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esktop\ПРАЙС ЛИСТЫ\"/>
    </mc:Choice>
  </mc:AlternateContent>
  <bookViews>
    <workbookView xWindow="0" yWindow="0" windowWidth="23040" windowHeight="9288" tabRatio="1000"/>
  </bookViews>
  <sheets>
    <sheet name="LEZARD-MIRA" sheetId="38" r:id="rId1"/>
    <sheet name=" DERIY" sheetId="39" r:id="rId2"/>
    <sheet name="NATA и Demet" sheetId="40" r:id="rId3"/>
    <sheet name="Удлинители и аксессуары " sheetId="41" r:id="rId4"/>
    <sheet name="Силовые разъемы каучук" sheetId="47" r:id="rId5"/>
    <sheet name="Щиты (Боксы) Lezard и Luxray" sheetId="42" r:id="rId6"/>
    <sheet name="Светодиодные лампы новые цены" sheetId="45" r:id="rId7"/>
    <sheet name="Свет-ки Led панель и IP65" sheetId="46" r:id="rId8"/>
  </sheets>
  <definedNames>
    <definedName name="lz" localSheetId="4">#REF!</definedName>
    <definedName name="lz">#REF!</definedName>
    <definedName name="Print_Area" localSheetId="4">'Силовые разъемы каучук'!$A$2:$K$25</definedName>
    <definedName name="Print_Area" localSheetId="5">'Щиты (Боксы) Lezard и Luxray'!$A$2:$L$68</definedName>
    <definedName name="_xlnm.Print_Area" localSheetId="4">'Силовые разъемы каучук'!$A$2:$K$25</definedName>
    <definedName name="_xlnm.Print_Area" localSheetId="5">'Щиты (Боксы) Lezard и Luxray'!$A$2:$L$68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" i="42" l="1"/>
  <c r="G26" i="42"/>
  <c r="G27" i="42"/>
  <c r="G28" i="42"/>
  <c r="G29" i="42"/>
  <c r="G30" i="42"/>
  <c r="G31" i="42"/>
  <c r="G32" i="42"/>
  <c r="H37" i="38"/>
  <c r="G37" i="38"/>
  <c r="F37" i="38"/>
  <c r="F38" i="38"/>
  <c r="G38" i="38"/>
  <c r="H38" i="38"/>
  <c r="K38" i="38"/>
  <c r="L38" i="38"/>
  <c r="M38" i="38"/>
  <c r="P38" i="38"/>
  <c r="Q38" i="38"/>
  <c r="R38" i="38"/>
  <c r="H32" i="45" l="1"/>
  <c r="G32" i="45"/>
  <c r="F32" i="45"/>
  <c r="H31" i="45"/>
  <c r="G31" i="45"/>
  <c r="F31" i="45"/>
  <c r="H30" i="45"/>
  <c r="G30" i="45"/>
  <c r="F30" i="45"/>
  <c r="H29" i="45"/>
  <c r="G29" i="45"/>
  <c r="F29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H21" i="45" l="1"/>
  <c r="G21" i="45"/>
  <c r="F21" i="45"/>
  <c r="H52" i="45" l="1"/>
  <c r="G52" i="45"/>
  <c r="F52" i="45"/>
  <c r="H51" i="45"/>
  <c r="G51" i="45"/>
  <c r="F51" i="45"/>
  <c r="H50" i="45"/>
  <c r="G50" i="45"/>
  <c r="F50" i="45"/>
  <c r="F23" i="45" l="1"/>
  <c r="F24" i="45"/>
  <c r="F25" i="45"/>
  <c r="F27" i="45"/>
  <c r="F28" i="45"/>
  <c r="F26" i="45"/>
  <c r="F33" i="45"/>
  <c r="F34" i="45"/>
  <c r="F35" i="45"/>
  <c r="H35" i="45"/>
  <c r="G35" i="45"/>
  <c r="H49" i="45"/>
  <c r="G49" i="45"/>
  <c r="F49" i="45"/>
  <c r="H48" i="45"/>
  <c r="G48" i="45"/>
  <c r="F48" i="45"/>
  <c r="H47" i="45"/>
  <c r="G47" i="45"/>
  <c r="F47" i="45"/>
  <c r="H16" i="45"/>
  <c r="G16" i="45"/>
  <c r="F16" i="45"/>
  <c r="H17" i="45"/>
  <c r="G17" i="45"/>
  <c r="F17" i="45"/>
  <c r="F53" i="45"/>
  <c r="G53" i="45"/>
  <c r="H53" i="45"/>
  <c r="F54" i="45"/>
  <c r="G54" i="45"/>
  <c r="H54" i="45"/>
  <c r="G14" i="42" l="1"/>
  <c r="G15" i="42"/>
  <c r="G16" i="42"/>
  <c r="G17" i="42"/>
  <c r="G18" i="42"/>
  <c r="G19" i="42"/>
  <c r="G13" i="42"/>
  <c r="G11" i="46" l="1"/>
  <c r="F11" i="46"/>
  <c r="F44" i="38"/>
  <c r="G44" i="38"/>
  <c r="H44" i="38"/>
  <c r="K44" i="38"/>
  <c r="L44" i="38"/>
  <c r="M44" i="38"/>
  <c r="P44" i="38"/>
  <c r="Q44" i="38"/>
  <c r="R44" i="38"/>
  <c r="G10" i="46" l="1"/>
  <c r="F10" i="46"/>
  <c r="F75" i="46"/>
  <c r="G20" i="46" l="1"/>
  <c r="F20" i="46"/>
  <c r="G21" i="46"/>
  <c r="F21" i="46"/>
  <c r="G51" i="46"/>
  <c r="F51" i="46"/>
  <c r="G49" i="46"/>
  <c r="F49" i="46"/>
  <c r="G45" i="46"/>
  <c r="F45" i="46"/>
  <c r="G43" i="46"/>
  <c r="F43" i="46"/>
  <c r="G41" i="46"/>
  <c r="F41" i="46"/>
  <c r="F42" i="46"/>
  <c r="G42" i="46"/>
  <c r="G38" i="46"/>
  <c r="F38" i="46"/>
  <c r="G30" i="46"/>
  <c r="F30" i="46"/>
  <c r="F31" i="46"/>
  <c r="G31" i="46"/>
  <c r="G27" i="46"/>
  <c r="F27" i="46"/>
  <c r="G25" i="46"/>
  <c r="F25" i="46"/>
  <c r="G24" i="46"/>
  <c r="F24" i="46"/>
  <c r="F26" i="46"/>
  <c r="G26" i="46"/>
  <c r="H19" i="42" l="1"/>
  <c r="H14" i="42"/>
  <c r="H15" i="42"/>
  <c r="H16" i="42"/>
  <c r="H17" i="42"/>
  <c r="H18" i="42"/>
  <c r="G8" i="42"/>
  <c r="H8" i="42"/>
  <c r="G9" i="42"/>
  <c r="H9" i="42"/>
  <c r="G16" i="47"/>
  <c r="F16" i="47"/>
  <c r="G15" i="47"/>
  <c r="F15" i="47"/>
  <c r="G14" i="47"/>
  <c r="F14" i="47"/>
  <c r="G13" i="47"/>
  <c r="F13" i="47"/>
  <c r="G12" i="47"/>
  <c r="F12" i="47"/>
  <c r="G11" i="47"/>
  <c r="F11" i="47"/>
  <c r="G10" i="47"/>
  <c r="F10" i="47"/>
  <c r="G9" i="47"/>
  <c r="F9" i="47"/>
  <c r="G8" i="47"/>
  <c r="F8" i="47"/>
  <c r="G7" i="47"/>
  <c r="F7" i="47"/>
  <c r="G6" i="47"/>
  <c r="F6" i="47"/>
  <c r="G5" i="47"/>
  <c r="F5" i="47"/>
  <c r="G4" i="47"/>
  <c r="F4" i="47"/>
  <c r="F8" i="45" l="1"/>
  <c r="G8" i="45"/>
  <c r="H8" i="45"/>
  <c r="F9" i="45"/>
  <c r="G9" i="45"/>
  <c r="H9" i="45"/>
  <c r="F10" i="45"/>
  <c r="G10" i="45"/>
  <c r="H10" i="45"/>
  <c r="F15" i="45"/>
  <c r="G15" i="45"/>
  <c r="H15" i="45"/>
  <c r="F18" i="45"/>
  <c r="G18" i="45"/>
  <c r="H18" i="45"/>
  <c r="F19" i="45"/>
  <c r="G19" i="45"/>
  <c r="H19" i="45"/>
  <c r="F20" i="45"/>
  <c r="G20" i="45"/>
  <c r="H20" i="45"/>
  <c r="F22" i="45"/>
  <c r="G22" i="45"/>
  <c r="H22" i="45"/>
  <c r="G23" i="45"/>
  <c r="H23" i="45"/>
  <c r="G24" i="45"/>
  <c r="H24" i="45"/>
  <c r="G25" i="45"/>
  <c r="H25" i="45"/>
  <c r="G27" i="45"/>
  <c r="H27" i="45"/>
  <c r="G28" i="45"/>
  <c r="H28" i="45"/>
  <c r="G26" i="45"/>
  <c r="H26" i="45"/>
  <c r="G33" i="45"/>
  <c r="H33" i="45"/>
  <c r="G34" i="45"/>
  <c r="H34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F44" i="45"/>
  <c r="G44" i="45"/>
  <c r="H44" i="45"/>
  <c r="F45" i="45"/>
  <c r="G45" i="45"/>
  <c r="H45" i="45"/>
  <c r="F46" i="45"/>
  <c r="G46" i="45"/>
  <c r="H46" i="45"/>
  <c r="F11" i="38" l="1"/>
  <c r="G11" i="38"/>
  <c r="H11" i="38"/>
  <c r="F12" i="38"/>
  <c r="G12" i="38"/>
  <c r="H12" i="38"/>
  <c r="K11" i="38"/>
  <c r="L11" i="38"/>
  <c r="M11" i="38"/>
  <c r="K12" i="38"/>
  <c r="L12" i="38"/>
  <c r="M12" i="38"/>
  <c r="P11" i="38"/>
  <c r="Q11" i="38"/>
  <c r="R11" i="38"/>
  <c r="P12" i="38"/>
  <c r="Q12" i="38"/>
  <c r="R12" i="38"/>
  <c r="E4" i="41" l="1"/>
  <c r="F4" i="41"/>
  <c r="E5" i="41"/>
  <c r="F5" i="41"/>
  <c r="F6" i="41"/>
  <c r="E6" i="41"/>
  <c r="F7" i="41"/>
  <c r="E7" i="41"/>
  <c r="E8" i="41"/>
  <c r="F8" i="41"/>
  <c r="E9" i="41"/>
  <c r="E10" i="41"/>
  <c r="E11" i="41"/>
  <c r="F11" i="41"/>
  <c r="E12" i="41"/>
  <c r="F12" i="41"/>
  <c r="E13" i="41"/>
  <c r="F13" i="41"/>
  <c r="F14" i="41"/>
  <c r="E14" i="41"/>
  <c r="E15" i="41"/>
  <c r="E16" i="41"/>
  <c r="F16" i="41"/>
  <c r="E17" i="41"/>
  <c r="E18" i="41"/>
  <c r="E19" i="41"/>
  <c r="F19" i="41"/>
  <c r="E20" i="41"/>
  <c r="F20" i="41"/>
  <c r="E21" i="41"/>
  <c r="F21" i="41"/>
  <c r="E22" i="41"/>
  <c r="F22" i="41"/>
  <c r="E23" i="41"/>
  <c r="F23" i="41"/>
  <c r="E24" i="41"/>
  <c r="F24" i="41"/>
  <c r="E25" i="41"/>
  <c r="F25" i="41"/>
  <c r="E26" i="41"/>
  <c r="F26" i="41"/>
  <c r="E27" i="41"/>
  <c r="F27" i="41"/>
  <c r="E28" i="41"/>
  <c r="F28" i="41"/>
  <c r="E29" i="41"/>
  <c r="F29" i="41"/>
  <c r="E30" i="41"/>
  <c r="F30" i="41"/>
  <c r="E31" i="41"/>
  <c r="F31" i="41"/>
  <c r="E32" i="41"/>
  <c r="F32" i="41"/>
  <c r="E33" i="41"/>
  <c r="F33" i="41"/>
  <c r="E34" i="41"/>
  <c r="F34" i="41"/>
  <c r="E35" i="41"/>
  <c r="F35" i="41"/>
  <c r="E36" i="41"/>
  <c r="F36" i="41"/>
  <c r="E37" i="41"/>
  <c r="F37" i="41"/>
  <c r="E38" i="41"/>
  <c r="F38" i="41"/>
  <c r="E39" i="41"/>
  <c r="F39" i="41"/>
  <c r="L46" i="38"/>
  <c r="M46" i="38"/>
  <c r="O46" i="38"/>
  <c r="L49" i="38"/>
  <c r="M49" i="38"/>
  <c r="O49" i="38"/>
  <c r="L52" i="38"/>
  <c r="M52" i="38"/>
  <c r="O52" i="38"/>
  <c r="L53" i="38"/>
  <c r="M53" i="38"/>
  <c r="O53" i="38"/>
  <c r="L54" i="38"/>
  <c r="M54" i="38"/>
  <c r="O54" i="38"/>
  <c r="L55" i="38"/>
  <c r="M55" i="38"/>
  <c r="O55" i="38"/>
  <c r="F18" i="41" l="1"/>
  <c r="F10" i="41"/>
  <c r="F15" i="41"/>
  <c r="F17" i="41"/>
  <c r="F9" i="41"/>
  <c r="F15" i="46" l="1"/>
  <c r="G15" i="46"/>
  <c r="F17" i="46"/>
  <c r="G17" i="46"/>
  <c r="F13" i="46"/>
  <c r="G13" i="46"/>
  <c r="F14" i="46"/>
  <c r="G14" i="46"/>
  <c r="F16" i="46"/>
  <c r="G16" i="46"/>
  <c r="F18" i="46"/>
  <c r="G18" i="46"/>
  <c r="F23" i="46"/>
  <c r="G23" i="46"/>
  <c r="F28" i="46"/>
  <c r="G28" i="46"/>
  <c r="F29" i="46"/>
  <c r="G29" i="46"/>
  <c r="F32" i="46"/>
  <c r="G32" i="46"/>
  <c r="F34" i="46"/>
  <c r="G34" i="46"/>
  <c r="F35" i="46"/>
  <c r="G35" i="46"/>
  <c r="F36" i="46"/>
  <c r="G36" i="46"/>
  <c r="F37" i="46"/>
  <c r="G37" i="46"/>
  <c r="F39" i="46"/>
  <c r="G39" i="46"/>
  <c r="F44" i="46"/>
  <c r="G44" i="46"/>
  <c r="F46" i="46"/>
  <c r="G46" i="46"/>
  <c r="F48" i="46"/>
  <c r="G48" i="46"/>
  <c r="F50" i="46"/>
  <c r="G50" i="46"/>
  <c r="F52" i="46"/>
  <c r="G52" i="46"/>
  <c r="H44" i="42"/>
  <c r="F12" i="46" l="1"/>
  <c r="G12" i="46"/>
  <c r="G44" i="42"/>
  <c r="G45" i="42"/>
  <c r="H45" i="42"/>
  <c r="F76" i="46"/>
  <c r="H7" i="45"/>
  <c r="G41" i="42"/>
  <c r="G39" i="42"/>
  <c r="G37" i="42"/>
  <c r="G35" i="42"/>
  <c r="G11" i="42"/>
  <c r="G7" i="42"/>
  <c r="G5" i="42"/>
  <c r="F55" i="41"/>
  <c r="G54" i="41"/>
  <c r="F53" i="41"/>
  <c r="G52" i="41"/>
  <c r="F51" i="41"/>
  <c r="G50" i="41"/>
  <c r="F49" i="41"/>
  <c r="G48" i="41"/>
  <c r="F47" i="41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K35" i="40"/>
  <c r="L35" i="40"/>
  <c r="L27" i="40"/>
  <c r="L26" i="40"/>
  <c r="K24" i="40"/>
  <c r="K22" i="40"/>
  <c r="K20" i="40"/>
  <c r="K18" i="40"/>
  <c r="K16" i="40"/>
  <c r="M15" i="40"/>
  <c r="G15" i="40"/>
  <c r="M14" i="40"/>
  <c r="H14" i="40"/>
  <c r="M13" i="40"/>
  <c r="H13" i="40"/>
  <c r="M12" i="40"/>
  <c r="H12" i="40"/>
  <c r="M11" i="40"/>
  <c r="H11" i="40"/>
  <c r="M10" i="40"/>
  <c r="H10" i="40"/>
  <c r="M9" i="40"/>
  <c r="H9" i="40"/>
  <c r="M8" i="40"/>
  <c r="H8" i="40"/>
  <c r="M7" i="40"/>
  <c r="H7" i="40"/>
  <c r="M46" i="39"/>
  <c r="H46" i="39"/>
  <c r="M45" i="39"/>
  <c r="H45" i="39"/>
  <c r="M44" i="39"/>
  <c r="H44" i="39"/>
  <c r="M43" i="39"/>
  <c r="H43" i="39"/>
  <c r="M42" i="39"/>
  <c r="H42" i="39"/>
  <c r="M41" i="39"/>
  <c r="H41" i="39"/>
  <c r="M40" i="39"/>
  <c r="H40" i="39"/>
  <c r="M39" i="39"/>
  <c r="H39" i="39"/>
  <c r="M38" i="39"/>
  <c r="H38" i="39"/>
  <c r="M37" i="39"/>
  <c r="H37" i="39"/>
  <c r="M36" i="39"/>
  <c r="H36" i="39"/>
  <c r="M35" i="39"/>
  <c r="H35" i="39"/>
  <c r="M34" i="39"/>
  <c r="H34" i="39"/>
  <c r="M33" i="39"/>
  <c r="H33" i="39"/>
  <c r="M32" i="39"/>
  <c r="H32" i="39"/>
  <c r="M31" i="39"/>
  <c r="H31" i="39"/>
  <c r="M30" i="39"/>
  <c r="H30" i="39"/>
  <c r="M29" i="39"/>
  <c r="H29" i="39"/>
  <c r="M28" i="39"/>
  <c r="H28" i="39"/>
  <c r="M27" i="39"/>
  <c r="H27" i="39"/>
  <c r="M26" i="39"/>
  <c r="H26" i="39"/>
  <c r="M25" i="39"/>
  <c r="H25" i="39"/>
  <c r="M24" i="39"/>
  <c r="H24" i="39"/>
  <c r="M23" i="39"/>
  <c r="H23" i="39"/>
  <c r="M22" i="39"/>
  <c r="H22" i="39"/>
  <c r="M21" i="39"/>
  <c r="H21" i="39"/>
  <c r="M20" i="39"/>
  <c r="H20" i="39"/>
  <c r="M19" i="39"/>
  <c r="H19" i="39"/>
  <c r="M18" i="39"/>
  <c r="H18" i="39"/>
  <c r="M17" i="39"/>
  <c r="H17" i="39"/>
  <c r="M16" i="39"/>
  <c r="H16" i="39"/>
  <c r="M15" i="39"/>
  <c r="H15" i="39"/>
  <c r="M14" i="39"/>
  <c r="H14" i="39"/>
  <c r="M13" i="39"/>
  <c r="H13" i="39"/>
  <c r="M12" i="39"/>
  <c r="H12" i="39"/>
  <c r="M11" i="39"/>
  <c r="H11" i="39"/>
  <c r="M10" i="39"/>
  <c r="H10" i="39"/>
  <c r="M9" i="39"/>
  <c r="H9" i="39"/>
  <c r="M8" i="39"/>
  <c r="H8" i="39"/>
  <c r="R43" i="38"/>
  <c r="K43" i="38"/>
  <c r="H43" i="38"/>
  <c r="P42" i="38"/>
  <c r="M42" i="38"/>
  <c r="F42" i="38"/>
  <c r="R41" i="38"/>
  <c r="K41" i="38"/>
  <c r="H41" i="38"/>
  <c r="P40" i="38"/>
  <c r="M40" i="38"/>
  <c r="F40" i="38"/>
  <c r="R39" i="38"/>
  <c r="K39" i="38"/>
  <c r="H39" i="38"/>
  <c r="R36" i="38"/>
  <c r="K36" i="38"/>
  <c r="H36" i="38"/>
  <c r="P35" i="38"/>
  <c r="M35" i="38"/>
  <c r="F35" i="38"/>
  <c r="R34" i="38"/>
  <c r="K34" i="38"/>
  <c r="H34" i="38"/>
  <c r="P33" i="38"/>
  <c r="M33" i="38"/>
  <c r="F33" i="38"/>
  <c r="R32" i="38"/>
  <c r="K32" i="38"/>
  <c r="H32" i="38"/>
  <c r="P31" i="38"/>
  <c r="M31" i="38"/>
  <c r="H25" i="38"/>
  <c r="R24" i="38"/>
  <c r="M24" i="38"/>
  <c r="H24" i="38"/>
  <c r="R23" i="38"/>
  <c r="M23" i="38"/>
  <c r="G23" i="38"/>
  <c r="R22" i="38"/>
  <c r="L22" i="38"/>
  <c r="G22" i="38"/>
  <c r="Q21" i="38"/>
  <c r="M21" i="38"/>
  <c r="G21" i="38"/>
  <c r="P20" i="38"/>
  <c r="L20" i="38"/>
  <c r="F20" i="38"/>
  <c r="Q19" i="38"/>
  <c r="L19" i="38"/>
  <c r="G19" i="38"/>
  <c r="R18" i="38"/>
  <c r="L18" i="38"/>
  <c r="H18" i="38"/>
  <c r="Q17" i="38"/>
  <c r="M17" i="38"/>
  <c r="G17" i="38"/>
  <c r="Q16" i="38"/>
  <c r="L16" i="38"/>
  <c r="H16" i="38"/>
  <c r="Q15" i="38"/>
  <c r="M15" i="38"/>
  <c r="G15" i="38"/>
  <c r="P14" i="38"/>
  <c r="L14" i="38"/>
  <c r="H14" i="38"/>
  <c r="Q13" i="38"/>
  <c r="M13" i="38"/>
  <c r="G13" i="38"/>
  <c r="Q10" i="38"/>
  <c r="K10" i="38"/>
  <c r="G10" i="38"/>
  <c r="F15" i="40" l="1"/>
  <c r="K51" i="40"/>
  <c r="K45" i="40"/>
  <c r="K48" i="40"/>
  <c r="K43" i="40"/>
  <c r="K47" i="40"/>
  <c r="H15" i="40"/>
  <c r="R17" i="38"/>
  <c r="F14" i="38"/>
  <c r="P19" i="38"/>
  <c r="G39" i="38"/>
  <c r="P16" i="38"/>
  <c r="P18" i="38"/>
  <c r="K15" i="38"/>
  <c r="K19" i="38"/>
  <c r="F10" i="38"/>
  <c r="G16" i="38"/>
  <c r="M19" i="38"/>
  <c r="P23" i="38"/>
  <c r="P21" i="38"/>
  <c r="G34" i="38"/>
  <c r="M10" i="38"/>
  <c r="K18" i="38"/>
  <c r="Q36" i="38"/>
  <c r="L40" i="38"/>
  <c r="L15" i="38"/>
  <c r="F25" i="38"/>
  <c r="E47" i="41"/>
  <c r="E55" i="41"/>
  <c r="E51" i="41"/>
  <c r="E53" i="41"/>
  <c r="E49" i="41"/>
  <c r="K40" i="40"/>
  <c r="K38" i="40"/>
  <c r="K46" i="40"/>
  <c r="K26" i="40"/>
  <c r="K41" i="40"/>
  <c r="K49" i="40"/>
  <c r="K15" i="40"/>
  <c r="K36" i="40"/>
  <c r="K44" i="40"/>
  <c r="K39" i="40"/>
  <c r="K27" i="40"/>
  <c r="K42" i="40"/>
  <c r="K50" i="40"/>
  <c r="K37" i="40"/>
  <c r="R13" i="38"/>
  <c r="Q14" i="38"/>
  <c r="F17" i="38"/>
  <c r="M18" i="38"/>
  <c r="R20" i="38"/>
  <c r="F22" i="38"/>
  <c r="Q32" i="38"/>
  <c r="Q20" i="38"/>
  <c r="R14" i="38"/>
  <c r="H17" i="38"/>
  <c r="H22" i="38"/>
  <c r="L35" i="38"/>
  <c r="F13" i="38"/>
  <c r="G14" i="38"/>
  <c r="K16" i="38"/>
  <c r="H20" i="38"/>
  <c r="L21" i="38"/>
  <c r="K22" i="38"/>
  <c r="G24" i="38"/>
  <c r="L31" i="38"/>
  <c r="G43" i="38"/>
  <c r="L10" i="38"/>
  <c r="H13" i="38"/>
  <c r="M22" i="38"/>
  <c r="K13" i="38"/>
  <c r="K14" i="38"/>
  <c r="R16" i="38"/>
  <c r="R21" i="38"/>
  <c r="Q41" i="38"/>
  <c r="G20" i="38"/>
  <c r="H23" i="38"/>
  <c r="P15" i="38"/>
  <c r="F18" i="38"/>
  <c r="Q18" i="38"/>
  <c r="F21" i="38"/>
  <c r="K23" i="38"/>
  <c r="L13" i="38"/>
  <c r="M16" i="38"/>
  <c r="P10" i="38"/>
  <c r="F15" i="38"/>
  <c r="R15" i="38"/>
  <c r="K17" i="38"/>
  <c r="G18" i="38"/>
  <c r="K20" i="38"/>
  <c r="H21" i="38"/>
  <c r="P22" i="38"/>
  <c r="L23" i="38"/>
  <c r="Q31" i="38"/>
  <c r="G33" i="38"/>
  <c r="L34" i="38"/>
  <c r="Q35" i="38"/>
  <c r="L39" i="38"/>
  <c r="Q40" i="38"/>
  <c r="G42" i="38"/>
  <c r="L43" i="38"/>
  <c r="R10" i="38"/>
  <c r="H15" i="38"/>
  <c r="L17" i="38"/>
  <c r="M20" i="38"/>
  <c r="Q22" i="38"/>
  <c r="H10" i="38"/>
  <c r="P13" i="38"/>
  <c r="M14" i="38"/>
  <c r="F16" i="38"/>
  <c r="F19" i="38"/>
  <c r="R19" i="38"/>
  <c r="K21" i="38"/>
  <c r="G25" i="38"/>
  <c r="G32" i="38"/>
  <c r="L33" i="38"/>
  <c r="Q34" i="38"/>
  <c r="G36" i="38"/>
  <c r="Q39" i="38"/>
  <c r="G41" i="38"/>
  <c r="L42" i="38"/>
  <c r="Q43" i="38"/>
  <c r="H19" i="38"/>
  <c r="P17" i="38"/>
  <c r="F23" i="38"/>
  <c r="L32" i="38"/>
  <c r="Q33" i="38"/>
  <c r="G35" i="38"/>
  <c r="L36" i="38"/>
  <c r="G40" i="38"/>
  <c r="L41" i="38"/>
  <c r="Q42" i="38"/>
  <c r="K26" i="38"/>
  <c r="M26" i="38"/>
  <c r="P27" i="38"/>
  <c r="R27" i="38"/>
  <c r="F29" i="38"/>
  <c r="H29" i="38"/>
  <c r="K30" i="38"/>
  <c r="M30" i="38"/>
  <c r="L26" i="38"/>
  <c r="Q27" i="38"/>
  <c r="G29" i="38"/>
  <c r="L30" i="38"/>
  <c r="K24" i="38"/>
  <c r="M25" i="38"/>
  <c r="K25" i="38"/>
  <c r="R26" i="38"/>
  <c r="P26" i="38"/>
  <c r="H28" i="38"/>
  <c r="F28" i="38"/>
  <c r="M29" i="38"/>
  <c r="K29" i="38"/>
  <c r="R30" i="38"/>
  <c r="P30" i="38"/>
  <c r="L24" i="38"/>
  <c r="L25" i="38"/>
  <c r="Q26" i="38"/>
  <c r="G28" i="38"/>
  <c r="L29" i="38"/>
  <c r="Q30" i="38"/>
  <c r="P25" i="38"/>
  <c r="R25" i="38"/>
  <c r="F27" i="38"/>
  <c r="H27" i="38"/>
  <c r="K28" i="38"/>
  <c r="M28" i="38"/>
  <c r="P29" i="38"/>
  <c r="R29" i="38"/>
  <c r="F31" i="38"/>
  <c r="H31" i="38"/>
  <c r="Q23" i="38"/>
  <c r="P24" i="38"/>
  <c r="Q25" i="38"/>
  <c r="G27" i="38"/>
  <c r="L28" i="38"/>
  <c r="Q29" i="38"/>
  <c r="G31" i="38"/>
  <c r="Q24" i="38"/>
  <c r="H26" i="38"/>
  <c r="F26" i="38"/>
  <c r="M27" i="38"/>
  <c r="K27" i="38"/>
  <c r="R28" i="38"/>
  <c r="P28" i="38"/>
  <c r="H30" i="38"/>
  <c r="F30" i="38"/>
  <c r="F24" i="38"/>
  <c r="G26" i="38"/>
  <c r="L27" i="38"/>
  <c r="Q28" i="38"/>
  <c r="G30" i="38"/>
  <c r="R31" i="38"/>
  <c r="M32" i="38"/>
  <c r="H33" i="38"/>
  <c r="R33" i="38"/>
  <c r="M34" i="38"/>
  <c r="H35" i="38"/>
  <c r="R35" i="38"/>
  <c r="M36" i="38"/>
  <c r="M39" i="38"/>
  <c r="H40" i="38"/>
  <c r="R40" i="38"/>
  <c r="M41" i="38"/>
  <c r="H42" i="38"/>
  <c r="R42" i="38"/>
  <c r="M43" i="38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7" i="40"/>
  <c r="F8" i="40"/>
  <c r="F9" i="40"/>
  <c r="F10" i="40"/>
  <c r="F11" i="40"/>
  <c r="F12" i="40"/>
  <c r="F13" i="40"/>
  <c r="F14" i="40"/>
  <c r="H36" i="40"/>
  <c r="G36" i="40"/>
  <c r="F36" i="40"/>
  <c r="H44" i="40"/>
  <c r="G44" i="40"/>
  <c r="F44" i="40"/>
  <c r="G4" i="41"/>
  <c r="G20" i="41"/>
  <c r="G36" i="41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7" i="40"/>
  <c r="G8" i="40"/>
  <c r="G9" i="40"/>
  <c r="G10" i="40"/>
  <c r="G11" i="40"/>
  <c r="G12" i="40"/>
  <c r="G13" i="40"/>
  <c r="G14" i="40"/>
  <c r="H17" i="40"/>
  <c r="G17" i="40"/>
  <c r="H19" i="40"/>
  <c r="G19" i="40"/>
  <c r="H21" i="40"/>
  <c r="G21" i="40"/>
  <c r="H23" i="40"/>
  <c r="G23" i="40"/>
  <c r="H25" i="40"/>
  <c r="G25" i="40"/>
  <c r="H27" i="40"/>
  <c r="G27" i="40"/>
  <c r="H39" i="40"/>
  <c r="G39" i="40"/>
  <c r="F39" i="40"/>
  <c r="H47" i="40"/>
  <c r="G47" i="40"/>
  <c r="F47" i="40"/>
  <c r="G10" i="41"/>
  <c r="G26" i="41"/>
  <c r="K31" i="38"/>
  <c r="F32" i="38"/>
  <c r="P32" i="38"/>
  <c r="K33" i="38"/>
  <c r="F34" i="38"/>
  <c r="P34" i="38"/>
  <c r="K35" i="38"/>
  <c r="F36" i="38"/>
  <c r="P36" i="38"/>
  <c r="F39" i="38"/>
  <c r="P39" i="38"/>
  <c r="K40" i="38"/>
  <c r="F41" i="38"/>
  <c r="P41" i="38"/>
  <c r="K42" i="38"/>
  <c r="F43" i="38"/>
  <c r="P43" i="38"/>
  <c r="F17" i="40"/>
  <c r="F19" i="40"/>
  <c r="F21" i="40"/>
  <c r="F23" i="40"/>
  <c r="F25" i="40"/>
  <c r="F27" i="40"/>
  <c r="H42" i="40"/>
  <c r="G42" i="40"/>
  <c r="F42" i="40"/>
  <c r="H50" i="40"/>
  <c r="G50" i="40"/>
  <c r="F50" i="40"/>
  <c r="G16" i="41"/>
  <c r="G32" i="41"/>
  <c r="L17" i="40"/>
  <c r="M17" i="40"/>
  <c r="L19" i="40"/>
  <c r="M19" i="40"/>
  <c r="L21" i="40"/>
  <c r="M21" i="40"/>
  <c r="L23" i="40"/>
  <c r="M23" i="40"/>
  <c r="L25" i="40"/>
  <c r="M25" i="40"/>
  <c r="H37" i="40"/>
  <c r="G37" i="40"/>
  <c r="F37" i="40"/>
  <c r="H45" i="40"/>
  <c r="G45" i="40"/>
  <c r="F45" i="40"/>
  <c r="G6" i="41"/>
  <c r="G22" i="41"/>
  <c r="G38" i="41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7" i="40"/>
  <c r="K8" i="40"/>
  <c r="K9" i="40"/>
  <c r="K10" i="40"/>
  <c r="K11" i="40"/>
  <c r="K12" i="40"/>
  <c r="K13" i="40"/>
  <c r="K14" i="40"/>
  <c r="L15" i="40"/>
  <c r="K17" i="40"/>
  <c r="K19" i="40"/>
  <c r="K21" i="40"/>
  <c r="K23" i="40"/>
  <c r="K25" i="40"/>
  <c r="H40" i="40"/>
  <c r="G40" i="40"/>
  <c r="F40" i="40"/>
  <c r="H48" i="40"/>
  <c r="G48" i="40"/>
  <c r="F48" i="40"/>
  <c r="G12" i="41"/>
  <c r="G28" i="41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7" i="40"/>
  <c r="L8" i="40"/>
  <c r="L9" i="40"/>
  <c r="L10" i="40"/>
  <c r="L11" i="40"/>
  <c r="L12" i="40"/>
  <c r="L13" i="40"/>
  <c r="L14" i="40"/>
  <c r="H16" i="40"/>
  <c r="G16" i="40"/>
  <c r="H18" i="40"/>
  <c r="G18" i="40"/>
  <c r="H20" i="40"/>
  <c r="G20" i="40"/>
  <c r="H22" i="40"/>
  <c r="G22" i="40"/>
  <c r="H24" i="40"/>
  <c r="G24" i="40"/>
  <c r="H26" i="40"/>
  <c r="G26" i="40"/>
  <c r="H35" i="40"/>
  <c r="G35" i="40"/>
  <c r="F35" i="40"/>
  <c r="H43" i="40"/>
  <c r="G43" i="40"/>
  <c r="F43" i="40"/>
  <c r="H51" i="40"/>
  <c r="G51" i="40"/>
  <c r="F51" i="40"/>
  <c r="G18" i="41"/>
  <c r="G34" i="41"/>
  <c r="F16" i="40"/>
  <c r="F18" i="40"/>
  <c r="F20" i="40"/>
  <c r="F22" i="40"/>
  <c r="F24" i="40"/>
  <c r="F26" i="40"/>
  <c r="H38" i="40"/>
  <c r="G38" i="40"/>
  <c r="F38" i="40"/>
  <c r="H46" i="40"/>
  <c r="G46" i="40"/>
  <c r="F46" i="40"/>
  <c r="G8" i="41"/>
  <c r="G24" i="41"/>
  <c r="L16" i="40"/>
  <c r="M16" i="40"/>
  <c r="L18" i="40"/>
  <c r="M18" i="40"/>
  <c r="L20" i="40"/>
  <c r="M20" i="40"/>
  <c r="L22" i="40"/>
  <c r="M22" i="40"/>
  <c r="L24" i="40"/>
  <c r="M24" i="40"/>
  <c r="H41" i="40"/>
  <c r="G41" i="40"/>
  <c r="F41" i="40"/>
  <c r="H49" i="40"/>
  <c r="G49" i="40"/>
  <c r="F49" i="40"/>
  <c r="G14" i="41"/>
  <c r="G30" i="41"/>
  <c r="M26" i="40"/>
  <c r="M27" i="40"/>
  <c r="M35" i="40"/>
  <c r="M36" i="40"/>
  <c r="M37" i="40"/>
  <c r="M38" i="40"/>
  <c r="M39" i="40"/>
  <c r="M40" i="40"/>
  <c r="M41" i="40"/>
  <c r="M42" i="40"/>
  <c r="M43" i="40"/>
  <c r="M44" i="40"/>
  <c r="M45" i="40"/>
  <c r="M46" i="40"/>
  <c r="M47" i="40"/>
  <c r="M48" i="40"/>
  <c r="M49" i="40"/>
  <c r="M50" i="40"/>
  <c r="M51" i="40"/>
  <c r="G5" i="41"/>
  <c r="G7" i="41"/>
  <c r="G9" i="41"/>
  <c r="G11" i="41"/>
  <c r="G13" i="41"/>
  <c r="G15" i="41"/>
  <c r="G17" i="41"/>
  <c r="G19" i="41"/>
  <c r="G21" i="41"/>
  <c r="G23" i="41"/>
  <c r="G25" i="41"/>
  <c r="G27" i="41"/>
  <c r="G29" i="41"/>
  <c r="G31" i="41"/>
  <c r="G33" i="41"/>
  <c r="G35" i="41"/>
  <c r="G37" i="41"/>
  <c r="G39" i="41"/>
  <c r="G47" i="41"/>
  <c r="G49" i="41"/>
  <c r="G51" i="41"/>
  <c r="G53" i="41"/>
  <c r="G55" i="41"/>
  <c r="H5" i="42"/>
  <c r="H7" i="42"/>
  <c r="H11" i="42"/>
  <c r="H26" i="42"/>
  <c r="H28" i="42"/>
  <c r="H30" i="42"/>
  <c r="H32" i="42"/>
  <c r="H35" i="42"/>
  <c r="H37" i="42"/>
  <c r="H39" i="42"/>
  <c r="H41" i="42"/>
  <c r="E48" i="41"/>
  <c r="E50" i="41"/>
  <c r="E52" i="41"/>
  <c r="E54" i="41"/>
  <c r="F48" i="41"/>
  <c r="F50" i="41"/>
  <c r="F52" i="41"/>
  <c r="F54" i="41"/>
  <c r="G6" i="42"/>
  <c r="G10" i="42"/>
  <c r="G34" i="42"/>
  <c r="G36" i="42"/>
  <c r="G38" i="42"/>
  <c r="G40" i="42"/>
  <c r="H6" i="42"/>
  <c r="H10" i="42"/>
  <c r="H13" i="42"/>
  <c r="H25" i="42"/>
  <c r="H27" i="42"/>
  <c r="H29" i="42"/>
  <c r="H31" i="42"/>
  <c r="H34" i="42"/>
  <c r="H36" i="42"/>
  <c r="H38" i="42"/>
  <c r="H40" i="42"/>
  <c r="F7" i="45"/>
  <c r="G7" i="45"/>
</calcChain>
</file>

<file path=xl/sharedStrings.xml><?xml version="1.0" encoding="utf-8"?>
<sst xmlns="http://schemas.openxmlformats.org/spreadsheetml/2006/main" count="1192" uniqueCount="705">
  <si>
    <t>Артикул</t>
  </si>
  <si>
    <t>Наименование</t>
  </si>
  <si>
    <t>1/12</t>
  </si>
  <si>
    <t>10/120</t>
  </si>
  <si>
    <t>50/600</t>
  </si>
  <si>
    <t>50/800</t>
  </si>
  <si>
    <t>1/36</t>
  </si>
  <si>
    <t>50/400</t>
  </si>
  <si>
    <t>шт</t>
  </si>
  <si>
    <t>Вид</t>
  </si>
  <si>
    <r>
      <t xml:space="preserve">   </t>
    </r>
    <r>
      <rPr>
        <b/>
        <sz val="10"/>
        <color indexed="8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Прайс лист на </t>
    </r>
    <r>
      <rPr>
        <b/>
        <sz val="10"/>
        <color indexed="10"/>
        <rFont val="Calibri"/>
        <family val="2"/>
        <charset val="204"/>
        <scheme val="minor"/>
      </rPr>
      <t>розетки и выключатели</t>
    </r>
    <r>
      <rPr>
        <b/>
        <sz val="10"/>
        <color indexed="8"/>
        <rFont val="Calibri"/>
        <family val="2"/>
        <charset val="204"/>
        <scheme val="minor"/>
      </rPr>
      <t xml:space="preserve"> скрытой проводки                                                                                                                                                                                                                                Серия </t>
    </r>
    <r>
      <rPr>
        <b/>
        <sz val="10"/>
        <color indexed="12"/>
        <rFont val="Calibri"/>
        <family val="2"/>
        <charset val="204"/>
        <scheme val="minor"/>
      </rPr>
      <t>MIRA</t>
    </r>
    <r>
      <rPr>
        <b/>
        <sz val="10"/>
        <color indexed="8"/>
        <rFont val="Calibri"/>
        <family val="2"/>
        <charset val="204"/>
        <scheme val="minor"/>
      </rPr>
      <t xml:space="preserve"> скрытая установка     </t>
    </r>
    <r>
      <rPr>
        <sz val="10"/>
        <color indexed="8"/>
        <rFont val="Calibri"/>
        <family val="2"/>
        <charset val="204"/>
        <scheme val="minor"/>
      </rPr>
      <t xml:space="preserve">    </t>
    </r>
  </si>
  <si>
    <t>Упаковка</t>
  </si>
  <si>
    <t>Цвет базовый</t>
  </si>
  <si>
    <t>Цвет металлик, перламутр</t>
  </si>
  <si>
    <t>Цвет под дерево</t>
  </si>
  <si>
    <t>Цена           в тенге /шт.</t>
  </si>
  <si>
    <t>Цена со скидкой 5%</t>
  </si>
  <si>
    <t>Цена со скидкой 8%</t>
  </si>
  <si>
    <t>Цена со скидкой 12%</t>
  </si>
  <si>
    <t>701-хххх-100</t>
  </si>
  <si>
    <t>Выключатель</t>
  </si>
  <si>
    <t>701-хххх-101</t>
  </si>
  <si>
    <t>Выключатель двойной</t>
  </si>
  <si>
    <t>701-хххх-103</t>
  </si>
  <si>
    <t>Кнопка звонка</t>
  </si>
  <si>
    <t>701-хххх-105</t>
  </si>
  <si>
    <t>Выключатель проходной</t>
  </si>
  <si>
    <t>701-хххх-106</t>
  </si>
  <si>
    <t>Выключатель проходной двойной</t>
  </si>
  <si>
    <t>701-хххх-109</t>
  </si>
  <si>
    <t>Выключатель тройной</t>
  </si>
  <si>
    <t>701-хххх-111</t>
  </si>
  <si>
    <t>Выключатель с подсветкой</t>
  </si>
  <si>
    <t>701-хххх-112</t>
  </si>
  <si>
    <t>Выключатель двойной с подсветкой</t>
  </si>
  <si>
    <t>701-хххх-114</t>
  </si>
  <si>
    <t>Выключатель проходной с подсветкой</t>
  </si>
  <si>
    <t>701-хххх-115</t>
  </si>
  <si>
    <t>Диммер 800 Вт</t>
  </si>
  <si>
    <t>701-хххх-116</t>
  </si>
  <si>
    <t>Диммер 500 Вт с фильтром</t>
  </si>
  <si>
    <t>701-хххх-117</t>
  </si>
  <si>
    <t>Диммер 500 Вт с фильтром и предохранителем</t>
  </si>
  <si>
    <t>701-хххх-157</t>
  </si>
  <si>
    <t xml:space="preserve">Диммер 1000 Вт </t>
  </si>
  <si>
    <t>701-хххх-121</t>
  </si>
  <si>
    <t>Розетка б/з керамика</t>
  </si>
  <si>
    <t>701-хххх-122</t>
  </si>
  <si>
    <t>Розетка с/з керамика</t>
  </si>
  <si>
    <t>701-хххх-123</t>
  </si>
  <si>
    <t>Розетка с/з с крышкой керамика</t>
  </si>
  <si>
    <t>701-хххх-124</t>
  </si>
  <si>
    <t>Розетка с защитой от детей керамика</t>
  </si>
  <si>
    <t>701-хххх-127</t>
  </si>
  <si>
    <t>Розетка двойная с/з керамика</t>
  </si>
  <si>
    <t>701-хххх-128</t>
  </si>
  <si>
    <t>Розетка двойная б/з керамика</t>
  </si>
  <si>
    <t>701-хххх-129</t>
  </si>
  <si>
    <t>Розетка ТВ проходная</t>
  </si>
  <si>
    <t>701-хххх-130</t>
  </si>
  <si>
    <t>Розетка ТВ оконечная</t>
  </si>
  <si>
    <t>701-хххх-137</t>
  </si>
  <si>
    <t>Розетка телефонная евро</t>
  </si>
  <si>
    <t>701-хххх-138</t>
  </si>
  <si>
    <t>Розетка телефонная двойная евро</t>
  </si>
  <si>
    <t>701-хххх-139</t>
  </si>
  <si>
    <t>Розетка компьютерная</t>
  </si>
  <si>
    <t>701-хххх-141</t>
  </si>
  <si>
    <t>Розетка компьютерная двойная</t>
  </si>
  <si>
    <t>701-хххх-143</t>
  </si>
  <si>
    <t>Розетка компьютер+телефон</t>
  </si>
  <si>
    <t>701-хххх-147</t>
  </si>
  <si>
    <t>Рамка 2-ая горизонтальная б/вст</t>
  </si>
  <si>
    <t>701-хххх-148</t>
  </si>
  <si>
    <t>Рамка 3-ая горизонтальная б/вст</t>
  </si>
  <si>
    <t>701-хххх-149</t>
  </si>
  <si>
    <t>Рамка 4-ая горизонтальная б/вст</t>
  </si>
  <si>
    <t>701-хххх-150</t>
  </si>
  <si>
    <t xml:space="preserve">Рамка 5-ая горизонтальная б/вст </t>
  </si>
  <si>
    <t>701-хххх-152</t>
  </si>
  <si>
    <t>Рамка 2-ая вертикальная б/вст</t>
  </si>
  <si>
    <t>701-хххх-153</t>
  </si>
  <si>
    <t>Рамка 3-ая вертикальная б/вст</t>
  </si>
  <si>
    <t>701-хххх-154</t>
  </si>
  <si>
    <t>Рамка 4-ая вертикальная б/вст</t>
  </si>
  <si>
    <t xml:space="preserve"> Цвет базовый:</t>
  </si>
  <si>
    <t xml:space="preserve">-0202- белый с белой вставкой      </t>
  </si>
  <si>
    <t>Вставка белый (крем, св.синяя, серая, красная, св.зеленая,коричневая,тм.синяя,синяя,розовая, оранж.,зеленая)</t>
  </si>
  <si>
    <t>-0215- белый с серой вставкой</t>
  </si>
  <si>
    <t>-0303- кремовый  с кремовой вставкой</t>
  </si>
  <si>
    <t>Цвет металлик и перламутр</t>
  </si>
  <si>
    <t>-1010- металлик серый</t>
  </si>
  <si>
    <t>Вставка двойная белый (крем, св.синяя , серая, красная, св.зеленая,коричневая, тм.синяя,синяя,розовая,оранж.,зеленая)</t>
  </si>
  <si>
    <t>-1313- металлик золото</t>
  </si>
  <si>
    <t>-3030- жемчужно-белый перламутр</t>
  </si>
  <si>
    <t>-3131-светло-коричневая перламутр</t>
  </si>
  <si>
    <t>Вставка хром, золото</t>
  </si>
  <si>
    <t xml:space="preserve">Цвет под дерево  </t>
  </si>
  <si>
    <t>-0601- вишня / 0404-Античный  Кедр</t>
  </si>
  <si>
    <t>Вставка хром, золото двойная</t>
  </si>
  <si>
    <t xml:space="preserve">-0701- ольха / 0505- Античный  Махагон </t>
  </si>
  <si>
    <t>Вставка металлик (синий)</t>
  </si>
  <si>
    <t>-0801- сосна / 4747- Клена</t>
  </si>
  <si>
    <t>Вставка металлик двойная</t>
  </si>
  <si>
    <t>Примечания:</t>
  </si>
  <si>
    <t>Совершенство в классике. Представляем новое поколение розеток и выключателей, изготовленных из самозатухающего ПК-пластика (РА-66), что способствует повышенной безопасности, долговечности и увеличение блеска поверхностей изделий. Токопроводящие элементы выполнены из фосфорной бронзы (94%Cn + 6%Sn), что обеспечивает отличную проводимость и малый нагрев данных элементов из-за высокого содержания меди.</t>
  </si>
  <si>
    <t xml:space="preserve">Цены указаны с учётом НДС.  Продукция сертифицирована.
</t>
  </si>
  <si>
    <t>Цвет базовый(белый,крем)</t>
  </si>
  <si>
    <t>Цвет металлик</t>
  </si>
  <si>
    <t>Цена           в тг. /шт.</t>
  </si>
  <si>
    <t>702-хххх-100</t>
  </si>
  <si>
    <t xml:space="preserve">Выключатель </t>
  </si>
  <si>
    <t>702-хххх-101</t>
  </si>
  <si>
    <t xml:space="preserve">Выключатель двойной </t>
  </si>
  <si>
    <t>702-хххх-103</t>
  </si>
  <si>
    <t xml:space="preserve">Кнопка звонка </t>
  </si>
  <si>
    <t>702-хххх-105</t>
  </si>
  <si>
    <t xml:space="preserve">Выключатель проходной </t>
  </si>
  <si>
    <t>702-хххх-106</t>
  </si>
  <si>
    <t xml:space="preserve">Выключатель проходной двойной </t>
  </si>
  <si>
    <t>702-хххх-109</t>
  </si>
  <si>
    <t xml:space="preserve">Выключатель тройной </t>
  </si>
  <si>
    <t>702-хххх-111</t>
  </si>
  <si>
    <t xml:space="preserve">Выключатель с подсветкой </t>
  </si>
  <si>
    <t>702-хххх-112</t>
  </si>
  <si>
    <t xml:space="preserve">Выключатель двойной с подсветкой </t>
  </si>
  <si>
    <t>702-хххх-114</t>
  </si>
  <si>
    <t xml:space="preserve">Выключатель проходной с подсветкой </t>
  </si>
  <si>
    <t>702-хххх-115</t>
  </si>
  <si>
    <t xml:space="preserve">Диммер 800 Вт </t>
  </si>
  <si>
    <t>702-хххх-116</t>
  </si>
  <si>
    <t xml:space="preserve">Диммер 500 Вт с фильтром </t>
  </si>
  <si>
    <t>702-хххх-117</t>
  </si>
  <si>
    <t xml:space="preserve">Диммер 500 Вт с фильтром и предохранителем </t>
  </si>
  <si>
    <t>702-хххх-157</t>
  </si>
  <si>
    <t>702-хххх-121</t>
  </si>
  <si>
    <t>702-хххх-121B</t>
  </si>
  <si>
    <t xml:space="preserve">Розетка б/з </t>
  </si>
  <si>
    <t>702-хххх-122</t>
  </si>
  <si>
    <t>702-хххх-122B</t>
  </si>
  <si>
    <t xml:space="preserve">Розетка с/з </t>
  </si>
  <si>
    <t>702-хххх-123</t>
  </si>
  <si>
    <t>702-хххх-123B</t>
  </si>
  <si>
    <t xml:space="preserve">Розетка с/з с крышкой </t>
  </si>
  <si>
    <t>702-хххх-124</t>
  </si>
  <si>
    <t>702-хххх-124B</t>
  </si>
  <si>
    <t xml:space="preserve">Розетка с защитой от детей </t>
  </si>
  <si>
    <t>702-хххх-127</t>
  </si>
  <si>
    <t>702-хххх-127B</t>
  </si>
  <si>
    <t xml:space="preserve">Розетка двойная с/з </t>
  </si>
  <si>
    <t>702-хххх-128</t>
  </si>
  <si>
    <t>702-хххх-128B</t>
  </si>
  <si>
    <t xml:space="preserve">Розетка двойная б/з </t>
  </si>
  <si>
    <t>702-хххх-129</t>
  </si>
  <si>
    <t xml:space="preserve">Розетка ТВ проходная </t>
  </si>
  <si>
    <t>702-хххх-130</t>
  </si>
  <si>
    <t xml:space="preserve">Розетка ТВ оконечная </t>
  </si>
  <si>
    <t>702-хххх-137</t>
  </si>
  <si>
    <t xml:space="preserve">Розетка телефонная евро </t>
  </si>
  <si>
    <t>702-хххх-138</t>
  </si>
  <si>
    <t xml:space="preserve">Розетка телефонная двойная евро </t>
  </si>
  <si>
    <t>702хххх-139</t>
  </si>
  <si>
    <t xml:space="preserve">Розетка компьютерная </t>
  </si>
  <si>
    <t>702-хххх-141</t>
  </si>
  <si>
    <t xml:space="preserve">Розетка компьютерная двойная </t>
  </si>
  <si>
    <t>702-хххх-143</t>
  </si>
  <si>
    <t xml:space="preserve">Розетка компьютер+телефон </t>
  </si>
  <si>
    <t>702-хххх-147</t>
  </si>
  <si>
    <t xml:space="preserve">Рамка 2-ая горизонтальная б/вст </t>
  </si>
  <si>
    <t>702-хххх-148</t>
  </si>
  <si>
    <t xml:space="preserve">Рамка 3-ая горизонтальная б/вст </t>
  </si>
  <si>
    <t>702-хххх-149</t>
  </si>
  <si>
    <t xml:space="preserve">Рамка 4-ая горизонтальная б/вст </t>
  </si>
  <si>
    <t>702-хххх-150</t>
  </si>
  <si>
    <t>702-хххх-152</t>
  </si>
  <si>
    <t xml:space="preserve">Рамка 2-ая вертикальная б/вст </t>
  </si>
  <si>
    <t>702-хххх-153</t>
  </si>
  <si>
    <t>702-хххх-154</t>
  </si>
  <si>
    <t xml:space="preserve">Рамка 4-ая вертикальная б/вст </t>
  </si>
  <si>
    <t>-2930-темно-серый и жемчужно-белый металлик</t>
  </si>
  <si>
    <t>-3030- жемчужно-белый металлик</t>
  </si>
  <si>
    <t>-3131-светло-коричневая металлик</t>
  </si>
  <si>
    <t>-3130-светло-коричневый  и жемчужно-белый металлик</t>
  </si>
  <si>
    <t>-3230-коричневый  и жемчужно-белый металлик</t>
  </si>
  <si>
    <t xml:space="preserve">Цены указаны с учётом НДС. 
</t>
  </si>
  <si>
    <t>Продукция сертифицирована.</t>
  </si>
  <si>
    <r>
      <t xml:space="preserve">Прайс лист на </t>
    </r>
    <r>
      <rPr>
        <b/>
        <sz val="10"/>
        <color indexed="10"/>
        <rFont val="Calibri"/>
        <family val="2"/>
        <charset val="204"/>
        <scheme val="minor"/>
      </rPr>
      <t>розетки и выключатели</t>
    </r>
    <r>
      <rPr>
        <b/>
        <sz val="10"/>
        <rFont val="Calibri"/>
        <family val="2"/>
        <charset val="204"/>
        <scheme val="minor"/>
      </rPr>
      <t xml:space="preserve"> открытой проводки   </t>
    </r>
  </si>
  <si>
    <r>
      <t xml:space="preserve">Серия </t>
    </r>
    <r>
      <rPr>
        <b/>
        <sz val="10"/>
        <color indexed="12"/>
        <rFont val="Calibri"/>
        <family val="2"/>
        <charset val="204"/>
        <scheme val="minor"/>
      </rPr>
      <t>NATA</t>
    </r>
    <r>
      <rPr>
        <b/>
        <sz val="10"/>
        <rFont val="Calibri"/>
        <family val="2"/>
        <charset val="204"/>
        <scheme val="minor"/>
      </rPr>
      <t xml:space="preserve"> открытая установка                                                      </t>
    </r>
  </si>
  <si>
    <t>Цена            в тенге /шт.</t>
  </si>
  <si>
    <t>710-0200-100</t>
  </si>
  <si>
    <t>710-0200-101</t>
  </si>
  <si>
    <t>710-0200-103</t>
  </si>
  <si>
    <t>710-0200-105</t>
  </si>
  <si>
    <t>710-0200-106</t>
  </si>
  <si>
    <t>710-0200-111</t>
  </si>
  <si>
    <t>710-0200-112</t>
  </si>
  <si>
    <t>710-0200-114</t>
  </si>
  <si>
    <t>710-0200-121</t>
  </si>
  <si>
    <t>710-0200-122</t>
  </si>
  <si>
    <t>710-0200-123</t>
  </si>
  <si>
    <t>710-0200-127</t>
  </si>
  <si>
    <t xml:space="preserve">Розетка двойная с/з закрытый корпус керамика </t>
  </si>
  <si>
    <t>710-0200-128</t>
  </si>
  <si>
    <t>Розетка двойная б/з закрытый корпус керамика</t>
  </si>
  <si>
    <t>710-0200-129</t>
  </si>
  <si>
    <t>710-0200-130</t>
  </si>
  <si>
    <t>710-0200-137</t>
  </si>
  <si>
    <t>710-0200-139</t>
  </si>
  <si>
    <t>710-0200-170</t>
  </si>
  <si>
    <t>Выключатель и розетка с/з, с крышкой горизонталь</t>
  </si>
  <si>
    <t>710-0200-171</t>
  </si>
  <si>
    <t>Выключатель 2-х кл. и розетка с/з, с крышкой горизонталь</t>
  </si>
  <si>
    <t>710-0200-172</t>
  </si>
  <si>
    <t>Выключатель и розетка с/з, с крышкой, крем, вертикаль</t>
  </si>
  <si>
    <t>10/121</t>
  </si>
  <si>
    <t>710-0200-173</t>
  </si>
  <si>
    <t>Выключатель 2-х кл. и розетка с/з, с крышкой  вертикаль</t>
  </si>
  <si>
    <r>
      <t xml:space="preserve">Серия </t>
    </r>
    <r>
      <rPr>
        <b/>
        <sz val="10"/>
        <color indexed="12"/>
        <rFont val="Calibri"/>
        <family val="2"/>
        <charset val="204"/>
      </rPr>
      <t>DEMET</t>
    </r>
    <r>
      <rPr>
        <b/>
        <sz val="10"/>
        <rFont val="Calibri"/>
        <family val="2"/>
        <charset val="204"/>
      </rPr>
      <t xml:space="preserve">  открытая   установка                                                      </t>
    </r>
  </si>
  <si>
    <t>711-хххх-100</t>
  </si>
  <si>
    <t>711-хххх-101</t>
  </si>
  <si>
    <t>711-хххх-103</t>
  </si>
  <si>
    <t>711-хххх-105</t>
  </si>
  <si>
    <t>711-хххх-106</t>
  </si>
  <si>
    <t>711-хххх-111</t>
  </si>
  <si>
    <t>711-хххх-112</t>
  </si>
  <si>
    <t>711-хххх-114</t>
  </si>
  <si>
    <t>711-хххх-121</t>
  </si>
  <si>
    <t>Розетка б/з негорючий пластик</t>
  </si>
  <si>
    <t>711-хххх-122</t>
  </si>
  <si>
    <t>Розетка с/з негорючий пластик</t>
  </si>
  <si>
    <t>711-хххх-123</t>
  </si>
  <si>
    <t>Розетка с/з с крышкой негорючий пластик</t>
  </si>
  <si>
    <t>711-хххх-127</t>
  </si>
  <si>
    <t>Розетка двойная с/з закрытый корпус  пластик</t>
  </si>
  <si>
    <t>711-хххх-128</t>
  </si>
  <si>
    <t>Розетка двойная б/з закрытый корпус пластик</t>
  </si>
  <si>
    <t>711-хххх-129</t>
  </si>
  <si>
    <t>711-хххх-130</t>
  </si>
  <si>
    <t>711-хххх-137</t>
  </si>
  <si>
    <t>711-хххх-139</t>
  </si>
  <si>
    <r>
      <t xml:space="preserve">Прайс лист на </t>
    </r>
    <r>
      <rPr>
        <b/>
        <sz val="14"/>
        <color indexed="10"/>
        <rFont val="Calibri"/>
        <family val="2"/>
        <charset val="204"/>
        <scheme val="minor"/>
      </rPr>
      <t>колодки и удлинители</t>
    </r>
    <r>
      <rPr>
        <b/>
        <sz val="14"/>
        <rFont val="Calibri"/>
        <family val="2"/>
        <charset val="204"/>
        <scheme val="minor"/>
      </rPr>
      <t xml:space="preserve"> серии</t>
    </r>
    <r>
      <rPr>
        <b/>
        <sz val="14"/>
        <color indexed="12"/>
        <rFont val="Calibri"/>
        <family val="2"/>
        <charset val="204"/>
        <scheme val="minor"/>
      </rPr>
      <t xml:space="preserve"> LILA  </t>
    </r>
  </si>
  <si>
    <t>упаковка</t>
  </si>
  <si>
    <t>720 0300 301</t>
  </si>
  <si>
    <t xml:space="preserve">Колодка с/з 3 входа </t>
  </si>
  <si>
    <t>720 0300 302</t>
  </si>
  <si>
    <t>Колодка с/з 3 входа с выключателем</t>
  </si>
  <si>
    <t>720 0300 303</t>
  </si>
  <si>
    <t xml:space="preserve">Колодка б/з 3 входа </t>
  </si>
  <si>
    <t>720 0302 301</t>
  </si>
  <si>
    <t>Удлинитель с/з 3 входа 2 метра</t>
  </si>
  <si>
    <t>720 0302 302</t>
  </si>
  <si>
    <t>Удлинитель с/з 3 входа 2 метра с выключателем</t>
  </si>
  <si>
    <t>720 0302 303</t>
  </si>
  <si>
    <t>Удлинитель б/з 3 входа 2 метра</t>
  </si>
  <si>
    <t>720 0303 301</t>
  </si>
  <si>
    <t>Удлинитель с/з 3 входа 3 метра</t>
  </si>
  <si>
    <t>720 0303 302</t>
  </si>
  <si>
    <t>Удлинитель с/з 3 входа 3 метра с выключателем</t>
  </si>
  <si>
    <t>720 0303 303</t>
  </si>
  <si>
    <t>Удлинитель б/з 3 входа 3 метра</t>
  </si>
  <si>
    <t>720 0305 301</t>
  </si>
  <si>
    <t>Удлинитель с/з 3 входа 5 метров</t>
  </si>
  <si>
    <t>720 0305 302</t>
  </si>
  <si>
    <t>Удлинитель с/з 3 входа 5 метров с выключателем</t>
  </si>
  <si>
    <t>720 0305 303</t>
  </si>
  <si>
    <t>Удлинитель б/з 3 входа 5 метров</t>
  </si>
  <si>
    <t>720 0307 302</t>
  </si>
  <si>
    <t>Удлинитель с/з 3 входа 7 метров с выключателем</t>
  </si>
  <si>
    <t>720 0307 303</t>
  </si>
  <si>
    <t>Удлинитель б/з 3 входа 7 метров</t>
  </si>
  <si>
    <t>720 0310 301</t>
  </si>
  <si>
    <t>Удлинитель с/з 3 входа 10 метров</t>
  </si>
  <si>
    <t>720 0310 302</t>
  </si>
  <si>
    <t>Удлинитель с/з 3 входа 10 метров с выключателем</t>
  </si>
  <si>
    <t>720 0310 303</t>
  </si>
  <si>
    <t>Удлинитель б/з 3 входа 10 метра</t>
  </si>
  <si>
    <t>720 0400 401</t>
  </si>
  <si>
    <t xml:space="preserve">Колодка с/з 4 входа </t>
  </si>
  <si>
    <t>720 0400 402</t>
  </si>
  <si>
    <t>Колодка с/з 4 входа с выключателем</t>
  </si>
  <si>
    <t>720 0402 401</t>
  </si>
  <si>
    <t>Удлинитель с/з 4 входа 2 метра</t>
  </si>
  <si>
    <t xml:space="preserve">720 0402 402 </t>
  </si>
  <si>
    <t>Удлинитель с/з 4 входа 2 метра с выключателем</t>
  </si>
  <si>
    <t>720 0403 401</t>
  </si>
  <si>
    <t>Удлинитель с/з 4 входа 3 метра</t>
  </si>
  <si>
    <t>720 0403 402</t>
  </si>
  <si>
    <t>Удлинитель с/з 4 входа 3 метра с выключателем</t>
  </si>
  <si>
    <t>720 0405 401</t>
  </si>
  <si>
    <t>Удлинитель с/з 4 входа 5 метров</t>
  </si>
  <si>
    <t>720 0405 402</t>
  </si>
  <si>
    <t>Удлинитель с/з 4 входа 5 метров с выключателем</t>
  </si>
  <si>
    <t>720 0407 402</t>
  </si>
  <si>
    <t>Удлинитель с/з 4 входа 7 метров с выключателем</t>
  </si>
  <si>
    <t>720 0410 401</t>
  </si>
  <si>
    <t>Удлинитель с/з 4 входа 10 метров</t>
  </si>
  <si>
    <t>720 0410 402</t>
  </si>
  <si>
    <t>Удлинитель с/з 4 входа 10 метров с выключателем</t>
  </si>
  <si>
    <t>720 0600 601</t>
  </si>
  <si>
    <t xml:space="preserve">Колодка с/з 6 входов </t>
  </si>
  <si>
    <t>720 0600 602</t>
  </si>
  <si>
    <t>Колодка с/з 6 входов с выключателем</t>
  </si>
  <si>
    <t>720-0602-601</t>
  </si>
  <si>
    <t>Удлинитель с/з 6 входов 2 метра</t>
  </si>
  <si>
    <t>720-0602-602</t>
  </si>
  <si>
    <t>Удлинитель с/з 6 входов 2 метра с выключателем</t>
  </si>
  <si>
    <t>720-0603-601</t>
  </si>
  <si>
    <t>Удлинитель с/з 6 входов 3 метра</t>
  </si>
  <si>
    <t>720-0603-602</t>
  </si>
  <si>
    <t>Удлинитель с/з 6 входов 3 метра с выключателем</t>
  </si>
  <si>
    <t>720-0605-601</t>
  </si>
  <si>
    <t>Удлинитель с/з 6 входов 5 метров</t>
  </si>
  <si>
    <t>720-0605-602</t>
  </si>
  <si>
    <t>Удлинитель с/з 6 входов 5 метров с выключателем</t>
  </si>
  <si>
    <r>
      <rPr>
        <b/>
        <sz val="14"/>
        <color indexed="10"/>
        <rFont val="Calibri"/>
        <family val="2"/>
        <charset val="204"/>
        <scheme val="minor"/>
      </rPr>
      <t>Безопасность и надежность</t>
    </r>
    <r>
      <rPr>
        <sz val="14"/>
        <color indexed="10"/>
        <rFont val="Calibri"/>
        <family val="2"/>
        <charset val="204"/>
        <scheme val="minor"/>
      </rPr>
      <t xml:space="preserve">
Продукция LILA была разработана, чтобы обеспечить Вашу уверенность и безопасность благодаря внутреннему несгораемому материалу колодки, который покрывает и защищает все проводящие металлические контакты.
- IEC 60884-1 ; - проводники MS 70 - дополнительно (с выключателем / без выключателя) - на 3, 4, 6 входов;   - кабельные варианты на 2, 3, 5 и 10 метров</t>
    </r>
  </si>
  <si>
    <t xml:space="preserve">715-0101-601            </t>
  </si>
  <si>
    <t>Вилка однофазная</t>
  </si>
  <si>
    <t xml:space="preserve">715-0201-602            </t>
  </si>
  <si>
    <t>Вилка с ручкой с/з бело/красная</t>
  </si>
  <si>
    <t xml:space="preserve">715-0203-602            </t>
  </si>
  <si>
    <t>Вилка с ручкой с/з бело/черная</t>
  </si>
  <si>
    <t xml:space="preserve">715-0501-605            </t>
  </si>
  <si>
    <t>Вилка с/з UPS</t>
  </si>
  <si>
    <t xml:space="preserve">715-0600-606            </t>
  </si>
  <si>
    <t>Розетка штепсельная с/з крем</t>
  </si>
  <si>
    <t xml:space="preserve">715-0701-607            </t>
  </si>
  <si>
    <t xml:space="preserve">715-0800-608            </t>
  </si>
  <si>
    <t>Тройник с/з прямоугольный</t>
  </si>
  <si>
    <t xml:space="preserve">715-0900-609           </t>
  </si>
  <si>
    <t>Тройник с/з треугольный</t>
  </si>
  <si>
    <t>Ценовая группа/ Номенклатура/ Характеристика номенклатуры</t>
  </si>
  <si>
    <t>Размеры мм</t>
  </si>
  <si>
    <t>Ед.изм</t>
  </si>
  <si>
    <t>Цена  в тенге /шт.</t>
  </si>
  <si>
    <t xml:space="preserve">    Боксы внутренней установки</t>
  </si>
  <si>
    <t>115х200х65</t>
  </si>
  <si>
    <t>145х200х65</t>
  </si>
  <si>
    <t>182х200х65</t>
  </si>
  <si>
    <t>305х255х65</t>
  </si>
  <si>
    <t>445х255х65</t>
  </si>
  <si>
    <t xml:space="preserve">    Боксы наружной установки</t>
  </si>
  <si>
    <t>325х270х140</t>
  </si>
  <si>
    <t>460х270х140</t>
  </si>
  <si>
    <t>155х148х92</t>
  </si>
  <si>
    <t>190x148x92</t>
  </si>
  <si>
    <t>236x182x92</t>
  </si>
  <si>
    <t>315x216x93</t>
  </si>
  <si>
    <t>236x297x92</t>
  </si>
  <si>
    <t>410x228x94</t>
  </si>
  <si>
    <t>Силовые разъемы</t>
  </si>
  <si>
    <t>Цена в тенге /шт.</t>
  </si>
  <si>
    <t>Вилка однофазная 2Р+РЕ 1х16А 220-240V (каучук)</t>
  </si>
  <si>
    <t>24/240шт.</t>
  </si>
  <si>
    <t>Розетка наружной установки тройная с заглушками 2Р+РЕ 1х16А 220-240V  (каучук)</t>
  </si>
  <si>
    <t>36шт</t>
  </si>
  <si>
    <t>Штепсельный разъем с заглушкой 2Р+РЕ 1х16А 220-240V  (каучук)</t>
  </si>
  <si>
    <t>24/240 шт.</t>
  </si>
  <si>
    <t>Розетка наружной установки прямая с заглушкой 2Р+РЕ 1х16А 220-240V (каучук)</t>
  </si>
  <si>
    <t>12/120шт.</t>
  </si>
  <si>
    <t>Розетка наружной установки наклонная  с заглушкой 2Р+РЕ 1х16А 220-240V (каучук)</t>
  </si>
  <si>
    <t>Переносной светильник с ручкой из каучука  с выключателем 2Р+РЕ 1х16А 220-240V</t>
  </si>
  <si>
    <t>20 шт.</t>
  </si>
  <si>
    <t>Розетка наруж. уст-ки 4-ая с заглушками 2Р+РЕ 1х16А 220-240V (каучук)</t>
  </si>
  <si>
    <t>36 шт.</t>
  </si>
  <si>
    <t>Вилка угловая 2Р+РЕ 1х16А 220-240V</t>
  </si>
  <si>
    <t>240шт</t>
  </si>
  <si>
    <t>Вилка с ручкой 2Р+РЕ 1х16А 220-240V</t>
  </si>
  <si>
    <t xml:space="preserve">240 шт </t>
  </si>
  <si>
    <t xml:space="preserve">Розетка наруж. уст-ки двойная с заглушками 2Р+РЕ 1х16А 220-240V (каучук) </t>
  </si>
  <si>
    <t>72шт.</t>
  </si>
  <si>
    <t>Вилка трехфазная 3Р+Е 3х32А 380V (72шт)</t>
  </si>
  <si>
    <t>72 шт.</t>
  </si>
  <si>
    <t>Розетка наружной установки наклонная трехфазная 3Р+Е 3х32А 380V (48шт)</t>
  </si>
  <si>
    <t>48 шт.</t>
  </si>
  <si>
    <t>Штепсельный разъем трехфазный 3Р+Е 3х32А 380V (48шт)</t>
  </si>
  <si>
    <t>"Степень защиты IP44
Мы представляем Вам различные промышленные каучуковые разъемы, с уровнем защиты IP44 требуемые при строительстве зданий.
-IEC 60884-1
-проводники MS 70"</t>
  </si>
  <si>
    <t>Прайс-лист на светодиодные лампы Lezard</t>
  </si>
  <si>
    <t>артикул</t>
  </si>
  <si>
    <t>442 R50 1405</t>
  </si>
  <si>
    <t>LED REFLECTOR R50 5W 4200K E14 220V</t>
  </si>
  <si>
    <t>442 B35 1405</t>
  </si>
  <si>
    <t>LED CANDLE B35 5W 4200K E14 220V</t>
  </si>
  <si>
    <t>Ед. изм</t>
  </si>
  <si>
    <t>Норма упаковки</t>
  </si>
  <si>
    <t xml:space="preserve">Цена </t>
  </si>
  <si>
    <t>Цена от 15-30 шт</t>
  </si>
  <si>
    <t>шт.</t>
  </si>
  <si>
    <t>USD</t>
  </si>
  <si>
    <r>
      <t xml:space="preserve">   Прайс лист на </t>
    </r>
    <r>
      <rPr>
        <b/>
        <sz val="11"/>
        <color indexed="10"/>
        <rFont val="Calibri"/>
        <family val="2"/>
        <charset val="204"/>
        <scheme val="minor"/>
      </rPr>
      <t>розетки и выключатели</t>
    </r>
    <r>
      <rPr>
        <b/>
        <sz val="11"/>
        <color indexed="8"/>
        <rFont val="Calibri"/>
        <family val="2"/>
        <charset val="204"/>
        <scheme val="minor"/>
      </rPr>
      <t xml:space="preserve"> скрытой проводки Серия </t>
    </r>
    <r>
      <rPr>
        <b/>
        <sz val="11"/>
        <color indexed="12"/>
        <rFont val="Calibri"/>
        <family val="2"/>
        <charset val="204"/>
        <scheme val="minor"/>
      </rPr>
      <t>DERIY</t>
    </r>
    <r>
      <rPr>
        <b/>
        <sz val="11"/>
        <color indexed="8"/>
        <rFont val="Calibri"/>
        <family val="2"/>
        <charset val="204"/>
        <scheme val="minor"/>
      </rPr>
      <t xml:space="preserve"> скрытая установка                                                      </t>
    </r>
  </si>
  <si>
    <t>LED GLOB A60 7W 4200K E27 220V</t>
  </si>
  <si>
    <t>LED GLOB A60 9W 4200K E27 220V</t>
  </si>
  <si>
    <t>LX 731 2000 0S2 Щит пластиковый, распределительный без крышки под 2 модуля (1/120шт)</t>
  </si>
  <si>
    <t>44*125*57</t>
  </si>
  <si>
    <t xml:space="preserve">LX 731 2000 0S4 Щит пластиковый, распределительный  без крышки под 4 модуля (1/72шт) </t>
  </si>
  <si>
    <t>79*125*57</t>
  </si>
  <si>
    <t>442 MR16 05</t>
  </si>
  <si>
    <t>LED MR16 5W GU5.3  4200K</t>
  </si>
  <si>
    <t>464 MR16 05</t>
  </si>
  <si>
    <t>464 R50 1405</t>
  </si>
  <si>
    <t xml:space="preserve">LED REFLECTOR    R50  5W 6400K E14 220V </t>
  </si>
  <si>
    <t>464 B35 1405</t>
  </si>
  <si>
    <t>427 A45 1405</t>
  </si>
  <si>
    <t>427 A45 2705</t>
  </si>
  <si>
    <t>442 A45 1405</t>
  </si>
  <si>
    <t>442 A45 2705</t>
  </si>
  <si>
    <t>442 A55 2705</t>
  </si>
  <si>
    <t>LED GLOB   A55  5W 4200 E27 220V</t>
  </si>
  <si>
    <t>464 A55 2705</t>
  </si>
  <si>
    <t>427 A60 2707</t>
  </si>
  <si>
    <t>LED GLOB  A60 7W 2700 E27 220V</t>
  </si>
  <si>
    <t>442 A60 2707</t>
  </si>
  <si>
    <t>464 A60 2707</t>
  </si>
  <si>
    <t>LED GLOB  A60  7W 6400 E27 220V</t>
  </si>
  <si>
    <t>427 A60 2709</t>
  </si>
  <si>
    <t>LED GLOB   A60 9W 2700 E27 220V</t>
  </si>
  <si>
    <t>442 A60 2709</t>
  </si>
  <si>
    <t>464 A60 2709</t>
  </si>
  <si>
    <t>427 A60 2711</t>
  </si>
  <si>
    <t>442 A60 2711</t>
  </si>
  <si>
    <t xml:space="preserve">Техническая характеристика Защита – IP 65 
Мощность – 36 W  
Цветовая температура – 6500 K 
Световой поток – 2800L  
Цветопередача – 70 CRI 
Размеры –1200 * 76 * 66mm 
Количество светодиодов – 180 шт. 
Светодиоды – Epistar бренд  Корпус – поликарбонат   
Гарантия – 2 года 
</t>
  </si>
  <si>
    <t xml:space="preserve"> 25шт/100шт</t>
  </si>
  <si>
    <t>50 шт.</t>
  </si>
  <si>
    <t>427 A60 2715</t>
  </si>
  <si>
    <t>Цена в тг. /от 1-16/</t>
  </si>
  <si>
    <t>LED CANDLE B35 5W 6400K E14 220V</t>
  </si>
  <si>
    <t>LED CANDLE (N442 B35 1405) B35 5W 4200K E14 220V светодиодные лампы 25шт/100шт</t>
  </si>
  <si>
    <t>LED CANDLE (N442 B35 2705) B35 5W 4200K E27 220V светодиодные лампы 25шт/100шт</t>
  </si>
  <si>
    <t>LED CANDLE (N464 B35 1405) B35 5W 6400K E14 220V светодиодные лампы 25шт/100шт</t>
  </si>
  <si>
    <t>LED CANDLE (N464 B35 2705) B35 5W 6400K E27 220V светодиодные лампы 25шт/100шт</t>
  </si>
  <si>
    <t>464 A45 1405</t>
  </si>
  <si>
    <t>LED GLOB  A45 5W 6400 E14 220V</t>
  </si>
  <si>
    <t>464 A45 2705</t>
  </si>
  <si>
    <t>LED GLOB A45 5W 6400 E 27 220V</t>
  </si>
  <si>
    <t>464 A60 2711</t>
  </si>
  <si>
    <t>LED GLOB A60  11W 6400 E27 220V</t>
  </si>
  <si>
    <t>442 A60 2713</t>
  </si>
  <si>
    <t>LED GLOB A60  13W 4200 E27 220V</t>
  </si>
  <si>
    <t>464 A60 2713</t>
  </si>
  <si>
    <t>LED GLOB A60  13W 6400 E27 220V</t>
  </si>
  <si>
    <t>Цвет под дерево АКЦИЯ!!!</t>
  </si>
  <si>
    <t>106-0400-105</t>
  </si>
  <si>
    <t>106-0400-101</t>
  </si>
  <si>
    <t>106-0400-102</t>
  </si>
  <si>
    <t>106-0400-103</t>
  </si>
  <si>
    <t>106-0400-104</t>
  </si>
  <si>
    <t>106-0400-106</t>
  </si>
  <si>
    <t>106-0400-107</t>
  </si>
  <si>
    <t>106-0400-108</t>
  </si>
  <si>
    <t>106-0400-109</t>
  </si>
  <si>
    <t>106-0400-110</t>
  </si>
  <si>
    <t>332-0100-201</t>
  </si>
  <si>
    <t>332-0100-202</t>
  </si>
  <si>
    <t>332-0100-203</t>
  </si>
  <si>
    <t>730-1000-004</t>
  </si>
  <si>
    <t>730-1000-006</t>
  </si>
  <si>
    <t xml:space="preserve">730-1000-008 </t>
  </si>
  <si>
    <t>730-1000-012</t>
  </si>
  <si>
    <t xml:space="preserve">730-1000-016 </t>
  </si>
  <si>
    <t xml:space="preserve">730-1000-018 </t>
  </si>
  <si>
    <t xml:space="preserve">730-1000-024 </t>
  </si>
  <si>
    <t xml:space="preserve">730-1000-036 </t>
  </si>
  <si>
    <t xml:space="preserve">730-2000-004 </t>
  </si>
  <si>
    <t xml:space="preserve">730-2000-006 </t>
  </si>
  <si>
    <t xml:space="preserve">730-2000-008 </t>
  </si>
  <si>
    <t xml:space="preserve">730-2000-012 </t>
  </si>
  <si>
    <t>730-2000-016</t>
  </si>
  <si>
    <t xml:space="preserve">730-2000-018 </t>
  </si>
  <si>
    <t>730-2000-024</t>
  </si>
  <si>
    <t xml:space="preserve">730-2000-036 </t>
  </si>
  <si>
    <t xml:space="preserve">LX 731 2000 0S2 </t>
  </si>
  <si>
    <t xml:space="preserve">LX 731 2000 0S4 </t>
  </si>
  <si>
    <t xml:space="preserve">731-1000-004 </t>
  </si>
  <si>
    <t xml:space="preserve">731-1000-006 </t>
  </si>
  <si>
    <t xml:space="preserve">731-1000-008  </t>
  </si>
  <si>
    <t>731-1000-012</t>
  </si>
  <si>
    <t xml:space="preserve">731-1000-018 </t>
  </si>
  <si>
    <t xml:space="preserve">731-1000-024 </t>
  </si>
  <si>
    <t xml:space="preserve">731-1000-036 </t>
  </si>
  <si>
    <t>Бокс с прозрачной крышкой ЩРВ-П-4 для внутренней установки 4-и модульных устройств</t>
  </si>
  <si>
    <t>Бокс с прозрачной крышкой ЩРВ-П-6 для внутренней установки 6-и модульных устройств</t>
  </si>
  <si>
    <t>Бокс с прозрачной крышкой ЩРВ-П-8 для внутренней установки 8-и модульных устройств</t>
  </si>
  <si>
    <t>Бокс с прозрачной крышкой ЩРВ-П-12 для внутренней установки 12-и модульных устройств</t>
  </si>
  <si>
    <t>Бокс с прозрачной крышкой ЩРВ-П-18 для внутренней установки 18-и модульных устройств</t>
  </si>
  <si>
    <t>Бокс с прозрачной крышкой ЩРВ-П-24 для внутренней установки 24-и модульных устройств</t>
  </si>
  <si>
    <t>Бокс с прозрачной крышкой ЩРВ-П-36 для внутренней установки 36-и модульных устройств</t>
  </si>
  <si>
    <t xml:space="preserve">731-2000-004 </t>
  </si>
  <si>
    <t>731-2000-006</t>
  </si>
  <si>
    <t>731-2000-008</t>
  </si>
  <si>
    <t>731-2000-012</t>
  </si>
  <si>
    <t xml:space="preserve">731-2000-018 </t>
  </si>
  <si>
    <t>731-2000-024</t>
  </si>
  <si>
    <t xml:space="preserve">731-2000-036 </t>
  </si>
  <si>
    <t>Бокс с прозрачной крышкой ЩРН-П-4 для наружной установки 4-х модульных устройств</t>
  </si>
  <si>
    <t>Бокс с прозрачной крышкой ЩРН-П-6 для наружной установки 6-и модульных устройств</t>
  </si>
  <si>
    <t>Бокс с прозрачной крышкой ЩРН-П-8 для наружной установки 8-и модульных устройств</t>
  </si>
  <si>
    <t>Бокс с прозрачной крышкой ЩРН-П-12 для наружной установки 12-и модульных устройств</t>
  </si>
  <si>
    <t>Бокс с прозрачной крышкой ЩРН-П-18 для наружной установки 18-и модульных устройств</t>
  </si>
  <si>
    <t>Бокс с прозрачной крышкой ЩРН-П-24 для наружной установки 24-и модульных устройств</t>
  </si>
  <si>
    <t>Бокс с прозрачной крышкой ЩРН-П-36 для наружной установки 36-и модульных устройств</t>
  </si>
  <si>
    <r>
      <t xml:space="preserve">Прайс Лист на </t>
    </r>
    <r>
      <rPr>
        <b/>
        <sz val="36"/>
        <color rgb="FFFF0000"/>
        <rFont val="Calibri"/>
        <family val="2"/>
        <charset val="204"/>
        <scheme val="minor"/>
      </rPr>
      <t>Щиты пластиковые  LEZARD!!!</t>
    </r>
  </si>
  <si>
    <r>
      <t xml:space="preserve">Прайс Лист на </t>
    </r>
    <r>
      <rPr>
        <b/>
        <sz val="36"/>
        <color rgb="FFFF0000"/>
        <rFont val="Calibri"/>
        <family val="2"/>
        <charset val="204"/>
        <scheme val="minor"/>
      </rPr>
      <t>Щиты пластиковые Luxray</t>
    </r>
  </si>
  <si>
    <t>Бокс с прозрачной крышкой ЩРВ-П-4 для внутренней установки 4-х модульных устройств</t>
  </si>
  <si>
    <t xml:space="preserve">Бокс с прозрачной крышкой ЩРВ-П-6 для внутренней установки 6-и модульных устройств </t>
  </si>
  <si>
    <t xml:space="preserve">Бокс с прозрачной крышкой ЩРВ-П-12 для внутренней установки 12-и модульных устройств </t>
  </si>
  <si>
    <t>Бокс с прозрачной крышкой ЩРВ-П-16 для внутренней установки 16-и модульных устройств</t>
  </si>
  <si>
    <t xml:space="preserve"> Бокс с прозрачной крышкой ЩРН-П-16 для наружной установки 16-и модульных устройств</t>
  </si>
  <si>
    <t xml:space="preserve"> Бокс с прозрачной крышкой ЩРН-П-24 для наружной установки 24-и модульных устройств</t>
  </si>
  <si>
    <t>N442 B35 1405</t>
  </si>
  <si>
    <t>N464 B35 1405</t>
  </si>
  <si>
    <t>N464 В35 2705</t>
  </si>
  <si>
    <t>427 A55 2705</t>
  </si>
  <si>
    <t>442 A65 2715</t>
  </si>
  <si>
    <t>464 A65 2715</t>
  </si>
  <si>
    <t xml:space="preserve">LED MR16 5W GU5.3 6400K  </t>
  </si>
  <si>
    <t>LED GLOB  A45 5W 2700 E14 220V</t>
  </si>
  <si>
    <t>LED GLOB  A45 5W 2700 E27 220V</t>
  </si>
  <si>
    <t>LED GLOB  A45 5W 4200 E14 220V</t>
  </si>
  <si>
    <t>LED GLOB  A45 5W 4200 E27 220V</t>
  </si>
  <si>
    <t>LED GLOB  A55  5W 2700 E27 220V</t>
  </si>
  <si>
    <t>LED GLOB  A55  5W 6400 E27 220V</t>
  </si>
  <si>
    <t xml:space="preserve">LED GLOB  A60  9W 6400 E27 220V </t>
  </si>
  <si>
    <t xml:space="preserve">LED GLOB A60  11W 2700 E27 220V </t>
  </si>
  <si>
    <t>LED GLOB A60  11W 4200 E27 220V</t>
  </si>
  <si>
    <t xml:space="preserve">LED GLOB A60  15W 2700 E27 220V </t>
  </si>
  <si>
    <t>LED GLOB A65  15W 4200 E27 220V</t>
  </si>
  <si>
    <t>LED GLOB A65  15W 6400 E27 220V</t>
  </si>
  <si>
    <t xml:space="preserve">Светодиодная панель круглая встраиваемая 460RRP-03 ø 85 3W/ 240 Lm 6400 К </t>
  </si>
  <si>
    <t xml:space="preserve">Светодиодная панель круглая встраиваемая 460RRP-06 ø120 6W/470 Lm 6400 К </t>
  </si>
  <si>
    <t xml:space="preserve">Светодиодная панель круглая встраиваемая 460RRP-09 ø145 9W/710 Lm 6400 К </t>
  </si>
  <si>
    <t>Светодиодная панель круглая встраиваемая 460RRP-12 ø174 12W/950 Lm 6400 К</t>
  </si>
  <si>
    <t>Светодиодная панель круглая встраиваемая 460RRP-18 ø225 18W/1440 Lm 6400 К</t>
  </si>
  <si>
    <t>Светодиодная панель квадратная встраиваемая 460RKP-03 85x85 3W/ 240 Lm 6400 К</t>
  </si>
  <si>
    <t>Светодиодная панель квадратная встраиваемая 460RKP-09 145x145 9W/ 710 Lm 6400 К</t>
  </si>
  <si>
    <t>Светодиодная панель квадратная встраиваемая 460RKP-12 174x174 12W/ 950 Lm 6400 К</t>
  </si>
  <si>
    <t>Светодиодная панель квадратная встраиваемая 460RKP-18 225x225 18W/1440 Lm 6400 К</t>
  </si>
  <si>
    <t xml:space="preserve">Светодиодная панель круглая накладная 460SRP-06 ø120 6W/470 Lm 6400 К </t>
  </si>
  <si>
    <t xml:space="preserve">Светодиодная панель круглая накладная 460SRP-12 ø174 12W/950 Lm 6400 К  </t>
  </si>
  <si>
    <t xml:space="preserve">Светодиодная панель круглая накладная 460SRP-18 ø225 18W/1440 Lm 6400 К </t>
  </si>
  <si>
    <t>Светодиодная панель квадратная накладная 460SKP-06 120x120 6W/ 470 Lm 6400 К</t>
  </si>
  <si>
    <t>Светодиодная панель квадратная накладная 460SKP-12 174x174 12W/ 950 Lm 6400 К</t>
  </si>
  <si>
    <t>Светодиодная панель квадратная накладная 460SKP-18 225x225 18W/ 1440 Lm 6400 К</t>
  </si>
  <si>
    <t>Светодиодная панель 442 LPS 60045 (595*595*12 mm 45 W/3200Lm 4200 K) IP20</t>
  </si>
  <si>
    <t>Светодиодная панель 442 LPS 301145 (295*1195*12 mm 45 W/3200Lm 6400 K)</t>
  </si>
  <si>
    <t>LZ-LED P14 Светодиодная панель 442 LPS 30015 ( 295*295*12mm 15W/1050 Lm 4200K)</t>
  </si>
  <si>
    <t>LZ-LED Р14 Светодиодная панель 464 LPS 30015 (295*295*12mm 15W/1050 Lm 6400K IP20)</t>
  </si>
  <si>
    <t>LZ-LED P14 Светодиодная панель 442 LPS 305920 (295*595*12mm 20W/1450Lm 4200K IP20)</t>
  </si>
  <si>
    <t>LZ-LED Р14 Светодиодная панель 464 LPS 305920 (295*595*12mm 20W/1450 Lm 6400K IP20)</t>
  </si>
  <si>
    <t>Светодиодный пылевлагозащищенный светильник  IP 65 36W 6500K 2800L PC (поликарбонат) 1200x76x66mm</t>
  </si>
  <si>
    <t>LZ-LED DRIVER 45W</t>
  </si>
  <si>
    <t xml:space="preserve">         ТОО Alma Electric (Алма Электрик)                                                                                      
      Торгово-производственная компания </t>
  </si>
  <si>
    <t>Панель 460 RKP – квадратная, встраиваемая</t>
  </si>
  <si>
    <t>Панель 460 SKP – квадратная, накладная</t>
  </si>
  <si>
    <t>Панель 460 RRP – круглая, встраиваемая</t>
  </si>
  <si>
    <t>Панель 460 SRP - круглая, накладная</t>
  </si>
  <si>
    <t>Цена в тг. /от 16-50/</t>
  </si>
  <si>
    <t>Цена в тг. /от 50-100/</t>
  </si>
  <si>
    <t>174*174</t>
  </si>
  <si>
    <t>225*225</t>
  </si>
  <si>
    <t>120*120*40</t>
  </si>
  <si>
    <t>d 120</t>
  </si>
  <si>
    <t>d 174</t>
  </si>
  <si>
    <t>d 225</t>
  </si>
  <si>
    <t>595*595*12</t>
  </si>
  <si>
    <t>295*1195*12</t>
  </si>
  <si>
    <t>295*595*12</t>
  </si>
  <si>
    <t>Размер, мм</t>
  </si>
  <si>
    <t>295*295*12</t>
  </si>
  <si>
    <r>
      <t xml:space="preserve">Основные параметры:
    - ударопрочный АБС-пластик
    - степень защиты IP40
    - крышка изготовлена из РС пластика
    - рабочая температура от -15 до +60 градусов по С
    - количество модулей – от 4 до 36
    - количество рядов – от 1 до 3
    - в комплект входит: DIN-рейка, маркировочная лента, дюбель-гвозди, суппорт с нулевыми шинами
                  Преимущества:
    - У </t>
    </r>
    <r>
      <rPr>
        <b/>
        <sz val="20"/>
        <color rgb="FFFF0000"/>
        <rFont val="Calibri"/>
        <family val="2"/>
        <charset val="204"/>
        <scheme val="minor"/>
      </rPr>
      <t>LUXRAY</t>
    </r>
    <r>
      <rPr>
        <b/>
        <sz val="20"/>
        <rFont val="Calibri"/>
        <family val="2"/>
        <charset val="204"/>
        <scheme val="minor"/>
      </rPr>
      <t xml:space="preserve"> крышка открывается вверх на 90 градусов и для удобства в эксплуатации фиксируется в 2-х положениях (открытом и закрытом)
    -</t>
    </r>
    <r>
      <rPr>
        <sz val="20"/>
        <color rgb="FFFF0000"/>
        <rFont val="Calibri"/>
        <family val="2"/>
        <charset val="204"/>
        <scheme val="minor"/>
      </rPr>
      <t xml:space="preserve"> </t>
    </r>
    <r>
      <rPr>
        <b/>
        <sz val="20"/>
        <rFont val="Calibri"/>
        <family val="2"/>
        <charset val="204"/>
        <scheme val="minor"/>
      </rPr>
      <t>У</t>
    </r>
    <r>
      <rPr>
        <b/>
        <sz val="20"/>
        <color rgb="FFFF0000"/>
        <rFont val="Calibri"/>
        <family val="2"/>
        <charset val="204"/>
        <scheme val="minor"/>
      </rPr>
      <t xml:space="preserve"> LEZARD </t>
    </r>
    <r>
      <rPr>
        <b/>
        <sz val="20"/>
        <rFont val="Calibri"/>
        <family val="2"/>
        <charset val="204"/>
        <scheme val="minor"/>
      </rPr>
      <t>крышка</t>
    </r>
    <r>
      <rPr>
        <b/>
        <sz val="20"/>
        <color rgb="FFFF0000"/>
        <rFont val="Calibri"/>
        <family val="2"/>
        <charset val="204"/>
        <scheme val="minor"/>
      </rPr>
      <t xml:space="preserve"> </t>
    </r>
    <r>
      <rPr>
        <b/>
        <sz val="20"/>
        <rFont val="Calibri"/>
        <family val="2"/>
        <charset val="204"/>
        <scheme val="minor"/>
      </rPr>
      <t>из поликарбоната открывается сбоку и для удобства в эксплуатации двухстороннее крепление
    - нулевая шина крепится на специальную панель (суппорт), изготовленную из термопластика, который самозатухает при температуре 960 градусов. Суппорт легко снимается и       устанавливается в противоположную сторону. При этом имеет фиксацию.</t>
    </r>
  </si>
  <si>
    <t>50*48</t>
  </si>
  <si>
    <t>84*50</t>
  </si>
  <si>
    <t>138*38</t>
  </si>
  <si>
    <t>87*45</t>
  </si>
  <si>
    <t>105*55</t>
  </si>
  <si>
    <t>109*60</t>
  </si>
  <si>
    <t>119*60</t>
  </si>
  <si>
    <t>121*60</t>
  </si>
  <si>
    <t>140*70</t>
  </si>
  <si>
    <t>Разметы, мм</t>
  </si>
  <si>
    <t xml:space="preserve">   Рассеиватель - Mitsubishi (Япония)</t>
  </si>
  <si>
    <t xml:space="preserve">   Рветодиоды – Epistar (Тайвань)</t>
  </si>
  <si>
    <t xml:space="preserve">Срок службы: </t>
  </si>
  <si>
    <t>LED панель - 35000 часов;</t>
  </si>
  <si>
    <t>LED Driver – 30000 часов;</t>
  </si>
  <si>
    <t>- Гарантийный срок:</t>
  </si>
  <si>
    <t>LED панель – 3 года;</t>
  </si>
  <si>
    <t>LED Driver – 1 год;</t>
  </si>
  <si>
    <t>Розетка штепсельная с/з белая</t>
  </si>
  <si>
    <t xml:space="preserve">715-1100-611            </t>
  </si>
  <si>
    <t>Выключатель навесной белый белый</t>
  </si>
  <si>
    <t>d 85
d 72</t>
  </si>
  <si>
    <t>d 120
d 107</t>
  </si>
  <si>
    <t>d 145 
d 132</t>
  </si>
  <si>
    <t>d 225
d 205</t>
  </si>
  <si>
    <t>85*85
72*72*25</t>
  </si>
  <si>
    <t>120*120 
107*107</t>
  </si>
  <si>
    <t>145*145 
132*132</t>
  </si>
  <si>
    <t>174*174
158*158</t>
  </si>
  <si>
    <t>225*225
205*205</t>
  </si>
  <si>
    <t>d 174
d 158</t>
  </si>
  <si>
    <t xml:space="preserve">Прайс лист на LED панель </t>
  </si>
  <si>
    <t>442RRP-03</t>
  </si>
  <si>
    <t xml:space="preserve">Светодиодная панель круглая встраиваемая 442RRP-03 ø 85 3W/ 240 Lm 4200 К </t>
  </si>
  <si>
    <t>460RRP-03</t>
  </si>
  <si>
    <t xml:space="preserve">442RRP-06 </t>
  </si>
  <si>
    <t xml:space="preserve">Светодиодная панель круглая встраиваемая 442RRP-06 ø120 6W/470 Lm 4200 К </t>
  </si>
  <si>
    <t xml:space="preserve">460RRP-06 </t>
  </si>
  <si>
    <t>442RRP-09</t>
  </si>
  <si>
    <t xml:space="preserve">Светодиодная панель круглая встраиваемая 442RRP-09 ø145 9W/710 Lm 4200 К </t>
  </si>
  <si>
    <t xml:space="preserve">460RRP-09 </t>
  </si>
  <si>
    <t xml:space="preserve">442RRP-12 </t>
  </si>
  <si>
    <t>Светодиодная панель круглая встраиваемая 442RRP-12 ø174 12W/950 Lm 4200 К</t>
  </si>
  <si>
    <t xml:space="preserve">460RRP-12 </t>
  </si>
  <si>
    <t xml:space="preserve">442RRP-18 </t>
  </si>
  <si>
    <t>Светодиодная панель круглая встраиваемая 442RRP-18 ø225 18W/1440 Lm 4200 К</t>
  </si>
  <si>
    <t xml:space="preserve">460RRP-18 </t>
  </si>
  <si>
    <t xml:space="preserve">460RKP-03 </t>
  </si>
  <si>
    <t>460RKP-06</t>
  </si>
  <si>
    <t xml:space="preserve"> Светодиодная панель квадратная втраиваемая 460RKP-06 120x120 6W/ 470 Lm 6400 К</t>
  </si>
  <si>
    <t xml:space="preserve">460RKP-09 </t>
  </si>
  <si>
    <t xml:space="preserve">460RKP-12 </t>
  </si>
  <si>
    <t xml:space="preserve">442RKP-18 </t>
  </si>
  <si>
    <t>Светодиодная панель квадратная встраиваемая 442RKP-18 225x225 18W/1440 Lm 4200 К</t>
  </si>
  <si>
    <t xml:space="preserve">460RKP-18 </t>
  </si>
  <si>
    <t xml:space="preserve">442SRP-06 </t>
  </si>
  <si>
    <t xml:space="preserve">Светодиодная панель круглая накладная 442SRP-06 ø120 6W/470 Lm 4200 К </t>
  </si>
  <si>
    <t xml:space="preserve">460SRP-06 </t>
  </si>
  <si>
    <t xml:space="preserve">442SRP-12 </t>
  </si>
  <si>
    <t xml:space="preserve">Светодиодная панель круглая накладная 442SRP-12 ø174 12W/950 Lm 4200 К  </t>
  </si>
  <si>
    <t xml:space="preserve">460SRP-12 </t>
  </si>
  <si>
    <t xml:space="preserve">442SRP-18 </t>
  </si>
  <si>
    <t xml:space="preserve">Светодиодная панель круглая накладная 442SRP-18 ø225 18W/1440 Lm 4200 К </t>
  </si>
  <si>
    <t xml:space="preserve">460SRP-18 </t>
  </si>
  <si>
    <t xml:space="preserve">460SKP-06 </t>
  </si>
  <si>
    <t xml:space="preserve">442SKP-12 </t>
  </si>
  <si>
    <t>Светодиодная панель квадратная накладная 442SKP-12 174x174 12W/ 950 Lm 4200 К</t>
  </si>
  <si>
    <t xml:space="preserve">460SKP-12 </t>
  </si>
  <si>
    <t xml:space="preserve">442SKP-18 </t>
  </si>
  <si>
    <t>Светодиодная панель квадратная накладная 442SKP-18 225x225 18W/ 1440 Lm 4200 К</t>
  </si>
  <si>
    <t xml:space="preserve">460SKP-18 </t>
  </si>
  <si>
    <t>Крепление для светодиодных панелей</t>
  </si>
  <si>
    <t>к-т</t>
  </si>
  <si>
    <t>LZ-LED IP6536</t>
  </si>
  <si>
    <t>442-LEPS-60036</t>
  </si>
  <si>
    <t>Светодиодная панель универсальная с рассеивателем Призма 442-LEPS-60036 (595*595*18  36W/3400Lm 4200K) IP20</t>
  </si>
  <si>
    <t>464-LEPS-60036</t>
  </si>
  <si>
    <t>Светодиодная панель универсальная с рассеивателем Призма 464-LEPS-60036 (595*595*18  36W/3400Lm 6400K) IP20</t>
  </si>
  <si>
    <t>595*595*18</t>
  </si>
  <si>
    <t>ПАНЕЛЬ СВЕТОДИОДНАЯ УНИВЕРСАЛЬНАЯ С РАССЕИВАТЕЛЕМ ПРИЗМА</t>
  </si>
  <si>
    <t>LZ-LED IP6518</t>
  </si>
  <si>
    <t>Светодиодный пылевлагозащищенный светильник  IP 65 18W 6500K 1600L PC (поликарбонат) 600x76x66mm</t>
  </si>
  <si>
    <t>Светодиодная панель 442 LPS 60036 (595*595*9 мм 36 W/3000Lm 4200 K) С драйвером</t>
  </si>
  <si>
    <t xml:space="preserve">595*595*9 </t>
  </si>
  <si>
    <t>44-LPD-36W LED DRIVER</t>
  </si>
  <si>
    <t>701-хххх-107</t>
  </si>
  <si>
    <t>Выключатель промежуточный</t>
  </si>
  <si>
    <t>Светодиодная панель 464 LPS 60036 (595*595*9 мм 36 W/3000Lm 6400 K) С драйвером</t>
  </si>
  <si>
    <t>442 LPS 60036</t>
  </si>
  <si>
    <t>464 LPS 60036</t>
  </si>
  <si>
    <t>442 LPS 60045</t>
  </si>
  <si>
    <t>Светодиодная панель 464 LPS 60045 (595*595*12 mm 45 W/3200Lm 6400 K) IP20</t>
  </si>
  <si>
    <t>464 LPS 60045</t>
  </si>
  <si>
    <t>442 LPS 30015</t>
  </si>
  <si>
    <t>464 LPS 30015</t>
  </si>
  <si>
    <t>464 LPS 305920</t>
  </si>
  <si>
    <t>442 LPS 305920</t>
  </si>
  <si>
    <t>442 LPS 301145</t>
  </si>
  <si>
    <t>N442 B35 1407</t>
  </si>
  <si>
    <t>LED CANDLE (N442 B35 1407) B35 7W 4200K E14 220V светодиодные лампы 25шт/100шт</t>
  </si>
  <si>
    <t>LED CANDLE (N442 B35 2707) B35 7W 4200K E27 220V светодиодные лампы 25шт/100шт</t>
  </si>
  <si>
    <t>N464 В35 2707</t>
  </si>
  <si>
    <t>464 Т80 2723</t>
  </si>
  <si>
    <t xml:space="preserve">LED Т (464 Т80 2723)  Т80 23W 6400 E27 220V </t>
  </si>
  <si>
    <t>464 Т100 2732</t>
  </si>
  <si>
    <t xml:space="preserve">LED Т (464 Т100 2732)  Т100 32W 6400 E27 220V </t>
  </si>
  <si>
    <t>80 шт.</t>
  </si>
  <si>
    <t>30 шт.</t>
  </si>
  <si>
    <t>465 Т120 2745</t>
  </si>
  <si>
    <t xml:space="preserve">LED Т (464 Т120 2745)  Т120 45W 6400 E27 220V </t>
  </si>
  <si>
    <t>464 Т140 2760</t>
  </si>
  <si>
    <t xml:space="preserve">LED Т (464 Т140 2760)  Т140 60W 6400 E27 220V </t>
  </si>
  <si>
    <t>Переходник</t>
  </si>
  <si>
    <t>Переходник для лапм с цоколя Е27 на Е40</t>
  </si>
  <si>
    <t>1</t>
  </si>
  <si>
    <t xml:space="preserve">Цены указаны с учётом НДС. </t>
  </si>
  <si>
    <t>N442 B35 2707</t>
  </si>
  <si>
    <t>N464 В35 1407</t>
  </si>
  <si>
    <t>LED CANDLE (N464 B35 1407) B35 7W 6400K E14 220V светодиодные лампы 25шт/100шт</t>
  </si>
  <si>
    <t>LED CANDLE (N464 B35 2707) B35 7W 6400K E27 220V светодиодные лампы 25шт/100шт</t>
  </si>
  <si>
    <t>442 B35 1407</t>
  </si>
  <si>
    <t>LED CANDLE B35 7W 4200K E14 220V</t>
  </si>
  <si>
    <t>464 B35 1407</t>
  </si>
  <si>
    <t>LED CANDLE B35 7W 6400K E14 220V</t>
  </si>
  <si>
    <t>442 A45 1407</t>
  </si>
  <si>
    <t>LED GLOB  A45 7W 4200 E14 220V</t>
  </si>
  <si>
    <t>442 A45 2707</t>
  </si>
  <si>
    <t>LED GLOB  A45 7W 4200 E27 220V</t>
  </si>
  <si>
    <t>464 A45 1407</t>
  </si>
  <si>
    <t>LED GLOB  A45 7W 6400 E14 220V</t>
  </si>
  <si>
    <t>464 A45 2707</t>
  </si>
  <si>
    <t>LED GLOB  A45 7W 6400 E27 220V</t>
  </si>
  <si>
    <t>701-хххх-181</t>
  </si>
  <si>
    <t>Розетка с USB</t>
  </si>
  <si>
    <t>-0801- сосна / 4747- Клен</t>
  </si>
  <si>
    <t xml:space="preserve">         ТОО Alma Electric (Алма Электрик)                                                                                      
      Торгово-производственная компания 
г.Алматы, 050034, Жетысуский район, ул. Бродского, дом 34/1 
тел: +7(727) 327 60 06              моб: +7 (701) 053 18 23
         almaelectric@mail.ru,                 info@almaelectric.kz
www.almaelectric.kz </t>
  </si>
  <si>
    <t xml:space="preserve">г.Алматы, 050034, Жетысуский район, ул. Бродского, дом 34/1 
тел: +7(727) 327 60 06              моб: +7 (701) 053 18 23
         almaelectric@mail.ru,                 info@almaelectric.kz
www.almaelectric.kz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</si>
</sst>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0.0"/>
    <numFmt numFmtId="165" formatCode="#,##0.0"/>
    <numFmt numFmtId="166" formatCode="0.0000"/>
    <numFmt numFmtId="167" formatCode="_-* #,##0.00_р_._-;\-* #,##0.00_р_._-;_-* &quot;-&quot;??_р_._-;_-@_-"/>
    <numFmt numFmtId="168" formatCode="#,##0.00&quot;р.&quot;"/>
    <numFmt numFmtId="169" formatCode="_-* #,##0_р_._-;\-* #,##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0"/>
      <color indexed="12"/>
      <name val="Arial"/>
      <family val="2"/>
    </font>
    <font>
      <sz val="10"/>
      <name val="Arial Cy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0"/>
      <color indexed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宋体"/>
      <charset val="134"/>
    </font>
    <font>
      <sz val="10"/>
      <color indexed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</font>
    <font>
      <b/>
      <sz val="10"/>
      <color indexed="4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indexed="12"/>
      <name val="Calibri"/>
      <family val="2"/>
      <charset val="204"/>
    </font>
    <font>
      <sz val="10"/>
      <name val="Calibri"/>
      <family val="2"/>
      <charset val="204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indexed="10"/>
      <name val="Calibri"/>
      <family val="2"/>
      <charset val="204"/>
      <scheme val="minor"/>
    </font>
    <font>
      <b/>
      <sz val="14"/>
      <color indexed="12"/>
      <name val="Calibri"/>
      <family val="2"/>
      <charset val="204"/>
      <scheme val="minor"/>
    </font>
    <font>
      <sz val="14"/>
      <color indexed="10"/>
      <name val="Calibri"/>
      <family val="2"/>
      <charset val="204"/>
      <scheme val="minor"/>
    </font>
    <font>
      <b/>
      <u/>
      <sz val="14"/>
      <color indexed="12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10"/>
      <name val="Arial"/>
      <family val="2"/>
      <charset val="162"/>
    </font>
    <font>
      <sz val="10"/>
      <name val="Arial"/>
      <family val="2"/>
      <charset val="204"/>
    </font>
    <font>
      <b/>
      <sz val="12"/>
      <color theme="0" tint="-0.34998626667073579"/>
      <name val="Calibri"/>
      <family val="2"/>
      <charset val="204"/>
      <scheme val="minor"/>
    </font>
    <font>
      <b/>
      <sz val="8"/>
      <color theme="0" tint="-0.14999847407452621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sz val="14"/>
      <color theme="0" tint="-0.14999847407452621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i/>
      <sz val="26"/>
      <name val="Calibri"/>
      <family val="2"/>
      <charset val="204"/>
      <scheme val="minor"/>
    </font>
    <font>
      <sz val="26"/>
      <color indexed="10"/>
      <name val="Calibri"/>
      <family val="2"/>
      <charset val="204"/>
      <scheme val="minor"/>
    </font>
    <font>
      <b/>
      <sz val="26"/>
      <color indexed="8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20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1" fillId="0" borderId="0"/>
    <xf numFmtId="0" fontId="2" fillId="0" borderId="0"/>
    <xf numFmtId="0" fontId="5" fillId="0" borderId="0"/>
    <xf numFmtId="0" fontId="6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7" fillId="0" borderId="0"/>
    <xf numFmtId="0" fontId="10" fillId="0" borderId="0"/>
    <xf numFmtId="0" fontId="25" fillId="0" borderId="0"/>
    <xf numFmtId="0" fontId="1" fillId="0" borderId="0">
      <alignment horizontal="left"/>
    </xf>
    <xf numFmtId="0" fontId="1" fillId="0" borderId="0">
      <alignment horizontal="left"/>
    </xf>
    <xf numFmtId="167" fontId="10" fillId="0" borderId="0" applyFont="0" applyFill="0" applyBorder="0" applyAlignment="0" applyProtection="0"/>
    <xf numFmtId="0" fontId="6" fillId="0" borderId="0"/>
    <xf numFmtId="0" fontId="37" fillId="0" borderId="0"/>
    <xf numFmtId="0" fontId="25" fillId="0" borderId="0"/>
    <xf numFmtId="0" fontId="40" fillId="0" borderId="0"/>
    <xf numFmtId="0" fontId="1" fillId="0" borderId="0"/>
    <xf numFmtId="0" fontId="6" fillId="0" borderId="0"/>
    <xf numFmtId="0" fontId="6" fillId="0" borderId="0"/>
    <xf numFmtId="0" fontId="17" fillId="0" borderId="0"/>
    <xf numFmtId="0" fontId="37" fillId="0" borderId="0"/>
    <xf numFmtId="0" fontId="6" fillId="0" borderId="0"/>
    <xf numFmtId="0" fontId="2" fillId="0" borderId="0"/>
    <xf numFmtId="0" fontId="1" fillId="0" borderId="0"/>
    <xf numFmtId="0" fontId="41" fillId="0" borderId="0"/>
    <xf numFmtId="0" fontId="6" fillId="0" borderId="0"/>
    <xf numFmtId="43" fontId="6" fillId="0" borderId="0" applyFont="0" applyFill="0" applyBorder="0" applyAlignment="0" applyProtection="0"/>
    <xf numFmtId="0" fontId="76" fillId="0" borderId="0"/>
    <xf numFmtId="0" fontId="37" fillId="0" borderId="0"/>
    <xf numFmtId="0" fontId="6" fillId="0" borderId="0"/>
    <xf numFmtId="0" fontId="37" fillId="0" borderId="0"/>
    <xf numFmtId="0" fontId="77" fillId="0" borderId="0"/>
    <xf numFmtId="0" fontId="77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76" fillId="0" borderId="0" applyFont="0" applyFill="0" applyBorder="0" applyAlignment="0" applyProtection="0"/>
  </cellStyleXfs>
  <cellXfs count="370">
    <xf numFmtId="0" fontId="0" fillId="0" borderId="0" xfId="0"/>
    <xf numFmtId="0" fontId="16" fillId="5" borderId="1" xfId="8" applyFont="1" applyFill="1" applyBorder="1" applyAlignment="1">
      <alignment horizontal="center" vertical="center" textRotation="90" wrapText="1"/>
    </xf>
    <xf numFmtId="3" fontId="11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vertical="center" wrapText="1"/>
    </xf>
    <xf numFmtId="0" fontId="11" fillId="4" borderId="1" xfId="8" applyFont="1" applyFill="1" applyBorder="1" applyAlignment="1">
      <alignment horizontal="center" vertical="center"/>
    </xf>
    <xf numFmtId="1" fontId="11" fillId="4" borderId="1" xfId="10" applyNumberFormat="1" applyFont="1" applyFill="1" applyBorder="1" applyAlignment="1">
      <alignment horizontal="right" vertical="center"/>
    </xf>
    <xf numFmtId="3" fontId="11" fillId="0" borderId="1" xfId="9" applyNumberFormat="1" applyFont="1" applyFill="1" applyBorder="1" applyAlignment="1">
      <alignment horizontal="center" vertical="center"/>
    </xf>
    <xf numFmtId="0" fontId="16" fillId="0" borderId="1" xfId="9" applyFont="1" applyFill="1" applyBorder="1" applyAlignment="1">
      <alignment vertical="center" wrapText="1"/>
    </xf>
    <xf numFmtId="0" fontId="11" fillId="3" borderId="1" xfId="8" applyFont="1" applyFill="1" applyBorder="1" applyAlignment="1">
      <alignment horizontal="center" vertical="center"/>
    </xf>
    <xf numFmtId="0" fontId="11" fillId="0" borderId="1" xfId="8" applyFont="1" applyFill="1" applyBorder="1" applyAlignment="1">
      <alignment horizontal="center" vertical="center"/>
    </xf>
    <xf numFmtId="3" fontId="11" fillId="3" borderId="0" xfId="8" applyNumberFormat="1" applyFont="1" applyFill="1" applyBorder="1" applyAlignment="1">
      <alignment horizontal="center" vertical="top"/>
    </xf>
    <xf numFmtId="0" fontId="16" fillId="3" borderId="0" xfId="8" applyFont="1" applyFill="1" applyBorder="1" applyAlignment="1">
      <alignment vertical="top" wrapText="1"/>
    </xf>
    <xf numFmtId="0" fontId="11" fillId="3" borderId="0" xfId="8" applyFont="1" applyFill="1" applyBorder="1" applyAlignment="1">
      <alignment horizontal="center" vertical="top"/>
    </xf>
    <xf numFmtId="1" fontId="11" fillId="4" borderId="0" xfId="10" applyNumberFormat="1" applyFont="1" applyFill="1" applyBorder="1" applyAlignment="1">
      <alignment horizontal="right" vertical="top"/>
    </xf>
    <xf numFmtId="0" fontId="16" fillId="4" borderId="1" xfId="8" applyFont="1" applyFill="1" applyBorder="1" applyAlignment="1">
      <alignment horizontal="center" vertical="center" wrapText="1"/>
    </xf>
    <xf numFmtId="49" fontId="16" fillId="4" borderId="1" xfId="8" applyNumberFormat="1" applyFont="1" applyFill="1" applyBorder="1" applyAlignment="1">
      <alignment wrapText="1"/>
    </xf>
    <xf numFmtId="0" fontId="16" fillId="4" borderId="0" xfId="8" applyFont="1" applyFill="1" applyBorder="1" applyAlignment="1">
      <alignment horizontal="center" vertical="center"/>
    </xf>
    <xf numFmtId="0" fontId="11" fillId="4" borderId="0" xfId="8" applyFont="1" applyFill="1" applyBorder="1" applyAlignment="1">
      <alignment horizontal="center" vertical="center"/>
    </xf>
    <xf numFmtId="0" fontId="18" fillId="4" borderId="0" xfId="8" applyNumberFormat="1" applyFont="1" applyFill="1" applyBorder="1" applyAlignment="1">
      <alignment horizontal="center" vertical="top" wrapText="1"/>
    </xf>
    <xf numFmtId="0" fontId="18" fillId="4" borderId="0" xfId="8" applyNumberFormat="1" applyFont="1" applyFill="1" applyBorder="1" applyAlignment="1">
      <alignment vertical="center" wrapText="1"/>
    </xf>
    <xf numFmtId="1" fontId="16" fillId="3" borderId="1" xfId="8" applyNumberFormat="1" applyFont="1" applyFill="1" applyBorder="1" applyAlignment="1">
      <alignment horizontal="center" vertical="center"/>
    </xf>
    <xf numFmtId="1" fontId="11" fillId="3" borderId="1" xfId="8" applyNumberFormat="1" applyFont="1" applyFill="1" applyBorder="1" applyAlignment="1">
      <alignment horizontal="center" vertical="center"/>
    </xf>
    <xf numFmtId="165" fontId="11" fillId="3" borderId="1" xfId="8" applyNumberFormat="1" applyFont="1" applyFill="1" applyBorder="1" applyAlignment="1">
      <alignment horizontal="center" vertical="center"/>
    </xf>
    <xf numFmtId="1" fontId="18" fillId="4" borderId="0" xfId="8" applyNumberFormat="1" applyFont="1" applyFill="1" applyBorder="1" applyAlignment="1">
      <alignment vertical="center" wrapText="1"/>
    </xf>
    <xf numFmtId="49" fontId="16" fillId="3" borderId="1" xfId="8" applyNumberFormat="1" applyFont="1" applyFill="1" applyBorder="1" applyAlignment="1">
      <alignment wrapText="1"/>
    </xf>
    <xf numFmtId="1" fontId="18" fillId="4" borderId="0" xfId="8" applyNumberFormat="1" applyFont="1" applyFill="1" applyBorder="1" applyAlignment="1">
      <alignment horizontal="center" vertical="top" wrapText="1"/>
    </xf>
    <xf numFmtId="0" fontId="20" fillId="4" borderId="0" xfId="8" applyFont="1" applyFill="1" applyAlignment="1">
      <alignment horizontal="left" vertical="center"/>
    </xf>
    <xf numFmtId="0" fontId="16" fillId="4" borderId="0" xfId="8" applyFont="1" applyFill="1" applyAlignment="1">
      <alignment horizontal="left" vertical="center"/>
    </xf>
    <xf numFmtId="0" fontId="12" fillId="4" borderId="0" xfId="8" applyFont="1" applyFill="1"/>
    <xf numFmtId="1" fontId="13" fillId="4" borderId="0" xfId="8" applyNumberFormat="1" applyFont="1" applyFill="1"/>
    <xf numFmtId="1" fontId="12" fillId="4" borderId="0" xfId="8" applyNumberFormat="1" applyFont="1" applyFill="1"/>
    <xf numFmtId="1" fontId="12" fillId="4" borderId="0" xfId="8" applyNumberFormat="1" applyFont="1" applyFill="1" applyAlignment="1">
      <alignment horizontal="right" vertical="top" wrapText="1"/>
    </xf>
    <xf numFmtId="1" fontId="12" fillId="4" borderId="0" xfId="8" applyNumberFormat="1" applyFont="1" applyFill="1" applyAlignment="1">
      <alignment horizontal="right" vertical="top"/>
    </xf>
    <xf numFmtId="0" fontId="11" fillId="4" borderId="0" xfId="11" applyFont="1" applyFill="1"/>
    <xf numFmtId="0" fontId="11" fillId="4" borderId="0" xfId="8" applyFont="1" applyFill="1" applyBorder="1" applyAlignment="1">
      <alignment vertical="center" wrapText="1"/>
    </xf>
    <xf numFmtId="1" fontId="16" fillId="4" borderId="0" xfId="8" applyNumberFormat="1" applyFont="1" applyFill="1" applyBorder="1" applyAlignment="1">
      <alignment vertical="center" wrapText="1"/>
    </xf>
    <xf numFmtId="2" fontId="11" fillId="4" borderId="0" xfId="8" applyNumberFormat="1" applyFont="1" applyFill="1" applyBorder="1" applyAlignment="1">
      <alignment horizontal="center"/>
    </xf>
    <xf numFmtId="1" fontId="11" fillId="4" borderId="0" xfId="8" applyNumberFormat="1" applyFont="1" applyFill="1" applyBorder="1" applyAlignment="1">
      <alignment horizontal="center"/>
    </xf>
    <xf numFmtId="1" fontId="11" fillId="4" borderId="0" xfId="8" applyNumberFormat="1" applyFont="1" applyFill="1"/>
    <xf numFmtId="49" fontId="16" fillId="5" borderId="1" xfId="8" applyNumberFormat="1" applyFont="1" applyFill="1" applyBorder="1" applyAlignment="1">
      <alignment horizontal="center" vertical="center" wrapText="1"/>
    </xf>
    <xf numFmtId="1" fontId="12" fillId="4" borderId="1" xfId="8" applyNumberFormat="1" applyFont="1" applyFill="1" applyBorder="1" applyAlignment="1">
      <alignment horizontal="right" vertical="center"/>
    </xf>
    <xf numFmtId="0" fontId="12" fillId="4" borderId="0" xfId="8" applyFont="1" applyFill="1" applyAlignment="1">
      <alignment vertical="center"/>
    </xf>
    <xf numFmtId="0" fontId="16" fillId="0" borderId="1" xfId="9" applyFont="1" applyFill="1" applyBorder="1" applyAlignment="1">
      <alignment vertical="center"/>
    </xf>
    <xf numFmtId="0" fontId="11" fillId="4" borderId="0" xfId="8" applyFont="1" applyFill="1"/>
    <xf numFmtId="1" fontId="16" fillId="4" borderId="0" xfId="8" applyNumberFormat="1" applyFont="1" applyFill="1"/>
    <xf numFmtId="1" fontId="12" fillId="4" borderId="0" xfId="8" applyNumberFormat="1" applyFont="1" applyFill="1" applyAlignment="1">
      <alignment vertical="top"/>
    </xf>
    <xf numFmtId="0" fontId="12" fillId="4" borderId="0" xfId="8" applyFont="1" applyFill="1" applyAlignment="1">
      <alignment vertical="top"/>
    </xf>
    <xf numFmtId="0" fontId="16" fillId="4" borderId="0" xfId="8" applyFont="1" applyFill="1" applyAlignment="1">
      <alignment horizontal="left" vertical="top"/>
    </xf>
    <xf numFmtId="0" fontId="16" fillId="4" borderId="0" xfId="8" applyFont="1" applyFill="1" applyAlignment="1">
      <alignment vertical="top"/>
    </xf>
    <xf numFmtId="1" fontId="16" fillId="4" borderId="0" xfId="8" applyNumberFormat="1" applyFont="1" applyFill="1" applyAlignment="1">
      <alignment vertical="top"/>
    </xf>
    <xf numFmtId="0" fontId="16" fillId="0" borderId="0" xfId="8" applyFont="1"/>
    <xf numFmtId="166" fontId="26" fillId="4" borderId="0" xfId="8" applyNumberFormat="1" applyFont="1" applyFill="1" applyBorder="1"/>
    <xf numFmtId="0" fontId="16" fillId="4" borderId="0" xfId="8" applyFont="1" applyFill="1" applyBorder="1" applyAlignment="1">
      <alignment vertical="top" wrapText="1"/>
    </xf>
    <xf numFmtId="166" fontId="11" fillId="4" borderId="0" xfId="8" applyNumberFormat="1" applyFont="1" applyFill="1" applyBorder="1"/>
    <xf numFmtId="2" fontId="16" fillId="4" borderId="0" xfId="8" applyNumberFormat="1" applyFont="1" applyFill="1" applyBorder="1" applyAlignment="1">
      <alignment wrapText="1"/>
    </xf>
    <xf numFmtId="0" fontId="16" fillId="5" borderId="1" xfId="8" applyFont="1" applyFill="1" applyBorder="1" applyAlignment="1">
      <alignment textRotation="90"/>
    </xf>
    <xf numFmtId="2" fontId="16" fillId="5" borderId="1" xfId="8" applyNumberFormat="1" applyFont="1" applyFill="1" applyBorder="1" applyAlignment="1">
      <alignment horizontal="center" vertical="center" wrapText="1"/>
    </xf>
    <xf numFmtId="3" fontId="11" fillId="4" borderId="1" xfId="8" applyNumberFormat="1" applyFont="1" applyFill="1" applyBorder="1" applyAlignment="1">
      <alignment horizontal="center" vertical="center"/>
    </xf>
    <xf numFmtId="0" fontId="16" fillId="4" borderId="1" xfId="8" applyFont="1" applyFill="1" applyBorder="1" applyAlignment="1">
      <alignment vertical="center"/>
    </xf>
    <xf numFmtId="165" fontId="11" fillId="4" borderId="1" xfId="8" applyNumberFormat="1" applyFont="1" applyFill="1" applyBorder="1" applyAlignment="1">
      <alignment vertical="center"/>
    </xf>
    <xf numFmtId="0" fontId="11" fillId="4" borderId="0" xfId="8" applyFont="1" applyFill="1" applyAlignment="1">
      <alignment vertical="center"/>
    </xf>
    <xf numFmtId="3" fontId="11" fillId="3" borderId="0" xfId="8" applyNumberFormat="1" applyFont="1" applyFill="1" applyBorder="1" applyAlignment="1">
      <alignment horizontal="center"/>
    </xf>
    <xf numFmtId="0" fontId="16" fillId="3" borderId="0" xfId="8" applyFont="1" applyFill="1" applyBorder="1"/>
    <xf numFmtId="0" fontId="11" fillId="3" borderId="0" xfId="8" applyFont="1" applyFill="1" applyBorder="1" applyAlignment="1">
      <alignment horizontal="center"/>
    </xf>
    <xf numFmtId="3" fontId="16" fillId="3" borderId="0" xfId="8" applyNumberFormat="1" applyFont="1" applyFill="1" applyBorder="1" applyAlignment="1">
      <alignment horizontal="center"/>
    </xf>
    <xf numFmtId="165" fontId="12" fillId="3" borderId="0" xfId="8" applyNumberFormat="1" applyFont="1" applyFill="1" applyBorder="1" applyAlignment="1">
      <alignment horizontal="right"/>
    </xf>
    <xf numFmtId="165" fontId="11" fillId="3" borderId="0" xfId="8" applyNumberFormat="1" applyFont="1" applyFill="1" applyBorder="1"/>
    <xf numFmtId="165" fontId="11" fillId="4" borderId="0" xfId="8" applyNumberFormat="1" applyFont="1" applyFill="1" applyBorder="1"/>
    <xf numFmtId="3" fontId="16" fillId="4" borderId="0" xfId="8" applyNumberFormat="1" applyFont="1" applyFill="1" applyBorder="1"/>
    <xf numFmtId="0" fontId="11" fillId="4" borderId="0" xfId="8" applyFont="1" applyFill="1" applyBorder="1"/>
    <xf numFmtId="0" fontId="11" fillId="4" borderId="0" xfId="8" applyFont="1" applyFill="1" applyBorder="1" applyAlignment="1">
      <alignment horizontal="center"/>
    </xf>
    <xf numFmtId="0" fontId="16" fillId="4" borderId="0" xfId="8" applyNumberFormat="1" applyFont="1" applyFill="1" applyBorder="1" applyAlignment="1">
      <alignment horizontal="center"/>
    </xf>
    <xf numFmtId="164" fontId="12" fillId="4" borderId="0" xfId="8" applyNumberFormat="1" applyFont="1" applyFill="1" applyBorder="1" applyAlignment="1">
      <alignment horizontal="center"/>
    </xf>
    <xf numFmtId="0" fontId="28" fillId="5" borderId="1" xfId="8" applyFont="1" applyFill="1" applyBorder="1" applyAlignment="1">
      <alignment horizontal="center" vertical="center" wrapText="1"/>
    </xf>
    <xf numFmtId="3" fontId="28" fillId="4" borderId="1" xfId="8" applyNumberFormat="1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vertical="center"/>
    </xf>
    <xf numFmtId="0" fontId="30" fillId="4" borderId="1" xfId="8" applyFont="1" applyFill="1" applyBorder="1" applyAlignment="1">
      <alignment horizontal="center" vertical="center"/>
    </xf>
    <xf numFmtId="165" fontId="19" fillId="3" borderId="1" xfId="8" applyNumberFormat="1" applyFont="1" applyFill="1" applyBorder="1" applyAlignment="1">
      <alignment horizontal="center" vertical="center"/>
    </xf>
    <xf numFmtId="0" fontId="11" fillId="4" borderId="0" xfId="8" applyFont="1" applyFill="1" applyAlignment="1">
      <alignment horizontal="left"/>
    </xf>
    <xf numFmtId="0" fontId="16" fillId="4" borderId="0" xfId="8" applyFont="1" applyFill="1" applyAlignment="1">
      <alignment horizontal="left"/>
    </xf>
    <xf numFmtId="0" fontId="16" fillId="4" borderId="0" xfId="8" applyFont="1" applyFill="1" applyAlignment="1"/>
    <xf numFmtId="0" fontId="16" fillId="4" borderId="0" xfId="8" applyFont="1" applyFill="1" applyBorder="1" applyAlignment="1">
      <alignment horizontal="center" vertical="center" wrapText="1"/>
    </xf>
    <xf numFmtId="49" fontId="16" fillId="3" borderId="0" xfId="8" applyNumberFormat="1" applyFont="1" applyFill="1" applyBorder="1" applyAlignment="1">
      <alignment horizontal="center"/>
    </xf>
    <xf numFmtId="0" fontId="31" fillId="4" borderId="0" xfId="8" applyFont="1" applyFill="1"/>
    <xf numFmtId="0" fontId="31" fillId="4" borderId="0" xfId="8" applyFont="1" applyFill="1" applyBorder="1" applyAlignment="1">
      <alignment vertical="center" wrapText="1"/>
    </xf>
    <xf numFmtId="0" fontId="32" fillId="4" borderId="0" xfId="8" applyFont="1" applyFill="1" applyBorder="1" applyAlignment="1">
      <alignment vertical="center" wrapText="1"/>
    </xf>
    <xf numFmtId="0" fontId="32" fillId="5" borderId="1" xfId="8" applyFont="1" applyFill="1" applyBorder="1" applyAlignment="1">
      <alignment horizontal="center" vertical="center"/>
    </xf>
    <xf numFmtId="0" fontId="32" fillId="5" borderId="1" xfId="8" applyFont="1" applyFill="1" applyBorder="1" applyAlignment="1">
      <alignment horizontal="center" vertical="center" wrapText="1"/>
    </xf>
    <xf numFmtId="0" fontId="32" fillId="5" borderId="1" xfId="8" applyNumberFormat="1" applyFont="1" applyFill="1" applyBorder="1" applyAlignment="1">
      <alignment horizontal="center" vertical="center" wrapText="1"/>
    </xf>
    <xf numFmtId="2" fontId="32" fillId="5" borderId="1" xfId="8" applyNumberFormat="1" applyFont="1" applyFill="1" applyBorder="1" applyAlignment="1">
      <alignment horizontal="center" vertical="center" wrapText="1"/>
    </xf>
    <xf numFmtId="0" fontId="31" fillId="0" borderId="1" xfId="8" applyFont="1" applyFill="1" applyBorder="1" applyAlignment="1">
      <alignment horizontal="center" vertical="center"/>
    </xf>
    <xf numFmtId="0" fontId="32" fillId="0" borderId="1" xfId="8" applyFont="1" applyFill="1" applyBorder="1" applyAlignment="1">
      <alignment vertical="center"/>
    </xf>
    <xf numFmtId="3" fontId="32" fillId="0" borderId="1" xfId="8" applyNumberFormat="1" applyFont="1" applyBorder="1" applyAlignment="1">
      <alignment horizontal="center" vertical="center"/>
    </xf>
    <xf numFmtId="0" fontId="31" fillId="4" borderId="0" xfId="8" applyFont="1" applyFill="1" applyAlignment="1">
      <alignment vertical="center"/>
    </xf>
    <xf numFmtId="0" fontId="32" fillId="3" borderId="1" xfId="9" applyFont="1" applyFill="1" applyBorder="1" applyAlignment="1">
      <alignment vertical="center"/>
    </xf>
    <xf numFmtId="0" fontId="31" fillId="3" borderId="1" xfId="9" applyFont="1" applyFill="1" applyBorder="1" applyAlignment="1">
      <alignment horizontal="center" vertical="center"/>
    </xf>
    <xf numFmtId="0" fontId="31" fillId="0" borderId="1" xfId="8" applyNumberFormat="1" applyFont="1" applyFill="1" applyBorder="1" applyAlignment="1">
      <alignment horizontal="center" vertical="center"/>
    </xf>
    <xf numFmtId="3" fontId="31" fillId="0" borderId="1" xfId="8" applyNumberFormat="1" applyFont="1" applyFill="1" applyBorder="1" applyAlignment="1">
      <alignment horizontal="center" vertical="center"/>
    </xf>
    <xf numFmtId="0" fontId="32" fillId="0" borderId="1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center" vertical="center"/>
    </xf>
    <xf numFmtId="0" fontId="32" fillId="4" borderId="0" xfId="8" applyFont="1" applyFill="1" applyAlignment="1">
      <alignment vertical="center"/>
    </xf>
    <xf numFmtId="49" fontId="31" fillId="0" borderId="1" xfId="8" applyNumberFormat="1" applyFont="1" applyFill="1" applyBorder="1" applyAlignment="1">
      <alignment horizontal="center" vertical="center"/>
    </xf>
    <xf numFmtId="0" fontId="31" fillId="0" borderId="1" xfId="8" applyFont="1" applyFill="1" applyBorder="1" applyAlignment="1">
      <alignment horizontal="center" vertical="center" wrapText="1"/>
    </xf>
    <xf numFmtId="0" fontId="32" fillId="0" borderId="1" xfId="12" applyFont="1" applyFill="1" applyBorder="1" applyAlignment="1">
      <alignment horizontal="left" vertical="center" wrapText="1"/>
    </xf>
    <xf numFmtId="0" fontId="32" fillId="0" borderId="1" xfId="8" applyNumberFormat="1" applyFont="1" applyFill="1" applyBorder="1" applyAlignment="1">
      <alignment vertical="center" wrapText="1"/>
    </xf>
    <xf numFmtId="0" fontId="32" fillId="0" borderId="1" xfId="12" applyFont="1" applyFill="1" applyBorder="1" applyAlignment="1">
      <alignment vertical="center" wrapText="1"/>
    </xf>
    <xf numFmtId="0" fontId="31" fillId="4" borderId="1" xfId="8" applyFont="1" applyFill="1" applyBorder="1" applyAlignment="1">
      <alignment horizontal="center" vertical="center"/>
    </xf>
    <xf numFmtId="0" fontId="32" fillId="4" borderId="1" xfId="8" applyFont="1" applyFill="1" applyBorder="1" applyAlignment="1">
      <alignment vertical="center"/>
    </xf>
    <xf numFmtId="3" fontId="31" fillId="4" borderId="1" xfId="8" applyNumberFormat="1" applyFont="1" applyFill="1" applyBorder="1" applyAlignment="1">
      <alignment vertical="center"/>
    </xf>
    <xf numFmtId="49" fontId="31" fillId="3" borderId="1" xfId="8" applyNumberFormat="1" applyFont="1" applyFill="1" applyBorder="1" applyAlignment="1">
      <alignment vertical="center"/>
    </xf>
    <xf numFmtId="49" fontId="31" fillId="4" borderId="1" xfId="8" applyNumberFormat="1" applyFont="1" applyFill="1" applyBorder="1" applyAlignment="1">
      <alignment vertical="center"/>
    </xf>
    <xf numFmtId="0" fontId="32" fillId="4" borderId="1" xfId="13" applyFont="1" applyFill="1" applyBorder="1" applyAlignment="1">
      <alignment vertical="center" wrapText="1"/>
    </xf>
    <xf numFmtId="1" fontId="31" fillId="4" borderId="1" xfId="14" applyNumberFormat="1" applyFont="1" applyFill="1" applyBorder="1" applyAlignment="1">
      <alignment horizontal="center" vertical="center"/>
    </xf>
    <xf numFmtId="0" fontId="32" fillId="4" borderId="0" xfId="8" applyFont="1" applyFill="1" applyAlignment="1">
      <alignment horizontal="left"/>
    </xf>
    <xf numFmtId="0" fontId="36" fillId="4" borderId="0" xfId="6" applyFont="1" applyFill="1" applyAlignment="1" applyProtection="1"/>
    <xf numFmtId="0" fontId="32" fillId="4" borderId="0" xfId="8" applyFont="1" applyFill="1" applyAlignment="1">
      <alignment horizontal="left" vertical="center"/>
    </xf>
    <xf numFmtId="0" fontId="32" fillId="4" borderId="0" xfId="8" applyFont="1" applyFill="1" applyAlignment="1"/>
    <xf numFmtId="0" fontId="32" fillId="0" borderId="0" xfId="8" applyFont="1"/>
    <xf numFmtId="0" fontId="11" fillId="3" borderId="0" xfId="16" applyFont="1" applyFill="1"/>
    <xf numFmtId="0" fontId="37" fillId="3" borderId="0" xfId="16" applyFill="1"/>
    <xf numFmtId="0" fontId="27" fillId="4" borderId="0" xfId="8" applyFont="1" applyFill="1" applyAlignment="1">
      <alignment horizontal="left" vertical="center"/>
    </xf>
    <xf numFmtId="1" fontId="39" fillId="4" borderId="0" xfId="8" applyNumberFormat="1" applyFont="1" applyFill="1"/>
    <xf numFmtId="0" fontId="38" fillId="5" borderId="1" xfId="17" applyNumberFormat="1" applyFont="1" applyFill="1" applyBorder="1" applyAlignment="1">
      <alignment horizontal="center" vertical="center" wrapText="1"/>
    </xf>
    <xf numFmtId="0" fontId="39" fillId="3" borderId="1" xfId="18" applyFont="1" applyFill="1" applyBorder="1" applyAlignment="1">
      <alignment horizontal="center" vertical="center" wrapText="1"/>
    </xf>
    <xf numFmtId="0" fontId="39" fillId="4" borderId="1" xfId="17" applyFont="1" applyFill="1" applyBorder="1" applyAlignment="1">
      <alignment horizontal="center" vertical="center" wrapText="1"/>
    </xf>
    <xf numFmtId="0" fontId="39" fillId="3" borderId="0" xfId="18" applyFont="1" applyFill="1" applyBorder="1" applyAlignment="1">
      <alignment horizontal="center" vertical="center" wrapText="1"/>
    </xf>
    <xf numFmtId="0" fontId="39" fillId="4" borderId="0" xfId="17" applyFont="1" applyFill="1" applyBorder="1" applyAlignment="1">
      <alignment horizontal="center" vertical="center" wrapText="1"/>
    </xf>
    <xf numFmtId="0" fontId="38" fillId="5" borderId="1" xfId="17" applyFont="1" applyFill="1" applyBorder="1" applyAlignment="1">
      <alignment horizontal="center" vertical="center" wrapText="1"/>
    </xf>
    <xf numFmtId="168" fontId="38" fillId="5" borderId="1" xfId="17" applyNumberFormat="1" applyFont="1" applyFill="1" applyBorder="1" applyAlignment="1">
      <alignment horizontal="center" vertical="center"/>
    </xf>
    <xf numFmtId="0" fontId="38" fillId="4" borderId="1" xfId="17" applyFont="1" applyFill="1" applyBorder="1" applyAlignment="1">
      <alignment horizontal="center" vertical="center"/>
    </xf>
    <xf numFmtId="0" fontId="37" fillId="3" borderId="0" xfId="16" applyNumberFormat="1" applyFill="1"/>
    <xf numFmtId="0" fontId="37" fillId="3" borderId="0" xfId="16" applyFill="1" applyAlignment="1">
      <alignment vertical="top"/>
    </xf>
    <xf numFmtId="0" fontId="3" fillId="0" borderId="1" xfId="16" applyFont="1" applyFill="1" applyBorder="1" applyAlignment="1">
      <alignment horizontal="left" vertical="center" wrapText="1"/>
    </xf>
    <xf numFmtId="0" fontId="11" fillId="4" borderId="0" xfId="8" applyFont="1" applyFill="1" applyAlignment="1">
      <alignment wrapText="1"/>
    </xf>
    <xf numFmtId="0" fontId="16" fillId="4" borderId="0" xfId="8" applyFont="1" applyFill="1" applyBorder="1" applyAlignment="1">
      <alignment vertical="center" wrapText="1"/>
    </xf>
    <xf numFmtId="1" fontId="12" fillId="4" borderId="0" xfId="8" applyNumberFormat="1" applyFont="1" applyFill="1" applyAlignment="1">
      <alignment horizontal="center" vertical="center" wrapText="1"/>
    </xf>
    <xf numFmtId="0" fontId="12" fillId="4" borderId="0" xfId="8" applyFont="1" applyFill="1" applyAlignment="1">
      <alignment horizontal="center" vertical="center" wrapText="1"/>
    </xf>
    <xf numFmtId="3" fontId="16" fillId="3" borderId="1" xfId="8" applyNumberFormat="1" applyFont="1" applyFill="1" applyBorder="1" applyAlignment="1">
      <alignment horizontal="center" vertical="center"/>
    </xf>
    <xf numFmtId="2" fontId="11" fillId="4" borderId="1" xfId="10" applyNumberFormat="1" applyFont="1" applyFill="1" applyBorder="1" applyAlignment="1">
      <alignment horizontal="right" vertical="center"/>
    </xf>
    <xf numFmtId="3" fontId="16" fillId="3" borderId="0" xfId="8" applyNumberFormat="1" applyFont="1" applyFill="1" applyBorder="1" applyAlignment="1">
      <alignment horizontal="center" vertical="top"/>
    </xf>
    <xf numFmtId="3" fontId="16" fillId="0" borderId="0" xfId="8" applyNumberFormat="1" applyFont="1" applyBorder="1" applyAlignment="1">
      <alignment horizontal="center" vertical="top"/>
    </xf>
    <xf numFmtId="0" fontId="11" fillId="4" borderId="0" xfId="8" applyFont="1" applyFill="1" applyAlignment="1">
      <alignment vertical="top"/>
    </xf>
    <xf numFmtId="1" fontId="19" fillId="3" borderId="1" xfId="8" applyNumberFormat="1" applyFont="1" applyFill="1" applyBorder="1" applyAlignment="1">
      <alignment horizontal="center" vertical="center"/>
    </xf>
    <xf numFmtId="2" fontId="12" fillId="4" borderId="0" xfId="8" applyNumberFormat="1" applyFont="1" applyFill="1"/>
    <xf numFmtId="2" fontId="24" fillId="0" borderId="0" xfId="8" applyNumberFormat="1" applyFont="1" applyAlignment="1">
      <alignment horizontal="center" wrapText="1"/>
    </xf>
    <xf numFmtId="2" fontId="24" fillId="3" borderId="0" xfId="8" applyNumberFormat="1" applyFont="1" applyFill="1" applyAlignment="1">
      <alignment horizontal="center" wrapText="1"/>
    </xf>
    <xf numFmtId="2" fontId="12" fillId="4" borderId="1" xfId="8" applyNumberFormat="1" applyFont="1" applyFill="1" applyBorder="1" applyAlignment="1">
      <alignment horizontal="right" vertical="center"/>
    </xf>
    <xf numFmtId="2" fontId="11" fillId="4" borderId="0" xfId="8" applyNumberFormat="1" applyFont="1" applyFill="1"/>
    <xf numFmtId="2" fontId="12" fillId="4" borderId="0" xfId="8" applyNumberFormat="1" applyFont="1" applyFill="1" applyAlignment="1">
      <alignment vertical="top"/>
    </xf>
    <xf numFmtId="2" fontId="16" fillId="4" borderId="0" xfId="8" applyNumberFormat="1" applyFont="1" applyFill="1" applyAlignment="1">
      <alignment vertical="top"/>
    </xf>
    <xf numFmtId="2" fontId="13" fillId="4" borderId="0" xfId="8" applyNumberFormat="1" applyFont="1" applyFill="1"/>
    <xf numFmtId="1" fontId="4" fillId="3" borderId="0" xfId="16" applyNumberFormat="1" applyFont="1" applyFill="1" applyAlignment="1">
      <alignment vertical="center" wrapText="1"/>
    </xf>
    <xf numFmtId="1" fontId="42" fillId="3" borderId="0" xfId="16" applyNumberFormat="1" applyFont="1" applyFill="1" applyBorder="1" applyAlignment="1">
      <alignment vertical="center"/>
    </xf>
    <xf numFmtId="1" fontId="8" fillId="3" borderId="0" xfId="16" applyNumberFormat="1" applyFont="1" applyFill="1" applyBorder="1" applyAlignment="1">
      <alignment vertical="center"/>
    </xf>
    <xf numFmtId="1" fontId="37" fillId="3" borderId="0" xfId="16" applyNumberFormat="1" applyFill="1"/>
    <xf numFmtId="1" fontId="43" fillId="4" borderId="0" xfId="8" applyNumberFormat="1" applyFont="1" applyFill="1" applyAlignment="1">
      <alignment horizontal="center" vertical="center" wrapText="1"/>
    </xf>
    <xf numFmtId="0" fontId="44" fillId="0" borderId="0" xfId="8" applyNumberFormat="1" applyFont="1" applyAlignment="1">
      <alignment horizontal="center" wrapText="1"/>
    </xf>
    <xf numFmtId="0" fontId="45" fillId="4" borderId="0" xfId="8" applyFont="1" applyFill="1"/>
    <xf numFmtId="0" fontId="46" fillId="4" borderId="0" xfId="8" applyFont="1" applyFill="1"/>
    <xf numFmtId="1" fontId="47" fillId="4" borderId="1" xfId="17" applyNumberFormat="1" applyFont="1" applyFill="1" applyBorder="1" applyAlignment="1">
      <alignment horizontal="right" vertical="center"/>
    </xf>
    <xf numFmtId="0" fontId="50" fillId="4" borderId="0" xfId="8" applyFont="1" applyFill="1" applyBorder="1" applyAlignment="1">
      <alignment horizontal="center" vertical="center" wrapText="1"/>
    </xf>
    <xf numFmtId="0" fontId="50" fillId="4" borderId="0" xfId="8" applyFont="1" applyFill="1" applyBorder="1" applyAlignment="1">
      <alignment vertical="center" wrapText="1"/>
    </xf>
    <xf numFmtId="164" fontId="50" fillId="4" borderId="0" xfId="8" applyNumberFormat="1" applyFont="1" applyFill="1" applyBorder="1" applyAlignment="1">
      <alignment vertical="center" wrapText="1"/>
    </xf>
    <xf numFmtId="1" fontId="50" fillId="4" borderId="0" xfId="8" applyNumberFormat="1" applyFont="1" applyFill="1" applyBorder="1" applyAlignment="1">
      <alignment vertical="center" wrapText="1"/>
    </xf>
    <xf numFmtId="1" fontId="47" fillId="4" borderId="0" xfId="8" applyNumberFormat="1" applyFont="1" applyFill="1"/>
    <xf numFmtId="0" fontId="47" fillId="4" borderId="0" xfId="8" applyFont="1" applyFill="1"/>
    <xf numFmtId="0" fontId="50" fillId="5" borderId="1" xfId="17" applyNumberFormat="1" applyFont="1" applyFill="1" applyBorder="1" applyAlignment="1">
      <alignment horizontal="center" vertical="center" wrapText="1"/>
    </xf>
    <xf numFmtId="0" fontId="50" fillId="5" borderId="1" xfId="8" applyNumberFormat="1" applyFont="1" applyFill="1" applyBorder="1" applyAlignment="1">
      <alignment horizontal="center" vertical="center" wrapText="1"/>
    </xf>
    <xf numFmtId="1" fontId="50" fillId="5" borderId="1" xfId="8" applyNumberFormat="1" applyFont="1" applyFill="1" applyBorder="1" applyAlignment="1">
      <alignment horizontal="center" vertical="center" wrapText="1"/>
    </xf>
    <xf numFmtId="0" fontId="50" fillId="4" borderId="1" xfId="17" applyFont="1" applyFill="1" applyBorder="1" applyAlignment="1">
      <alignment horizontal="left" vertical="center" wrapText="1"/>
    </xf>
    <xf numFmtId="0" fontId="47" fillId="3" borderId="1" xfId="18" applyFont="1" applyFill="1" applyBorder="1" applyAlignment="1">
      <alignment horizontal="center" vertical="center" wrapText="1"/>
    </xf>
    <xf numFmtId="2" fontId="47" fillId="3" borderId="6" xfId="8" applyNumberFormat="1" applyFont="1" applyFill="1" applyBorder="1" applyAlignment="1">
      <alignment horizontal="center" vertical="center"/>
    </xf>
    <xf numFmtId="3" fontId="50" fillId="0" borderId="1" xfId="8" applyNumberFormat="1" applyFont="1" applyFill="1" applyBorder="1" applyAlignment="1">
      <alignment horizontal="center" vertical="center"/>
    </xf>
    <xf numFmtId="0" fontId="47" fillId="4" borderId="0" xfId="8" applyFont="1" applyFill="1" applyAlignment="1">
      <alignment vertical="center"/>
    </xf>
    <xf numFmtId="2" fontId="47" fillId="3" borderId="1" xfId="8" applyNumberFormat="1" applyFont="1" applyFill="1" applyBorder="1" applyAlignment="1">
      <alignment horizontal="center" vertical="center"/>
    </xf>
    <xf numFmtId="167" fontId="47" fillId="3" borderId="2" xfId="18" applyNumberFormat="1" applyFont="1" applyFill="1" applyBorder="1" applyAlignment="1">
      <alignment vertical="center" wrapText="1"/>
    </xf>
    <xf numFmtId="167" fontId="47" fillId="3" borderId="6" xfId="18" applyNumberFormat="1" applyFont="1" applyFill="1" applyBorder="1" applyAlignment="1">
      <alignment horizontal="center" wrapText="1"/>
    </xf>
    <xf numFmtId="0" fontId="47" fillId="3" borderId="2" xfId="18" applyFont="1" applyFill="1" applyBorder="1" applyAlignment="1">
      <alignment horizontal="center" wrapText="1"/>
    </xf>
    <xf numFmtId="0" fontId="50" fillId="4" borderId="0" xfId="17" applyFont="1" applyFill="1" applyBorder="1" applyAlignment="1">
      <alignment horizontal="left" vertical="center" wrapText="1"/>
    </xf>
    <xf numFmtId="0" fontId="47" fillId="3" borderId="0" xfId="18" applyFont="1" applyFill="1" applyBorder="1" applyAlignment="1">
      <alignment horizontal="center" vertical="center" wrapText="1"/>
    </xf>
    <xf numFmtId="3" fontId="50" fillId="0" borderId="0" xfId="8" applyNumberFormat="1" applyFont="1" applyFill="1" applyBorder="1" applyAlignment="1">
      <alignment horizontal="center" vertical="center"/>
    </xf>
    <xf numFmtId="1" fontId="47" fillId="4" borderId="0" xfId="17" applyNumberFormat="1" applyFont="1" applyFill="1" applyBorder="1" applyAlignment="1">
      <alignment horizontal="right" vertical="center"/>
    </xf>
    <xf numFmtId="3" fontId="50" fillId="3" borderId="0" xfId="8" applyNumberFormat="1" applyFont="1" applyFill="1" applyBorder="1" applyAlignment="1">
      <alignment horizontal="center" vertical="center"/>
    </xf>
    <xf numFmtId="0" fontId="53" fillId="4" borderId="0" xfId="8" applyFont="1" applyFill="1" applyAlignment="1">
      <alignment vertical="top" wrapText="1"/>
    </xf>
    <xf numFmtId="0" fontId="54" fillId="4" borderId="1" xfId="0" applyNumberFormat="1" applyFont="1" applyFill="1" applyBorder="1" applyAlignment="1">
      <alignment horizontal="left" vertical="center" wrapText="1"/>
    </xf>
    <xf numFmtId="0" fontId="50" fillId="3" borderId="1" xfId="18" applyFont="1" applyFill="1" applyBorder="1" applyAlignment="1">
      <alignment horizontal="center" vertical="center" wrapText="1"/>
    </xf>
    <xf numFmtId="169" fontId="50" fillId="3" borderId="1" xfId="29" applyNumberFormat="1" applyFont="1" applyFill="1" applyBorder="1" applyAlignment="1">
      <alignment horizontal="center" vertical="center"/>
    </xf>
    <xf numFmtId="0" fontId="54" fillId="4" borderId="0" xfId="0" applyNumberFormat="1" applyFont="1" applyFill="1" applyBorder="1" applyAlignment="1">
      <alignment horizontal="left" vertical="center" wrapText="1"/>
    </xf>
    <xf numFmtId="0" fontId="50" fillId="3" borderId="0" xfId="18" applyFont="1" applyFill="1" applyBorder="1" applyAlignment="1">
      <alignment horizontal="center" vertical="center" wrapText="1"/>
    </xf>
    <xf numFmtId="0" fontId="50" fillId="5" borderId="1" xfId="17" applyFont="1" applyFill="1" applyBorder="1" applyAlignment="1">
      <alignment horizontal="center" vertical="center" wrapText="1"/>
    </xf>
    <xf numFmtId="168" fontId="50" fillId="5" borderId="1" xfId="17" applyNumberFormat="1" applyFont="1" applyFill="1" applyBorder="1" applyAlignment="1">
      <alignment horizontal="center" vertical="center" wrapText="1"/>
    </xf>
    <xf numFmtId="1" fontId="50" fillId="5" borderId="1" xfId="17" applyNumberFormat="1" applyFont="1" applyFill="1" applyBorder="1" applyAlignment="1">
      <alignment horizontal="center" vertical="center" wrapText="1"/>
    </xf>
    <xf numFmtId="0" fontId="50" fillId="5" borderId="1" xfId="8" applyFont="1" applyFill="1" applyBorder="1" applyAlignment="1">
      <alignment horizontal="center" vertical="center"/>
    </xf>
    <xf numFmtId="0" fontId="50" fillId="4" borderId="1" xfId="17" applyFont="1" applyFill="1" applyBorder="1" applyAlignment="1">
      <alignment vertical="center" wrapText="1"/>
    </xf>
    <xf numFmtId="0" fontId="47" fillId="3" borderId="1" xfId="18" applyFont="1" applyFill="1" applyBorder="1" applyAlignment="1">
      <alignment vertical="center" wrapText="1"/>
    </xf>
    <xf numFmtId="1" fontId="47" fillId="4" borderId="1" xfId="17" applyNumberFormat="1" applyFont="1" applyFill="1" applyBorder="1" applyAlignment="1">
      <alignment horizontal="center" vertical="center"/>
    </xf>
    <xf numFmtId="0" fontId="47" fillId="4" borderId="1" xfId="8" applyFont="1" applyFill="1" applyBorder="1"/>
    <xf numFmtId="0" fontId="50" fillId="4" borderId="1" xfId="19" applyNumberFormat="1" applyFont="1" applyFill="1" applyBorder="1" applyAlignment="1">
      <alignment horizontal="left" vertical="center" wrapText="1"/>
    </xf>
    <xf numFmtId="0" fontId="47" fillId="3" borderId="1" xfId="18" applyFont="1" applyFill="1" applyBorder="1" applyAlignment="1">
      <alignment horizontal="left" vertical="center"/>
    </xf>
    <xf numFmtId="0" fontId="47" fillId="3" borderId="1" xfId="18" applyFont="1" applyFill="1" applyBorder="1" applyAlignment="1">
      <alignment vertical="center"/>
    </xf>
    <xf numFmtId="0" fontId="50" fillId="4" borderId="0" xfId="8" applyFont="1" applyFill="1"/>
    <xf numFmtId="0" fontId="38" fillId="4" borderId="0" xfId="8" applyFont="1" applyFill="1" applyBorder="1" applyAlignment="1">
      <alignment vertical="center" wrapText="1"/>
    </xf>
    <xf numFmtId="0" fontId="38" fillId="3" borderId="1" xfId="18" applyFont="1" applyFill="1" applyBorder="1" applyAlignment="1">
      <alignment horizontal="center" vertical="center" wrapText="1"/>
    </xf>
    <xf numFmtId="0" fontId="38" fillId="3" borderId="0" xfId="18" applyFont="1" applyFill="1" applyBorder="1" applyAlignment="1">
      <alignment horizontal="center" vertical="center" wrapText="1"/>
    </xf>
    <xf numFmtId="0" fontId="39" fillId="4" borderId="0" xfId="8" applyFont="1" applyFill="1"/>
    <xf numFmtId="0" fontId="38" fillId="4" borderId="0" xfId="8" applyFont="1" applyFill="1"/>
    <xf numFmtId="0" fontId="55" fillId="4" borderId="0" xfId="8" applyFont="1" applyFill="1" applyAlignment="1">
      <alignment horizontal="left" vertical="center"/>
    </xf>
    <xf numFmtId="0" fontId="38" fillId="4" borderId="0" xfId="8" applyFont="1" applyFill="1" applyAlignment="1">
      <alignment horizontal="left" vertical="center"/>
    </xf>
    <xf numFmtId="0" fontId="38" fillId="4" borderId="0" xfId="8" applyFont="1" applyFill="1" applyAlignment="1"/>
    <xf numFmtId="0" fontId="38" fillId="0" borderId="0" xfId="8" applyFont="1"/>
    <xf numFmtId="0" fontId="38" fillId="4" borderId="0" xfId="8" applyNumberFormat="1" applyFont="1" applyFill="1" applyBorder="1" applyAlignment="1">
      <alignment vertical="center" wrapText="1"/>
    </xf>
    <xf numFmtId="169" fontId="38" fillId="3" borderId="0" xfId="29" applyNumberFormat="1" applyFont="1" applyFill="1" applyBorder="1" applyAlignment="1">
      <alignment horizontal="center" vertical="center"/>
    </xf>
    <xf numFmtId="0" fontId="7" fillId="0" borderId="1" xfId="8" applyFont="1" applyFill="1" applyBorder="1" applyAlignment="1">
      <alignment horizontal="left"/>
    </xf>
    <xf numFmtId="0" fontId="39" fillId="3" borderId="1" xfId="18" applyFont="1" applyFill="1" applyBorder="1" applyAlignment="1">
      <alignment horizontal="center" vertical="center"/>
    </xf>
    <xf numFmtId="0" fontId="50" fillId="4" borderId="1" xfId="17" applyFont="1" applyFill="1" applyBorder="1" applyAlignment="1">
      <alignment horizontal="center" vertical="center" wrapText="1"/>
    </xf>
    <xf numFmtId="0" fontId="54" fillId="4" borderId="1" xfId="0" applyNumberFormat="1" applyFont="1" applyFill="1" applyBorder="1" applyAlignment="1">
      <alignment horizontal="center" vertical="center" wrapText="1"/>
    </xf>
    <xf numFmtId="167" fontId="47" fillId="3" borderId="7" xfId="18" applyNumberFormat="1" applyFont="1" applyFill="1" applyBorder="1" applyAlignment="1">
      <alignment horizontal="center" wrapText="1"/>
    </xf>
    <xf numFmtId="0" fontId="8" fillId="3" borderId="0" xfId="16" applyFont="1" applyFill="1" applyBorder="1" applyAlignment="1">
      <alignment horizontal="center" vertical="center"/>
    </xf>
    <xf numFmtId="0" fontId="58" fillId="3" borderId="0" xfId="16" applyFont="1" applyFill="1" applyBorder="1"/>
    <xf numFmtId="0" fontId="59" fillId="3" borderId="0" xfId="16" applyFont="1" applyFill="1" applyBorder="1" applyAlignment="1">
      <alignment horizontal="center" wrapText="1"/>
    </xf>
    <xf numFmtId="0" fontId="59" fillId="3" borderId="0" xfId="16" applyFont="1" applyFill="1" applyBorder="1" applyAlignment="1">
      <alignment horizontal="center" vertical="center" wrapText="1"/>
    </xf>
    <xf numFmtId="3" fontId="59" fillId="3" borderId="0" xfId="16" applyNumberFormat="1" applyFont="1" applyFill="1" applyBorder="1" applyAlignment="1">
      <alignment horizontal="center" vertical="center" wrapText="1"/>
    </xf>
    <xf numFmtId="0" fontId="58" fillId="3" borderId="0" xfId="16" applyFont="1" applyFill="1"/>
    <xf numFmtId="0" fontId="61" fillId="8" borderId="1" xfId="18" applyFont="1" applyFill="1" applyBorder="1" applyAlignment="1">
      <alignment horizontal="center" vertical="center" wrapText="1"/>
    </xf>
    <xf numFmtId="0" fontId="62" fillId="8" borderId="1" xfId="18" applyFont="1" applyFill="1" applyBorder="1" applyAlignment="1">
      <alignment horizontal="center" vertical="center" wrapText="1"/>
    </xf>
    <xf numFmtId="3" fontId="62" fillId="8" borderId="1" xfId="18" applyNumberFormat="1" applyFont="1" applyFill="1" applyBorder="1" applyAlignment="1">
      <alignment horizontal="center" vertical="center" wrapText="1"/>
    </xf>
    <xf numFmtId="0" fontId="64" fillId="0" borderId="1" xfId="8" applyFont="1" applyBorder="1" applyAlignment="1">
      <alignment horizontal="center"/>
    </xf>
    <xf numFmtId="0" fontId="62" fillId="0" borderId="1" xfId="14" applyNumberFormat="1" applyFont="1" applyFill="1" applyBorder="1" applyAlignment="1">
      <alignment horizontal="center" vertical="center"/>
    </xf>
    <xf numFmtId="3" fontId="65" fillId="3" borderId="1" xfId="8" applyNumberFormat="1" applyFont="1" applyFill="1" applyBorder="1" applyAlignment="1">
      <alignment horizontal="center" vertical="center" wrapText="1"/>
    </xf>
    <xf numFmtId="0" fontId="63" fillId="2" borderId="1" xfId="8" applyFont="1" applyFill="1" applyBorder="1" applyAlignment="1">
      <alignment horizontal="center" vertical="center"/>
    </xf>
    <xf numFmtId="0" fontId="64" fillId="3" borderId="1" xfId="8" applyFont="1" applyFill="1" applyBorder="1" applyAlignment="1">
      <alignment horizontal="center"/>
    </xf>
    <xf numFmtId="0" fontId="59" fillId="3" borderId="1" xfId="16" applyNumberFormat="1" applyFont="1" applyFill="1" applyBorder="1" applyAlignment="1">
      <alignment horizontal="center" vertical="center" wrapText="1"/>
    </xf>
    <xf numFmtId="3" fontId="59" fillId="3" borderId="1" xfId="16" applyNumberFormat="1" applyFont="1" applyFill="1" applyBorder="1" applyAlignment="1">
      <alignment horizontal="center" vertical="center" wrapText="1"/>
    </xf>
    <xf numFmtId="3" fontId="58" fillId="3" borderId="1" xfId="16" applyNumberFormat="1" applyFont="1" applyFill="1" applyBorder="1" applyAlignment="1">
      <alignment horizontal="center" vertical="center"/>
    </xf>
    <xf numFmtId="0" fontId="64" fillId="3" borderId="0" xfId="8" applyFont="1" applyFill="1" applyBorder="1" applyAlignment="1">
      <alignment horizontal="center"/>
    </xf>
    <xf numFmtId="3" fontId="58" fillId="3" borderId="0" xfId="16" applyNumberFormat="1" applyFont="1" applyFill="1" applyAlignment="1">
      <alignment horizontal="center" vertical="center"/>
    </xf>
    <xf numFmtId="0" fontId="58" fillId="3" borderId="0" xfId="16" applyFont="1" applyFill="1" applyAlignment="1">
      <alignment horizontal="center" vertical="center"/>
    </xf>
    <xf numFmtId="0" fontId="58" fillId="3" borderId="0" xfId="8" applyFont="1" applyFill="1" applyBorder="1" applyAlignment="1">
      <alignment horizontal="center" vertical="center"/>
    </xf>
    <xf numFmtId="3" fontId="58" fillId="3" borderId="0" xfId="8" applyNumberFormat="1" applyFont="1" applyFill="1" applyBorder="1" applyAlignment="1">
      <alignment horizontal="center" vertical="center"/>
    </xf>
    <xf numFmtId="0" fontId="67" fillId="5" borderId="1" xfId="16" applyFont="1" applyFill="1" applyBorder="1" applyAlignment="1">
      <alignment horizontal="center" vertical="center" wrapText="1"/>
    </xf>
    <xf numFmtId="2" fontId="67" fillId="5" borderId="1" xfId="16" applyNumberFormat="1" applyFont="1" applyFill="1" applyBorder="1" applyAlignment="1">
      <alignment horizontal="center" vertical="center" wrapText="1"/>
    </xf>
    <xf numFmtId="3" fontId="67" fillId="5" borderId="1" xfId="16" applyNumberFormat="1" applyFont="1" applyFill="1" applyBorder="1" applyAlignment="1">
      <alignment horizontal="center" vertical="center" wrapText="1"/>
    </xf>
    <xf numFmtId="0" fontId="59" fillId="3" borderId="1" xfId="16" applyFont="1" applyFill="1" applyBorder="1" applyAlignment="1">
      <alignment horizontal="left" vertical="center" wrapText="1"/>
    </xf>
    <xf numFmtId="13" fontId="59" fillId="3" borderId="1" xfId="9" applyNumberFormat="1" applyFont="1" applyFill="1" applyBorder="1" applyAlignment="1">
      <alignment horizontal="center" vertical="center"/>
    </xf>
    <xf numFmtId="0" fontId="59" fillId="3" borderId="0" xfId="16" applyFont="1" applyFill="1" applyBorder="1" applyAlignment="1">
      <alignment horizontal="left" vertical="center" wrapText="1"/>
    </xf>
    <xf numFmtId="0" fontId="58" fillId="3" borderId="0" xfId="16" applyFont="1" applyFill="1" applyBorder="1" applyAlignment="1">
      <alignment horizontal="center" vertical="center" wrapText="1"/>
    </xf>
    <xf numFmtId="3" fontId="59" fillId="3" borderId="0" xfId="18" applyNumberFormat="1" applyFont="1" applyFill="1" applyBorder="1" applyAlignment="1">
      <alignment horizontal="center" vertical="center"/>
    </xf>
    <xf numFmtId="3" fontId="58" fillId="3" borderId="0" xfId="16" applyNumberFormat="1" applyFont="1" applyFill="1" applyBorder="1" applyAlignment="1">
      <alignment horizontal="center" vertical="center"/>
    </xf>
    <xf numFmtId="0" fontId="68" fillId="3" borderId="0" xfId="16" applyFont="1" applyFill="1" applyBorder="1" applyAlignment="1">
      <alignment horizontal="center" vertical="center" wrapText="1"/>
    </xf>
    <xf numFmtId="0" fontId="69" fillId="0" borderId="1" xfId="8" applyFont="1" applyBorder="1" applyAlignment="1">
      <alignment horizontal="center" vertical="center"/>
    </xf>
    <xf numFmtId="0" fontId="69" fillId="0" borderId="1" xfId="8" applyFont="1" applyBorder="1" applyAlignment="1">
      <alignment horizontal="center" vertical="center" wrapText="1"/>
    </xf>
    <xf numFmtId="0" fontId="69" fillId="3" borderId="1" xfId="8" applyFont="1" applyFill="1" applyBorder="1" applyAlignment="1">
      <alignment horizontal="center" vertical="center"/>
    </xf>
    <xf numFmtId="0" fontId="69" fillId="3" borderId="0" xfId="8" applyFont="1" applyFill="1" applyBorder="1" applyAlignment="1">
      <alignment horizontal="center" vertical="center"/>
    </xf>
    <xf numFmtId="0" fontId="70" fillId="3" borderId="0" xfId="16" applyFont="1" applyFill="1" applyBorder="1" applyAlignment="1">
      <alignment horizontal="center" vertical="center" wrapText="1"/>
    </xf>
    <xf numFmtId="0" fontId="70" fillId="3" borderId="0" xfId="16" applyFont="1" applyFill="1" applyAlignment="1">
      <alignment horizontal="center" vertical="center"/>
    </xf>
    <xf numFmtId="0" fontId="63" fillId="0" borderId="1" xfId="8" applyFont="1" applyBorder="1" applyAlignment="1">
      <alignment horizontal="left" vertical="center"/>
    </xf>
    <xf numFmtId="0" fontId="66" fillId="3" borderId="0" xfId="8" applyFont="1" applyFill="1" applyBorder="1" applyAlignment="1">
      <alignment horizontal="left" vertical="center" wrapText="1"/>
    </xf>
    <xf numFmtId="0" fontId="64" fillId="3" borderId="0" xfId="8" applyFont="1" applyFill="1" applyBorder="1" applyAlignment="1">
      <alignment vertical="center"/>
    </xf>
    <xf numFmtId="0" fontId="58" fillId="3" borderId="0" xfId="16" applyFont="1" applyFill="1" applyAlignment="1">
      <alignment vertical="center"/>
    </xf>
    <xf numFmtId="0" fontId="0" fillId="0" borderId="1" xfId="0" applyBorder="1"/>
    <xf numFmtId="0" fontId="3" fillId="5" borderId="1" xfId="16" applyNumberFormat="1" applyFont="1" applyFill="1" applyBorder="1" applyAlignment="1">
      <alignment horizontal="center" vertical="center" wrapText="1"/>
    </xf>
    <xf numFmtId="1" fontId="3" fillId="5" borderId="1" xfId="16" applyNumberFormat="1" applyFont="1" applyFill="1" applyBorder="1" applyAlignment="1">
      <alignment horizontal="center" vertical="center" wrapText="1"/>
    </xf>
    <xf numFmtId="49" fontId="24" fillId="3" borderId="1" xfId="16" applyNumberFormat="1" applyFont="1" applyFill="1" applyBorder="1" applyAlignment="1">
      <alignment horizontal="center" vertical="center"/>
    </xf>
    <xf numFmtId="3" fontId="3" fillId="3" borderId="1" xfId="9" applyNumberFormat="1" applyFont="1" applyFill="1" applyBorder="1" applyAlignment="1">
      <alignment horizontal="center" vertical="center"/>
    </xf>
    <xf numFmtId="1" fontId="24" fillId="3" borderId="1" xfId="16" applyNumberFormat="1" applyFont="1" applyFill="1" applyBorder="1" applyAlignment="1">
      <alignment horizontal="center" vertical="center"/>
    </xf>
    <xf numFmtId="0" fontId="3" fillId="0" borderId="1" xfId="16" applyFont="1" applyFill="1" applyBorder="1" applyAlignment="1">
      <alignment horizontal="center" vertical="center" wrapText="1"/>
    </xf>
    <xf numFmtId="0" fontId="37" fillId="3" borderId="0" xfId="16" applyFill="1" applyAlignment="1">
      <alignment horizontal="center" vertical="center"/>
    </xf>
    <xf numFmtId="0" fontId="11" fillId="3" borderId="0" xfId="16" applyFont="1" applyFill="1" applyAlignment="1">
      <alignment horizontal="center" vertical="center"/>
    </xf>
    <xf numFmtId="0" fontId="72" fillId="0" borderId="1" xfId="0" applyFont="1" applyBorder="1" applyAlignment="1">
      <alignment horizontal="center"/>
    </xf>
    <xf numFmtId="0" fontId="66" fillId="3" borderId="0" xfId="16" applyFont="1" applyFill="1" applyBorder="1" applyAlignment="1">
      <alignment horizontal="left" vertical="center" wrapText="1"/>
    </xf>
    <xf numFmtId="3" fontId="50" fillId="0" borderId="7" xfId="8" applyNumberFormat="1" applyFont="1" applyFill="1" applyBorder="1" applyAlignment="1">
      <alignment horizontal="center" vertical="center"/>
    </xf>
    <xf numFmtId="0" fontId="7" fillId="0" borderId="1" xfId="8" applyFont="1" applyFill="1" applyBorder="1" applyAlignment="1">
      <alignment horizontal="left" vertical="center"/>
    </xf>
    <xf numFmtId="0" fontId="37" fillId="3" borderId="0" xfId="16" applyFill="1" applyAlignment="1">
      <alignment horizontal="left"/>
    </xf>
    <xf numFmtId="0" fontId="27" fillId="4" borderId="0" xfId="8" applyFont="1" applyFill="1" applyAlignment="1">
      <alignment horizontal="left"/>
    </xf>
    <xf numFmtId="0" fontId="27" fillId="0" borderId="0" xfId="8" applyFont="1" applyAlignment="1">
      <alignment horizontal="left"/>
    </xf>
    <xf numFmtId="0" fontId="16" fillId="5" borderId="1" xfId="8" applyFont="1" applyFill="1" applyBorder="1" applyAlignment="1">
      <alignment horizontal="center" vertical="center" textRotation="90" wrapText="1"/>
    </xf>
    <xf numFmtId="0" fontId="16" fillId="4" borderId="0" xfId="8" applyFont="1" applyFill="1" applyBorder="1" applyAlignment="1">
      <alignment horizontal="center" vertical="center" wrapText="1"/>
    </xf>
    <xf numFmtId="0" fontId="41" fillId="3" borderId="0" xfId="16" applyFont="1" applyFill="1"/>
    <xf numFmtId="0" fontId="74" fillId="3" borderId="0" xfId="16" applyFont="1" applyFill="1" applyBorder="1" applyAlignment="1">
      <alignment horizontal="center" vertical="center"/>
    </xf>
    <xf numFmtId="0" fontId="74" fillId="8" borderId="1" xfId="16" applyFont="1" applyFill="1" applyBorder="1" applyAlignment="1">
      <alignment horizontal="center" vertical="center"/>
    </xf>
    <xf numFmtId="0" fontId="74" fillId="3" borderId="1" xfId="16" applyFont="1" applyFill="1" applyBorder="1" applyAlignment="1">
      <alignment horizontal="center" vertical="center"/>
    </xf>
    <xf numFmtId="0" fontId="74" fillId="3" borderId="0" xfId="16" applyFont="1" applyFill="1" applyAlignment="1">
      <alignment horizontal="center" vertical="center"/>
    </xf>
    <xf numFmtId="0" fontId="63" fillId="3" borderId="1" xfId="8" applyFont="1" applyFill="1" applyBorder="1" applyAlignment="1">
      <alignment vertical="center"/>
    </xf>
    <xf numFmtId="0" fontId="63" fillId="3" borderId="1" xfId="8" applyFont="1" applyFill="1" applyBorder="1" applyAlignment="1">
      <alignment horizontal="left" vertical="center" wrapText="1"/>
    </xf>
    <xf numFmtId="0" fontId="74" fillId="5" borderId="1" xfId="16" applyFont="1" applyFill="1" applyBorder="1" applyAlignment="1">
      <alignment horizontal="center" vertical="center"/>
    </xf>
    <xf numFmtId="0" fontId="70" fillId="3" borderId="1" xfId="16" applyFont="1" applyFill="1" applyBorder="1" applyAlignment="1">
      <alignment horizontal="center" vertical="center"/>
    </xf>
    <xf numFmtId="0" fontId="58" fillId="3" borderId="1" xfId="16" applyFont="1" applyFill="1" applyBorder="1" applyAlignment="1">
      <alignment horizontal="center" vertical="center" wrapText="1"/>
    </xf>
    <xf numFmtId="3" fontId="59" fillId="3" borderId="1" xfId="18" applyNumberFormat="1" applyFont="1" applyFill="1" applyBorder="1" applyAlignment="1">
      <alignment horizontal="center" vertical="center"/>
    </xf>
    <xf numFmtId="0" fontId="16" fillId="5" borderId="1" xfId="8" applyFont="1" applyFill="1" applyBorder="1" applyAlignment="1">
      <alignment horizontal="center" vertical="center" textRotation="90" wrapText="1"/>
    </xf>
    <xf numFmtId="164" fontId="16" fillId="5" borderId="1" xfId="8" applyNumberFormat="1" applyFont="1" applyFill="1" applyBorder="1" applyAlignment="1">
      <alignment horizontal="center" vertical="center" wrapText="1"/>
    </xf>
    <xf numFmtId="0" fontId="27" fillId="5" borderId="1" xfId="8" applyNumberFormat="1" applyFont="1" applyFill="1" applyBorder="1" applyAlignment="1">
      <alignment horizontal="center" vertical="center" wrapText="1"/>
    </xf>
    <xf numFmtId="2" fontId="27" fillId="5" borderId="1" xfId="8" applyNumberFormat="1" applyFont="1" applyFill="1" applyBorder="1" applyAlignment="1">
      <alignment horizontal="center" vertical="center" wrapText="1"/>
    </xf>
    <xf numFmtId="2" fontId="27" fillId="5" borderId="1" xfId="8" applyNumberFormat="1" applyFont="1" applyFill="1" applyBorder="1" applyAlignment="1">
      <alignment horizontal="center" vertical="justify"/>
    </xf>
    <xf numFmtId="0" fontId="27" fillId="10" borderId="1" xfId="8" applyNumberFormat="1" applyFont="1" applyFill="1" applyBorder="1" applyAlignment="1">
      <alignment horizontal="center" vertical="center" wrapText="1"/>
    </xf>
    <xf numFmtId="2" fontId="27" fillId="10" borderId="1" xfId="8" applyNumberFormat="1" applyFont="1" applyFill="1" applyBorder="1" applyAlignment="1">
      <alignment horizontal="center" vertical="justify"/>
    </xf>
    <xf numFmtId="2" fontId="27" fillId="10" borderId="1" xfId="8" applyNumberFormat="1" applyFont="1" applyFill="1" applyBorder="1" applyAlignment="1">
      <alignment horizontal="center" vertical="center" wrapText="1"/>
    </xf>
    <xf numFmtId="1" fontId="27" fillId="5" borderId="1" xfId="8" applyNumberFormat="1" applyFont="1" applyFill="1" applyBorder="1" applyAlignment="1">
      <alignment horizontal="center" vertical="center" wrapText="1"/>
    </xf>
    <xf numFmtId="0" fontId="27" fillId="2" borderId="1" xfId="8" applyNumberFormat="1" applyFont="1" applyFill="1" applyBorder="1" applyAlignment="1">
      <alignment horizontal="center" vertical="center" wrapText="1"/>
    </xf>
    <xf numFmtId="1" fontId="27" fillId="2" borderId="1" xfId="8" applyNumberFormat="1" applyFont="1" applyFill="1" applyBorder="1" applyAlignment="1">
      <alignment horizontal="center" vertical="center" wrapText="1"/>
    </xf>
    <xf numFmtId="0" fontId="27" fillId="9" borderId="1" xfId="8" applyNumberFormat="1" applyFont="1" applyFill="1" applyBorder="1" applyAlignment="1">
      <alignment horizontal="center" vertical="center" wrapText="1"/>
    </xf>
    <xf numFmtId="1" fontId="27" fillId="9" borderId="1" xfId="8" applyNumberFormat="1" applyFont="1" applyFill="1" applyBorder="1" applyAlignment="1">
      <alignment horizontal="center" vertical="center" wrapText="1"/>
    </xf>
    <xf numFmtId="0" fontId="75" fillId="5" borderId="1" xfId="8" applyNumberFormat="1" applyFont="1" applyFill="1" applyBorder="1" applyAlignment="1">
      <alignment horizontal="center" vertical="center" wrapText="1"/>
    </xf>
    <xf numFmtId="2" fontId="75" fillId="5" borderId="1" xfId="8" applyNumberFormat="1" applyFont="1" applyFill="1" applyBorder="1" applyAlignment="1">
      <alignment horizontal="center" vertical="center" wrapText="1"/>
    </xf>
    <xf numFmtId="2" fontId="75" fillId="5" borderId="1" xfId="8" applyNumberFormat="1" applyFont="1" applyFill="1" applyBorder="1" applyAlignment="1">
      <alignment horizontal="center" vertical="justify"/>
    </xf>
    <xf numFmtId="0" fontId="75" fillId="10" borderId="1" xfId="8" applyNumberFormat="1" applyFont="1" applyFill="1" applyBorder="1" applyAlignment="1">
      <alignment horizontal="center" vertical="center" wrapText="1"/>
    </xf>
    <xf numFmtId="2" fontId="75" fillId="10" borderId="1" xfId="8" applyNumberFormat="1" applyFont="1" applyFill="1" applyBorder="1" applyAlignment="1">
      <alignment horizontal="center" vertical="justify"/>
    </xf>
    <xf numFmtId="0" fontId="63" fillId="0" borderId="1" xfId="8" applyFont="1" applyBorder="1" applyAlignment="1">
      <alignment horizontal="left" vertical="center" wrapText="1"/>
    </xf>
    <xf numFmtId="0" fontId="64" fillId="0" borderId="1" xfId="8" applyFont="1" applyBorder="1" applyAlignment="1">
      <alignment horizontal="center" vertical="center"/>
    </xf>
    <xf numFmtId="3" fontId="62" fillId="0" borderId="1" xfId="14" applyNumberFormat="1" applyFont="1" applyFill="1" applyBorder="1" applyAlignment="1">
      <alignment horizontal="center" vertical="center"/>
    </xf>
    <xf numFmtId="1" fontId="11" fillId="4" borderId="1" xfId="8" applyNumberFormat="1" applyFont="1" applyFill="1" applyBorder="1" applyAlignment="1">
      <alignment vertical="center"/>
    </xf>
    <xf numFmtId="1" fontId="31" fillId="4" borderId="1" xfId="8" applyNumberFormat="1" applyFont="1" applyFill="1" applyBorder="1" applyAlignment="1">
      <alignment horizontal="right" vertical="center"/>
    </xf>
    <xf numFmtId="1" fontId="31" fillId="0" borderId="1" xfId="8" applyNumberFormat="1" applyFont="1" applyFill="1" applyBorder="1" applyAlignment="1">
      <alignment horizontal="right" vertical="center"/>
    </xf>
    <xf numFmtId="3" fontId="31" fillId="4" borderId="1" xfId="8" applyNumberFormat="1" applyFont="1" applyFill="1" applyBorder="1" applyAlignment="1">
      <alignment horizontal="center" vertical="center"/>
    </xf>
    <xf numFmtId="0" fontId="4" fillId="4" borderId="0" xfId="8" applyFont="1" applyFill="1" applyAlignment="1">
      <alignment horizontal="center" vertical="center" wrapText="1"/>
    </xf>
    <xf numFmtId="0" fontId="16" fillId="4" borderId="0" xfId="8" applyFont="1" applyFill="1" applyAlignment="1">
      <alignment horizontal="left" wrapText="1"/>
    </xf>
    <xf numFmtId="0" fontId="12" fillId="4" borderId="0" xfId="8" applyFont="1" applyFill="1" applyAlignment="1">
      <alignment horizontal="center" vertical="center" wrapText="1"/>
    </xf>
    <xf numFmtId="0" fontId="12" fillId="4" borderId="0" xfId="8" applyFont="1" applyFill="1" applyBorder="1" applyAlignment="1">
      <alignment horizontal="center" vertical="center" wrapText="1"/>
    </xf>
    <xf numFmtId="0" fontId="16" fillId="4" borderId="0" xfId="8" applyFont="1" applyFill="1" applyBorder="1" applyAlignment="1">
      <alignment horizontal="right" vertical="top" wrapText="1"/>
    </xf>
    <xf numFmtId="0" fontId="16" fillId="6" borderId="1" xfId="8" applyFont="1" applyFill="1" applyBorder="1" applyAlignment="1">
      <alignment horizontal="center" vertical="center"/>
    </xf>
    <xf numFmtId="0" fontId="16" fillId="5" borderId="1" xfId="8" applyFont="1" applyFill="1" applyBorder="1" applyAlignment="1">
      <alignment horizontal="center" vertical="center" wrapText="1"/>
    </xf>
    <xf numFmtId="0" fontId="16" fillId="5" borderId="1" xfId="8" applyFont="1" applyFill="1" applyBorder="1" applyAlignment="1">
      <alignment horizontal="center" vertical="center" textRotation="90" wrapText="1"/>
    </xf>
    <xf numFmtId="164" fontId="16" fillId="5" borderId="1" xfId="8" applyNumberFormat="1" applyFont="1" applyFill="1" applyBorder="1" applyAlignment="1">
      <alignment horizontal="center" vertical="center" wrapText="1"/>
    </xf>
    <xf numFmtId="164" fontId="16" fillId="2" borderId="1" xfId="8" applyNumberFormat="1" applyFont="1" applyFill="1" applyBorder="1" applyAlignment="1">
      <alignment horizontal="center" vertical="center" wrapText="1"/>
    </xf>
    <xf numFmtId="164" fontId="16" fillId="9" borderId="1" xfId="8" applyNumberFormat="1" applyFont="1" applyFill="1" applyBorder="1" applyAlignment="1">
      <alignment horizontal="center" vertical="center" wrapText="1"/>
    </xf>
    <xf numFmtId="165" fontId="11" fillId="3" borderId="1" xfId="8" applyNumberFormat="1" applyFont="1" applyFill="1" applyBorder="1" applyAlignment="1">
      <alignment horizontal="center" vertical="center"/>
    </xf>
    <xf numFmtId="0" fontId="16" fillId="4" borderId="1" xfId="8" applyFont="1" applyFill="1" applyBorder="1" applyAlignment="1">
      <alignment horizontal="left"/>
    </xf>
    <xf numFmtId="0" fontId="16" fillId="4" borderId="1" xfId="8" applyFont="1" applyFill="1" applyBorder="1" applyAlignment="1">
      <alignment horizontal="center" vertical="center" wrapText="1"/>
    </xf>
    <xf numFmtId="0" fontId="16" fillId="4" borderId="1" xfId="8" applyFont="1" applyFill="1" applyBorder="1" applyAlignment="1">
      <alignment horizontal="left" wrapText="1"/>
    </xf>
    <xf numFmtId="1" fontId="16" fillId="3" borderId="1" xfId="8" applyNumberFormat="1" applyFont="1" applyFill="1" applyBorder="1" applyAlignment="1">
      <alignment horizontal="center" vertical="center"/>
    </xf>
    <xf numFmtId="1" fontId="11" fillId="3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/>
    </xf>
    <xf numFmtId="0" fontId="18" fillId="4" borderId="0" xfId="8" applyNumberFormat="1" applyFont="1" applyFill="1" applyBorder="1" applyAlignment="1">
      <alignment horizontal="left" vertical="center" wrapText="1"/>
    </xf>
    <xf numFmtId="1" fontId="13" fillId="4" borderId="0" xfId="8" applyNumberFormat="1" applyFont="1" applyFill="1" applyAlignment="1">
      <alignment horizontal="center" vertical="center" wrapText="1"/>
    </xf>
    <xf numFmtId="0" fontId="21" fillId="4" borderId="0" xfId="8" applyFont="1" applyFill="1" applyAlignment="1">
      <alignment horizontal="center" vertical="center" wrapText="1"/>
    </xf>
    <xf numFmtId="0" fontId="24" fillId="0" borderId="0" xfId="8" applyFont="1" applyAlignment="1">
      <alignment horizontal="center" vertical="center" wrapText="1"/>
    </xf>
    <xf numFmtId="0" fontId="16" fillId="5" borderId="1" xfId="8" applyFont="1" applyFill="1" applyBorder="1" applyAlignment="1">
      <alignment horizontal="center" vertical="center"/>
    </xf>
    <xf numFmtId="49" fontId="16" fillId="5" borderId="1" xfId="8" applyNumberFormat="1" applyFont="1" applyFill="1" applyBorder="1" applyAlignment="1">
      <alignment horizontal="center" vertical="center" wrapText="1"/>
    </xf>
    <xf numFmtId="1" fontId="16" fillId="2" borderId="1" xfId="8" applyNumberFormat="1" applyFont="1" applyFill="1" applyBorder="1" applyAlignment="1">
      <alignment horizontal="center" vertical="center" wrapText="1"/>
    </xf>
    <xf numFmtId="49" fontId="16" fillId="3" borderId="1" xfId="8" applyNumberFormat="1" applyFont="1" applyFill="1" applyBorder="1" applyAlignment="1">
      <alignment vertical="top"/>
    </xf>
    <xf numFmtId="49" fontId="16" fillId="4" borderId="1" xfId="8" applyNumberFormat="1" applyFont="1" applyFill="1" applyBorder="1" applyAlignment="1">
      <alignment vertical="top" wrapText="1"/>
    </xf>
    <xf numFmtId="49" fontId="16" fillId="4" borderId="1" xfId="8" applyNumberFormat="1" applyFont="1" applyFill="1" applyBorder="1" applyAlignment="1">
      <alignment vertical="top"/>
    </xf>
    <xf numFmtId="49" fontId="16" fillId="3" borderId="1" xfId="8" applyNumberFormat="1" applyFont="1" applyFill="1" applyBorder="1" applyAlignment="1">
      <alignment vertical="top" wrapText="1"/>
    </xf>
    <xf numFmtId="0" fontId="28" fillId="10" borderId="1" xfId="8" applyFont="1" applyFill="1" applyBorder="1" applyAlignment="1">
      <alignment horizontal="center" vertical="center" wrapText="1"/>
    </xf>
    <xf numFmtId="0" fontId="27" fillId="4" borderId="0" xfId="8" applyFont="1" applyFill="1" applyBorder="1" applyAlignment="1">
      <alignment horizontal="right" vertical="center" wrapText="1"/>
    </xf>
    <xf numFmtId="0" fontId="16" fillId="4" borderId="0" xfId="8" applyFont="1" applyFill="1" applyBorder="1" applyAlignment="1">
      <alignment horizontal="center" vertical="center" wrapText="1"/>
    </xf>
    <xf numFmtId="2" fontId="16" fillId="4" borderId="0" xfId="8" applyNumberFormat="1" applyFont="1" applyFill="1" applyBorder="1" applyAlignment="1">
      <alignment horizontal="center" wrapText="1"/>
    </xf>
    <xf numFmtId="0" fontId="16" fillId="5" borderId="1" xfId="8" applyFont="1" applyFill="1" applyBorder="1"/>
    <xf numFmtId="0" fontId="16" fillId="5" borderId="1" xfId="8" applyFont="1" applyFill="1" applyBorder="1" applyAlignment="1">
      <alignment textRotation="90"/>
    </xf>
    <xf numFmtId="49" fontId="16" fillId="10" borderId="1" xfId="8" applyNumberFormat="1" applyFont="1" applyFill="1" applyBorder="1" applyAlignment="1">
      <alignment horizontal="center" vertical="center" wrapText="1"/>
    </xf>
    <xf numFmtId="2" fontId="28" fillId="4" borderId="0" xfId="8" applyNumberFormat="1" applyFont="1" applyFill="1" applyBorder="1" applyAlignment="1">
      <alignment horizontal="center" wrapText="1"/>
    </xf>
    <xf numFmtId="0" fontId="28" fillId="5" borderId="1" xfId="8" applyFont="1" applyFill="1" applyBorder="1" applyAlignment="1">
      <alignment horizontal="center" vertical="center"/>
    </xf>
    <xf numFmtId="0" fontId="75" fillId="5" borderId="1" xfId="8" applyFont="1" applyFill="1" applyBorder="1" applyAlignment="1">
      <alignment horizontal="center" vertical="center" wrapText="1"/>
    </xf>
    <xf numFmtId="0" fontId="28" fillId="5" borderId="1" xfId="8" applyFont="1" applyFill="1" applyBorder="1" applyAlignment="1">
      <alignment horizontal="center" vertical="center" wrapText="1"/>
    </xf>
    <xf numFmtId="49" fontId="27" fillId="4" borderId="1" xfId="8" applyNumberFormat="1" applyFont="1" applyFill="1" applyBorder="1" applyAlignment="1">
      <alignment horizontal="center" vertical="top" wrapText="1"/>
    </xf>
    <xf numFmtId="49" fontId="27" fillId="3" borderId="1" xfId="8" applyNumberFormat="1" applyFont="1" applyFill="1" applyBorder="1" applyAlignment="1">
      <alignment horizontal="center"/>
    </xf>
    <xf numFmtId="0" fontId="32" fillId="4" borderId="4" xfId="8" applyFont="1" applyFill="1" applyBorder="1" applyAlignment="1">
      <alignment horizontal="center" vertical="center" wrapText="1"/>
    </xf>
    <xf numFmtId="0" fontId="32" fillId="4" borderId="1" xfId="8" applyFont="1" applyFill="1" applyBorder="1" applyAlignment="1">
      <alignment horizontal="center" wrapText="1"/>
    </xf>
    <xf numFmtId="0" fontId="35" fillId="4" borderId="0" xfId="8" applyFont="1" applyFill="1" applyBorder="1" applyAlignment="1">
      <alignment horizontal="center" vertical="top" wrapText="1"/>
    </xf>
    <xf numFmtId="0" fontId="51" fillId="4" borderId="4" xfId="8" applyFont="1" applyFill="1" applyBorder="1" applyAlignment="1">
      <alignment horizontal="center"/>
    </xf>
    <xf numFmtId="0" fontId="39" fillId="4" borderId="0" xfId="8" applyFont="1" applyFill="1" applyAlignment="1">
      <alignment horizontal="left" wrapText="1"/>
    </xf>
    <xf numFmtId="0" fontId="52" fillId="7" borderId="1" xfId="17" applyNumberFormat="1" applyFont="1" applyFill="1" applyBorder="1" applyAlignment="1">
      <alignment horizontal="center" vertical="top" wrapText="1"/>
    </xf>
    <xf numFmtId="0" fontId="56" fillId="4" borderId="5" xfId="17" applyFont="1" applyFill="1" applyBorder="1" applyAlignment="1">
      <alignment horizontal="center"/>
    </xf>
    <xf numFmtId="0" fontId="56" fillId="4" borderId="0" xfId="17" applyFont="1" applyFill="1" applyBorder="1" applyAlignment="1">
      <alignment horizontal="center"/>
    </xf>
    <xf numFmtId="0" fontId="52" fillId="7" borderId="1" xfId="17" applyNumberFormat="1" applyFont="1" applyFill="1" applyBorder="1" applyAlignment="1">
      <alignment horizontal="center" vertical="center" wrapText="1"/>
    </xf>
    <xf numFmtId="0" fontId="52" fillId="7" borderId="3" xfId="17" applyNumberFormat="1" applyFont="1" applyFill="1" applyBorder="1" applyAlignment="1">
      <alignment horizontal="center" vertical="top" wrapText="1"/>
    </xf>
    <xf numFmtId="0" fontId="48" fillId="4" borderId="0" xfId="17" applyFont="1" applyFill="1" applyBorder="1" applyAlignment="1">
      <alignment horizontal="left" vertical="center" wrapText="1"/>
    </xf>
    <xf numFmtId="0" fontId="4" fillId="3" borderId="0" xfId="16" applyFont="1" applyFill="1" applyAlignment="1">
      <alignment horizontal="left" vertical="center" wrapText="1"/>
    </xf>
    <xf numFmtId="0" fontId="73" fillId="3" borderId="0" xfId="16" applyFont="1" applyFill="1" applyBorder="1" applyAlignment="1">
      <alignment horizontal="center" vertical="center"/>
    </xf>
    <xf numFmtId="0" fontId="8" fillId="3" borderId="0" xfId="16" applyFont="1" applyFill="1" applyBorder="1" applyAlignment="1">
      <alignment horizontal="center" vertical="center"/>
    </xf>
    <xf numFmtId="0" fontId="60" fillId="2" borderId="1" xfId="23" applyFont="1" applyFill="1" applyBorder="1" applyAlignment="1">
      <alignment horizontal="center" vertical="center"/>
    </xf>
  </cellXfs>
  <cellStyles count="39">
    <cellStyle name="0,0_x000a__x000a_NA_x000a__x000a_" xfId="22"/>
    <cellStyle name="0,0_x000d__x000a_NA_x000d__x000a_" xfId="27"/>
    <cellStyle name="Normal 2" xfId="18"/>
    <cellStyle name="Normal 3" xfId="32"/>
    <cellStyle name="Normal 3 2" xfId="21"/>
    <cellStyle name="Гиперссылка 2" xfId="6"/>
    <cellStyle name="Обычный" xfId="0" builtinId="0"/>
    <cellStyle name="Обычный 10 2" xfId="24"/>
    <cellStyle name="Обычный 11 2" xfId="15"/>
    <cellStyle name="Обычный 13" xfId="25"/>
    <cellStyle name="Обычный 14" xfId="4"/>
    <cellStyle name="Обычный 15" xfId="28"/>
    <cellStyle name="Обычный 2" xfId="1"/>
    <cellStyle name="Обычный 2 2" xfId="8"/>
    <cellStyle name="Обычный 2 2 2" xfId="16"/>
    <cellStyle name="Обычный 2 2 3" xfId="10"/>
    <cellStyle name="Обычный 2 3" xfId="9"/>
    <cellStyle name="Обычный 2 3 2" xfId="33"/>
    <cellStyle name="Обычный 2 6" xfId="23"/>
    <cellStyle name="Обычный 3" xfId="2"/>
    <cellStyle name="Обычный 3 2" xfId="26"/>
    <cellStyle name="Обычный 3 2 2" xfId="35"/>
    <cellStyle name="Обычный 3 3" xfId="34"/>
    <cellStyle name="Обычный 4" xfId="3"/>
    <cellStyle name="Обычный 4 2" xfId="31"/>
    <cellStyle name="Обычный 4 5 2" xfId="20"/>
    <cellStyle name="Обычный 5" xfId="7"/>
    <cellStyle name="Обычный 6" xfId="30"/>
    <cellStyle name="Обычный 8" xfId="17"/>
    <cellStyle name="Обычный 9" xfId="5"/>
    <cellStyle name="Обычный_ LILA" xfId="12"/>
    <cellStyle name="Обычный_ACCESSORIES" xfId="13"/>
    <cellStyle name="Обычный_Каучук " xfId="19"/>
    <cellStyle name="Обычный_Лист1" xfId="11"/>
    <cellStyle name="Финансовый" xfId="29" builtinId="3"/>
    <cellStyle name="Финансовый 2" xfId="14"/>
    <cellStyle name="Финансовый 2 2" xfId="37"/>
    <cellStyle name="Финансовый 3" xfId="36"/>
    <cellStyle name="Финансовый 4" xfId="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jpe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jpeg"/><Relationship Id="rId2" Type="http://schemas.openxmlformats.org/officeDocument/2006/relationships/image" Target="../media/image15.png"/><Relationship Id="rId16" Type="http://schemas.openxmlformats.org/officeDocument/2006/relationships/image" Target="../media/image28.jpe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5" Type="http://schemas.openxmlformats.org/officeDocument/2006/relationships/image" Target="../media/image27.jpeg"/><Relationship Id="rId10" Type="http://schemas.openxmlformats.org/officeDocument/2006/relationships/image" Target="../media/image5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3" Type="http://schemas.openxmlformats.org/officeDocument/2006/relationships/image" Target="../media/image30.png"/><Relationship Id="rId7" Type="http://schemas.openxmlformats.org/officeDocument/2006/relationships/image" Target="../media/image33.png"/><Relationship Id="rId12" Type="http://schemas.openxmlformats.org/officeDocument/2006/relationships/image" Target="../media/image38.jpeg"/><Relationship Id="rId2" Type="http://schemas.openxmlformats.org/officeDocument/2006/relationships/image" Target="../media/image29.png"/><Relationship Id="rId1" Type="http://schemas.openxmlformats.org/officeDocument/2006/relationships/image" Target="../media/image14.png"/><Relationship Id="rId6" Type="http://schemas.openxmlformats.org/officeDocument/2006/relationships/image" Target="../media/image5.jpeg"/><Relationship Id="rId11" Type="http://schemas.openxmlformats.org/officeDocument/2006/relationships/image" Target="../media/image37.png"/><Relationship Id="rId5" Type="http://schemas.openxmlformats.org/officeDocument/2006/relationships/image" Target="../media/image32.png"/><Relationship Id="rId15" Type="http://schemas.openxmlformats.org/officeDocument/2006/relationships/image" Target="../media/image41.jpeg"/><Relationship Id="rId10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3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12" Type="http://schemas.openxmlformats.org/officeDocument/2006/relationships/image" Target="../media/image52.jpeg"/><Relationship Id="rId2" Type="http://schemas.openxmlformats.org/officeDocument/2006/relationships/image" Target="../media/image43.jpeg"/><Relationship Id="rId16" Type="http://schemas.openxmlformats.org/officeDocument/2006/relationships/image" Target="../media/image55.pn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1.jpeg"/><Relationship Id="rId5" Type="http://schemas.openxmlformats.org/officeDocument/2006/relationships/image" Target="../media/image46.jpeg"/><Relationship Id="rId15" Type="http://schemas.openxmlformats.org/officeDocument/2006/relationships/image" Target="../media/image14.png"/><Relationship Id="rId10" Type="http://schemas.openxmlformats.org/officeDocument/2006/relationships/image" Target="../media/image5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eg"/><Relationship Id="rId3" Type="http://schemas.openxmlformats.org/officeDocument/2006/relationships/image" Target="../media/image57.jpeg"/><Relationship Id="rId7" Type="http://schemas.openxmlformats.org/officeDocument/2006/relationships/image" Target="../media/image61.png"/><Relationship Id="rId12" Type="http://schemas.openxmlformats.org/officeDocument/2006/relationships/image" Target="../media/image66.jpeg"/><Relationship Id="rId2" Type="http://schemas.openxmlformats.org/officeDocument/2006/relationships/image" Target="../media/image56.jpeg"/><Relationship Id="rId1" Type="http://schemas.openxmlformats.org/officeDocument/2006/relationships/image" Target="../media/image5.jpeg"/><Relationship Id="rId6" Type="http://schemas.openxmlformats.org/officeDocument/2006/relationships/image" Target="../media/image60.jpe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0" Type="http://schemas.openxmlformats.org/officeDocument/2006/relationships/image" Target="../media/image64.jpeg"/><Relationship Id="rId4" Type="http://schemas.openxmlformats.org/officeDocument/2006/relationships/image" Target="../media/image58.jpeg"/><Relationship Id="rId9" Type="http://schemas.openxmlformats.org/officeDocument/2006/relationships/image" Target="../media/image63.jpeg"/><Relationship Id="rId1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3" Type="http://schemas.openxmlformats.org/officeDocument/2006/relationships/image" Target="../media/image5.jpeg"/><Relationship Id="rId7" Type="http://schemas.openxmlformats.org/officeDocument/2006/relationships/image" Target="../media/image73.jpe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6" Type="http://schemas.openxmlformats.org/officeDocument/2006/relationships/image" Target="../media/image23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Relationship Id="rId9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23.png"/><Relationship Id="rId1" Type="http://schemas.openxmlformats.org/officeDocument/2006/relationships/image" Target="../media/image5.jpe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5" Type="http://schemas.openxmlformats.org/officeDocument/2006/relationships/image" Target="../media/image79.jpeg"/><Relationship Id="rId10" Type="http://schemas.openxmlformats.org/officeDocument/2006/relationships/image" Target="../media/image84.png"/><Relationship Id="rId4" Type="http://schemas.openxmlformats.org/officeDocument/2006/relationships/image" Target="../media/image78.jpeg"/><Relationship Id="rId9" Type="http://schemas.openxmlformats.org/officeDocument/2006/relationships/image" Target="../media/image8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3" Type="http://schemas.openxmlformats.org/officeDocument/2006/relationships/image" Target="../media/image87.jpeg"/><Relationship Id="rId21" Type="http://schemas.openxmlformats.org/officeDocument/2006/relationships/image" Target="../media/image104.jpeg"/><Relationship Id="rId7" Type="http://schemas.openxmlformats.org/officeDocument/2006/relationships/image" Target="../media/image91.jpeg"/><Relationship Id="rId12" Type="http://schemas.openxmlformats.org/officeDocument/2006/relationships/image" Target="../media/image14.png"/><Relationship Id="rId17" Type="http://schemas.openxmlformats.org/officeDocument/2006/relationships/image" Target="../media/image100.jpeg"/><Relationship Id="rId2" Type="http://schemas.openxmlformats.org/officeDocument/2006/relationships/image" Target="../media/image86.png"/><Relationship Id="rId16" Type="http://schemas.openxmlformats.org/officeDocument/2006/relationships/image" Target="../media/image99.jpeg"/><Relationship Id="rId20" Type="http://schemas.openxmlformats.org/officeDocument/2006/relationships/image" Target="../media/image103.png"/><Relationship Id="rId1" Type="http://schemas.openxmlformats.org/officeDocument/2006/relationships/image" Target="../media/image23.pn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5" Type="http://schemas.openxmlformats.org/officeDocument/2006/relationships/image" Target="../media/image89.jpeg"/><Relationship Id="rId15" Type="http://schemas.openxmlformats.org/officeDocument/2006/relationships/image" Target="../media/image98.jpeg"/><Relationship Id="rId10" Type="http://schemas.openxmlformats.org/officeDocument/2006/relationships/image" Target="../media/image94.jpeg"/><Relationship Id="rId19" Type="http://schemas.openxmlformats.org/officeDocument/2006/relationships/image" Target="../media/image102.png"/><Relationship Id="rId4" Type="http://schemas.openxmlformats.org/officeDocument/2006/relationships/image" Target="../media/image88.jpeg"/><Relationship Id="rId9" Type="http://schemas.openxmlformats.org/officeDocument/2006/relationships/image" Target="../media/image93.jpeg"/><Relationship Id="rId14" Type="http://schemas.openxmlformats.org/officeDocument/2006/relationships/image" Target="../media/image9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1082391</xdr:colOff>
      <xdr:row>3</xdr:row>
      <xdr:rowOff>154933</xdr:rowOff>
    </xdr:from>
    <xdr:to>
      <xdr:col>1</xdr:col>
      <xdr:colOff>1589287</xdr:colOff>
      <xdr:row>5</xdr:row>
      <xdr:rowOff>57202</xdr:rowOff>
    </xdr:to>
    <xdr:pic>
      <xdr:nvPicPr>
        <xdr:cNvPr id="2" name="Picture 3" descr="SWITCH-014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4871" y="154933"/>
          <a:ext cx="506896" cy="443289"/>
        </a:xfrm>
        <a:prstGeom prst="rect">
          <a:avLst/>
        </a:prstGeom>
        <a:effectLst>
          <a:glow rad="101600">
            <a:schemeClr val="tx1">
              <a:lumMod val="85000"/>
              <a:lumOff val="15000"/>
              <a:alpha val="75000"/>
            </a:schemeClr>
          </a:glow>
        </a:effectLst>
      </xdr:spPr>
    </xdr:pic>
    <xdr:clientData/>
  </xdr:twoCellAnchor>
  <xdr:twoCellAnchor editAs="oneCell">
    <xdr:from>
      <xdr:col>1</xdr:col>
      <xdr:colOff>1808949</xdr:colOff>
      <xdr:row>4</xdr:row>
      <xdr:rowOff>87086</xdr:rowOff>
    </xdr:from>
    <xdr:to>
      <xdr:col>1</xdr:col>
      <xdr:colOff>2557299</xdr:colOff>
      <xdr:row>7</xdr:row>
      <xdr:rowOff>24973</xdr:rowOff>
    </xdr:to>
    <xdr:pic>
      <xdr:nvPicPr>
        <xdr:cNvPr id="4" name="Picture 15" descr="yellow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1429" y="361406"/>
          <a:ext cx="748350" cy="608447"/>
        </a:xfrm>
        <a:prstGeom prst="rect">
          <a:avLst/>
        </a:prstGeom>
      </xdr:spPr>
    </xdr:pic>
    <xdr:clientData/>
  </xdr:twoCellAnchor>
  <xdr:twoCellAnchor editAs="oneCell">
    <xdr:from>
      <xdr:col>1</xdr:col>
      <xdr:colOff>1307989</xdr:colOff>
      <xdr:row>4</xdr:row>
      <xdr:rowOff>98417</xdr:rowOff>
    </xdr:from>
    <xdr:to>
      <xdr:col>1</xdr:col>
      <xdr:colOff>1923303</xdr:colOff>
      <xdr:row>6</xdr:row>
      <xdr:rowOff>111853</xdr:rowOff>
    </xdr:to>
    <xdr:pic>
      <xdr:nvPicPr>
        <xdr:cNvPr id="5" name="Picture 16" descr="r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0469" y="372737"/>
          <a:ext cx="615314" cy="562076"/>
        </a:xfrm>
        <a:prstGeom prst="rect">
          <a:avLst/>
        </a:prstGeom>
      </xdr:spPr>
    </xdr:pic>
    <xdr:clientData/>
  </xdr:twoCellAnchor>
  <xdr:twoCellAnchor editAs="oneCell">
    <xdr:from>
      <xdr:col>15</xdr:col>
      <xdr:colOff>170054</xdr:colOff>
      <xdr:row>49</xdr:row>
      <xdr:rowOff>78501</xdr:rowOff>
    </xdr:from>
    <xdr:to>
      <xdr:col>16</xdr:col>
      <xdr:colOff>235529</xdr:colOff>
      <xdr:row>52</xdr:row>
      <xdr:rowOff>67255</xdr:rowOff>
    </xdr:to>
    <xdr:pic>
      <xdr:nvPicPr>
        <xdr:cNvPr id="7" name="Picture 18" descr="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95399" y="10635665"/>
          <a:ext cx="591947" cy="529082"/>
        </a:xfrm>
        <a:prstGeom prst="rect">
          <a:avLst/>
        </a:prstGeom>
      </xdr:spPr>
    </xdr:pic>
    <xdr:clientData/>
  </xdr:twoCellAnchor>
  <xdr:twoCellAnchor editAs="oneCell">
    <xdr:from>
      <xdr:col>7</xdr:col>
      <xdr:colOff>359229</xdr:colOff>
      <xdr:row>62</xdr:row>
      <xdr:rowOff>56320</xdr:rowOff>
    </xdr:from>
    <xdr:to>
      <xdr:col>12</xdr:col>
      <xdr:colOff>221826</xdr:colOff>
      <xdr:row>63</xdr:row>
      <xdr:rowOff>132620</xdr:rowOff>
    </xdr:to>
    <xdr:pic>
      <xdr:nvPicPr>
        <xdr:cNvPr id="10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65669" y="12880780"/>
          <a:ext cx="1889517" cy="251560"/>
        </a:xfrm>
        <a:prstGeom prst="rect">
          <a:avLst/>
        </a:prstGeom>
      </xdr:spPr>
    </xdr:pic>
    <xdr:clientData/>
  </xdr:twoCellAnchor>
  <xdr:twoCellAnchor>
    <xdr:from>
      <xdr:col>1</xdr:col>
      <xdr:colOff>2172028</xdr:colOff>
      <xdr:row>3</xdr:row>
      <xdr:rowOff>85329</xdr:rowOff>
    </xdr:from>
    <xdr:to>
      <xdr:col>1</xdr:col>
      <xdr:colOff>2819399</xdr:colOff>
      <xdr:row>5</xdr:row>
      <xdr:rowOff>56987</xdr:rowOff>
    </xdr:to>
    <xdr:pic>
      <xdr:nvPicPr>
        <xdr:cNvPr id="11" name="Рисунок 8" descr="1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 flipV="1">
          <a:off x="2964508" y="85329"/>
          <a:ext cx="647371" cy="5126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110837</xdr:colOff>
      <xdr:row>3</xdr:row>
      <xdr:rowOff>152400</xdr:rowOff>
    </xdr:from>
    <xdr:to>
      <xdr:col>17</xdr:col>
      <xdr:colOff>389757</xdr:colOff>
      <xdr:row>6</xdr:row>
      <xdr:rowOff>23091</xdr:rowOff>
    </xdr:to>
    <xdr:pic>
      <xdr:nvPicPr>
        <xdr:cNvPr id="12" name="Рисунок 11" descr="Выключатели и розетки Лезард (Lezard) логотип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9" t="29237" r="5556" b="25424"/>
        <a:stretch/>
      </xdr:blipFill>
      <xdr:spPr bwMode="auto">
        <a:xfrm>
          <a:off x="8478982" y="152400"/>
          <a:ext cx="1789065" cy="688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124691</xdr:colOff>
      <xdr:row>45</xdr:row>
      <xdr:rowOff>27709</xdr:rowOff>
    </xdr:from>
    <xdr:to>
      <xdr:col>16</xdr:col>
      <xdr:colOff>277093</xdr:colOff>
      <xdr:row>49</xdr:row>
      <xdr:rowOff>773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036" y="9864436"/>
          <a:ext cx="678874" cy="687562"/>
        </a:xfrm>
        <a:prstGeom prst="rect">
          <a:avLst/>
        </a:prstGeom>
      </xdr:spPr>
    </xdr:pic>
    <xdr:clientData/>
  </xdr:twoCellAnchor>
  <xdr:twoCellAnchor editAs="oneCell">
    <xdr:from>
      <xdr:col>15</xdr:col>
      <xdr:colOff>83684</xdr:colOff>
      <xdr:row>52</xdr:row>
      <xdr:rowOff>145309</xdr:rowOff>
    </xdr:from>
    <xdr:to>
      <xdr:col>16</xdr:col>
      <xdr:colOff>304800</xdr:colOff>
      <xdr:row>56</xdr:row>
      <xdr:rowOff>83792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909029" y="11242800"/>
          <a:ext cx="747588" cy="658919"/>
        </a:xfrm>
        <a:prstGeom prst="rect">
          <a:avLst/>
        </a:prstGeom>
      </xdr:spPr>
    </xdr:pic>
    <xdr:clientData/>
  </xdr:twoCellAnchor>
  <xdr:twoCellAnchor editAs="oneCell">
    <xdr:from>
      <xdr:col>16</xdr:col>
      <xdr:colOff>299823</xdr:colOff>
      <xdr:row>52</xdr:row>
      <xdr:rowOff>124689</xdr:rowOff>
    </xdr:from>
    <xdr:to>
      <xdr:col>18</xdr:col>
      <xdr:colOff>41561</xdr:colOff>
      <xdr:row>56</xdr:row>
      <xdr:rowOff>141661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651641" y="11222180"/>
          <a:ext cx="794684" cy="7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239485</xdr:colOff>
      <xdr:row>2</xdr:row>
      <xdr:rowOff>54430</xdr:rowOff>
    </xdr:from>
    <xdr:to>
      <xdr:col>1</xdr:col>
      <xdr:colOff>395844</xdr:colOff>
      <xdr:row>6</xdr:row>
      <xdr:rowOff>100910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" y="402773"/>
          <a:ext cx="1034143" cy="1047966"/>
        </a:xfrm>
        <a:prstGeom prst="rect">
          <a:avLst/>
        </a:prstGeom>
      </xdr:spPr>
    </xdr:pic>
    <xdr:clientData/>
  </xdr:twoCellAnchor>
  <xdr:twoCellAnchor editAs="oneCell">
    <xdr:from>
      <xdr:col>16</xdr:col>
      <xdr:colOff>325627</xdr:colOff>
      <xdr:row>45</xdr:row>
      <xdr:rowOff>21522</xdr:rowOff>
    </xdr:from>
    <xdr:to>
      <xdr:col>17</xdr:col>
      <xdr:colOff>497660</xdr:colOff>
      <xdr:row>48</xdr:row>
      <xdr:rowOff>146656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96054">
          <a:off x="9677445" y="10398577"/>
          <a:ext cx="698506" cy="665461"/>
        </a:xfrm>
        <a:prstGeom prst="rect">
          <a:avLst/>
        </a:prstGeom>
      </xdr:spPr>
    </xdr:pic>
    <xdr:clientData/>
  </xdr:twoCellAnchor>
  <xdr:twoCellAnchor editAs="oneCell">
    <xdr:from>
      <xdr:col>16</xdr:col>
      <xdr:colOff>421934</xdr:colOff>
      <xdr:row>49</xdr:row>
      <xdr:rowOff>91220</xdr:rowOff>
    </xdr:from>
    <xdr:to>
      <xdr:col>17</xdr:col>
      <xdr:colOff>499315</xdr:colOff>
      <xdr:row>52</xdr:row>
      <xdr:rowOff>143217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1493">
          <a:off x="9773752" y="11188711"/>
          <a:ext cx="603854" cy="592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88785</xdr:colOff>
      <xdr:row>2</xdr:row>
      <xdr:rowOff>171860</xdr:rowOff>
    </xdr:from>
    <xdr:to>
      <xdr:col>5</xdr:col>
      <xdr:colOff>403412</xdr:colOff>
      <xdr:row>4</xdr:row>
      <xdr:rowOff>8413</xdr:rowOff>
    </xdr:to>
    <xdr:pic>
      <xdr:nvPicPr>
        <xdr:cNvPr id="2" name="Picture 17" descr="lezard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485" y="834800"/>
          <a:ext cx="787067" cy="156593"/>
        </a:xfrm>
        <a:prstGeom prst="rect">
          <a:avLst/>
        </a:prstGeom>
      </xdr:spPr>
    </xdr:pic>
    <xdr:clientData/>
  </xdr:twoCellAnchor>
  <xdr:twoCellAnchor editAs="oneCell">
    <xdr:from>
      <xdr:col>9</xdr:col>
      <xdr:colOff>470</xdr:colOff>
      <xdr:row>0</xdr:row>
      <xdr:rowOff>145676</xdr:rowOff>
    </xdr:from>
    <xdr:to>
      <xdr:col>10</xdr:col>
      <xdr:colOff>11206</xdr:colOff>
      <xdr:row>2</xdr:row>
      <xdr:rowOff>2433</xdr:rowOff>
    </xdr:to>
    <xdr:pic>
      <xdr:nvPicPr>
        <xdr:cNvPr id="3" name="Picture 20" descr="2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8410" y="145676"/>
          <a:ext cx="483176" cy="51969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1270000</xdr:colOff>
      <xdr:row>1</xdr:row>
      <xdr:rowOff>328013</xdr:rowOff>
    </xdr:from>
    <xdr:to>
      <xdr:col>1</xdr:col>
      <xdr:colOff>1849072</xdr:colOff>
      <xdr:row>4</xdr:row>
      <xdr:rowOff>94702</xdr:rowOff>
    </xdr:to>
    <xdr:pic>
      <xdr:nvPicPr>
        <xdr:cNvPr id="4" name="Picture 21" descr="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488033"/>
          <a:ext cx="579072" cy="589649"/>
        </a:xfrm>
        <a:prstGeom prst="rect">
          <a:avLst/>
        </a:prstGeom>
      </xdr:spPr>
    </xdr:pic>
    <xdr:clientData/>
  </xdr:twoCellAnchor>
  <xdr:twoCellAnchor editAs="oneCell">
    <xdr:from>
      <xdr:col>10</xdr:col>
      <xdr:colOff>176771</xdr:colOff>
      <xdr:row>1</xdr:row>
      <xdr:rowOff>370020</xdr:rowOff>
    </xdr:from>
    <xdr:to>
      <xdr:col>10</xdr:col>
      <xdr:colOff>588496</xdr:colOff>
      <xdr:row>4</xdr:row>
      <xdr:rowOff>5233</xdr:rowOff>
    </xdr:to>
    <xdr:pic>
      <xdr:nvPicPr>
        <xdr:cNvPr id="5" name="Picture 22" descr="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27151" y="530040"/>
          <a:ext cx="411725" cy="458173"/>
        </a:xfrm>
        <a:prstGeom prst="rect">
          <a:avLst/>
        </a:prstGeom>
      </xdr:spPr>
    </xdr:pic>
    <xdr:clientData/>
  </xdr:twoCellAnchor>
  <xdr:twoCellAnchor editAs="oneCell">
    <xdr:from>
      <xdr:col>9</xdr:col>
      <xdr:colOff>299762</xdr:colOff>
      <xdr:row>1</xdr:row>
      <xdr:rowOff>204749</xdr:rowOff>
    </xdr:from>
    <xdr:to>
      <xdr:col>10</xdr:col>
      <xdr:colOff>288634</xdr:colOff>
      <xdr:row>2</xdr:row>
      <xdr:rowOff>127002</xdr:rowOff>
    </xdr:to>
    <xdr:pic>
      <xdr:nvPicPr>
        <xdr:cNvPr id="6" name="Picture 23" descr="2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77702" y="364769"/>
          <a:ext cx="461312" cy="42517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672353</xdr:colOff>
      <xdr:row>1</xdr:row>
      <xdr:rowOff>311216</xdr:rowOff>
    </xdr:from>
    <xdr:to>
      <xdr:col>1</xdr:col>
      <xdr:colOff>1243854</xdr:colOff>
      <xdr:row>4</xdr:row>
      <xdr:rowOff>59619</xdr:rowOff>
    </xdr:to>
    <xdr:pic>
      <xdr:nvPicPr>
        <xdr:cNvPr id="7" name="Picture 24" descr="2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2453" y="471236"/>
          <a:ext cx="571501" cy="571363"/>
        </a:xfrm>
        <a:prstGeom prst="rect">
          <a:avLst/>
        </a:prstGeom>
      </xdr:spPr>
    </xdr:pic>
    <xdr:clientData/>
  </xdr:twoCellAnchor>
  <xdr:twoCellAnchor editAs="oneCell">
    <xdr:from>
      <xdr:col>5</xdr:col>
      <xdr:colOff>413475</xdr:colOff>
      <xdr:row>47</xdr:row>
      <xdr:rowOff>80671</xdr:rowOff>
    </xdr:from>
    <xdr:to>
      <xdr:col>6</xdr:col>
      <xdr:colOff>508141</xdr:colOff>
      <xdr:row>51</xdr:row>
      <xdr:rowOff>124692</xdr:rowOff>
    </xdr:to>
    <xdr:pic>
      <xdr:nvPicPr>
        <xdr:cNvPr id="8" name="Picture 25" descr="2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7766" y="10430016"/>
          <a:ext cx="704266" cy="695184"/>
        </a:xfrm>
        <a:prstGeom prst="rect">
          <a:avLst/>
        </a:prstGeom>
      </xdr:spPr>
    </xdr:pic>
    <xdr:clientData/>
  </xdr:twoCellAnchor>
  <xdr:twoCellAnchor editAs="oneCell">
    <xdr:from>
      <xdr:col>7</xdr:col>
      <xdr:colOff>20782</xdr:colOff>
      <xdr:row>47</xdr:row>
      <xdr:rowOff>73254</xdr:rowOff>
    </xdr:from>
    <xdr:to>
      <xdr:col>9</xdr:col>
      <xdr:colOff>30437</xdr:colOff>
      <xdr:row>51</xdr:row>
      <xdr:rowOff>83129</xdr:rowOff>
    </xdr:to>
    <xdr:pic>
      <xdr:nvPicPr>
        <xdr:cNvPr id="9" name="Resim 1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84273" y="10422599"/>
          <a:ext cx="619255" cy="661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346364</xdr:colOff>
      <xdr:row>47</xdr:row>
      <xdr:rowOff>56799</xdr:rowOff>
    </xdr:from>
    <xdr:to>
      <xdr:col>10</xdr:col>
      <xdr:colOff>583019</xdr:colOff>
      <xdr:row>51</xdr:row>
      <xdr:rowOff>124691</xdr:rowOff>
    </xdr:to>
    <xdr:pic>
      <xdr:nvPicPr>
        <xdr:cNvPr id="10" name="Resim 2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719455" y="10406144"/>
          <a:ext cx="707709" cy="719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519953</xdr:colOff>
      <xdr:row>64</xdr:row>
      <xdr:rowOff>14193</xdr:rowOff>
    </xdr:from>
    <xdr:to>
      <xdr:col>12</xdr:col>
      <xdr:colOff>253984</xdr:colOff>
      <xdr:row>65</xdr:row>
      <xdr:rowOff>73124</xdr:rowOff>
    </xdr:to>
    <xdr:pic>
      <xdr:nvPicPr>
        <xdr:cNvPr id="12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77940" y="13158693"/>
          <a:ext cx="1945624" cy="234191"/>
        </a:xfrm>
        <a:prstGeom prst="rect">
          <a:avLst/>
        </a:prstGeom>
      </xdr:spPr>
    </xdr:pic>
    <xdr:clientData/>
  </xdr:twoCellAnchor>
  <xdr:twoCellAnchor editAs="oneCell">
    <xdr:from>
      <xdr:col>1</xdr:col>
      <xdr:colOff>2131846</xdr:colOff>
      <xdr:row>1</xdr:row>
      <xdr:rowOff>39757</xdr:rowOff>
    </xdr:from>
    <xdr:to>
      <xdr:col>1</xdr:col>
      <xdr:colOff>2628589</xdr:colOff>
      <xdr:row>1</xdr:row>
      <xdr:rowOff>443948</xdr:rowOff>
    </xdr:to>
    <xdr:pic>
      <xdr:nvPicPr>
        <xdr:cNvPr id="13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31946" y="199777"/>
          <a:ext cx="496743" cy="404191"/>
        </a:xfrm>
        <a:prstGeom prst="rect">
          <a:avLst/>
        </a:prstGeom>
      </xdr:spPr>
    </xdr:pic>
    <xdr:clientData/>
  </xdr:twoCellAnchor>
  <xdr:twoCellAnchor editAs="oneCell">
    <xdr:from>
      <xdr:col>9</xdr:col>
      <xdr:colOff>391769</xdr:colOff>
      <xdr:row>53</xdr:row>
      <xdr:rowOff>109029</xdr:rowOff>
    </xdr:from>
    <xdr:to>
      <xdr:col>11</xdr:col>
      <xdr:colOff>255802</xdr:colOff>
      <xdr:row>57</xdr:row>
      <xdr:rowOff>38629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9" t="13648" r="6167" b="16460"/>
        <a:stretch/>
      </xdr:blipFill>
      <xdr:spPr>
        <a:xfrm>
          <a:off x="6764860" y="11442047"/>
          <a:ext cx="944687" cy="622328"/>
        </a:xfrm>
        <a:prstGeom prst="rect">
          <a:avLst/>
        </a:prstGeom>
      </xdr:spPr>
    </xdr:pic>
    <xdr:clientData/>
  </xdr:twoCellAnchor>
  <xdr:twoCellAnchor editAs="oneCell">
    <xdr:from>
      <xdr:col>6</xdr:col>
      <xdr:colOff>414593</xdr:colOff>
      <xdr:row>58</xdr:row>
      <xdr:rowOff>37377</xdr:rowOff>
    </xdr:from>
    <xdr:to>
      <xdr:col>9</xdr:col>
      <xdr:colOff>412412</xdr:colOff>
      <xdr:row>61</xdr:row>
      <xdr:rowOff>85165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" t="25551" r="881" b="24670"/>
        <a:stretch/>
      </xdr:blipFill>
      <xdr:spPr>
        <a:xfrm rot="21409996">
          <a:off x="5568484" y="12243232"/>
          <a:ext cx="1217019" cy="588115"/>
        </a:xfrm>
        <a:prstGeom prst="rect">
          <a:avLst/>
        </a:prstGeom>
      </xdr:spPr>
    </xdr:pic>
    <xdr:clientData/>
  </xdr:twoCellAnchor>
  <xdr:twoCellAnchor editAs="oneCell">
    <xdr:from>
      <xdr:col>5</xdr:col>
      <xdr:colOff>277091</xdr:colOff>
      <xdr:row>53</xdr:row>
      <xdr:rowOff>86981</xdr:rowOff>
    </xdr:from>
    <xdr:to>
      <xdr:col>6</xdr:col>
      <xdr:colOff>452624</xdr:colOff>
      <xdr:row>57</xdr:row>
      <xdr:rowOff>72601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382" y="11419999"/>
          <a:ext cx="785133" cy="678348"/>
        </a:xfrm>
        <a:prstGeom prst="rect">
          <a:avLst/>
        </a:prstGeom>
      </xdr:spPr>
    </xdr:pic>
    <xdr:clientData/>
  </xdr:twoCellAnchor>
  <xdr:twoCellAnchor editAs="oneCell">
    <xdr:from>
      <xdr:col>7</xdr:col>
      <xdr:colOff>20199</xdr:colOff>
      <xdr:row>53</xdr:row>
      <xdr:rowOff>104347</xdr:rowOff>
    </xdr:from>
    <xdr:to>
      <xdr:col>9</xdr:col>
      <xdr:colOff>240567</xdr:colOff>
      <xdr:row>57</xdr:row>
      <xdr:rowOff>92121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21115">
          <a:off x="5783690" y="11437365"/>
          <a:ext cx="829968" cy="680502"/>
        </a:xfrm>
        <a:prstGeom prst="rect">
          <a:avLst/>
        </a:prstGeom>
      </xdr:spPr>
    </xdr:pic>
    <xdr:clientData/>
  </xdr:twoCellAnchor>
  <xdr:twoCellAnchor editAs="oneCell">
    <xdr:from>
      <xdr:col>0</xdr:col>
      <xdr:colOff>110836</xdr:colOff>
      <xdr:row>0</xdr:row>
      <xdr:rowOff>83128</xdr:rowOff>
    </xdr:from>
    <xdr:to>
      <xdr:col>1</xdr:col>
      <xdr:colOff>267195</xdr:colOff>
      <xdr:row>4</xdr:row>
      <xdr:rowOff>143462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" y="83128"/>
          <a:ext cx="1029195" cy="10440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388719</xdr:colOff>
      <xdr:row>1</xdr:row>
      <xdr:rowOff>112786</xdr:rowOff>
    </xdr:from>
    <xdr:to>
      <xdr:col>7</xdr:col>
      <xdr:colOff>35859</xdr:colOff>
      <xdr:row>3</xdr:row>
      <xdr:rowOff>63264</xdr:rowOff>
    </xdr:to>
    <xdr:pic>
      <xdr:nvPicPr>
        <xdr:cNvPr id="2" name="Picture 13" descr="lezard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6939" y="455686"/>
          <a:ext cx="1270200" cy="354338"/>
        </a:xfrm>
        <a:prstGeom prst="rect">
          <a:avLst/>
        </a:prstGeom>
      </xdr:spPr>
    </xdr:pic>
    <xdr:clientData/>
  </xdr:twoCellAnchor>
  <xdr:twoCellAnchor editAs="oneCell">
    <xdr:from>
      <xdr:col>1</xdr:col>
      <xdr:colOff>968781</xdr:colOff>
      <xdr:row>0</xdr:row>
      <xdr:rowOff>48847</xdr:rowOff>
    </xdr:from>
    <xdr:to>
      <xdr:col>1</xdr:col>
      <xdr:colOff>1517376</xdr:colOff>
      <xdr:row>2</xdr:row>
      <xdr:rowOff>56125</xdr:rowOff>
    </xdr:to>
    <xdr:pic>
      <xdr:nvPicPr>
        <xdr:cNvPr id="3" name="Picture 14" descr="2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2221" y="48847"/>
          <a:ext cx="548595" cy="525438"/>
        </a:xfrm>
        <a:prstGeom prst="rect">
          <a:avLst/>
        </a:prstGeom>
      </xdr:spPr>
    </xdr:pic>
    <xdr:clientData/>
  </xdr:twoCellAnchor>
  <xdr:twoCellAnchor editAs="oneCell">
    <xdr:from>
      <xdr:col>2</xdr:col>
      <xdr:colOff>102252</xdr:colOff>
      <xdr:row>0</xdr:row>
      <xdr:rowOff>67876</xdr:rowOff>
    </xdr:from>
    <xdr:to>
      <xdr:col>4</xdr:col>
      <xdr:colOff>87409</xdr:colOff>
      <xdr:row>2</xdr:row>
      <xdr:rowOff>38413</xdr:rowOff>
    </xdr:to>
    <xdr:pic>
      <xdr:nvPicPr>
        <xdr:cNvPr id="4" name="Picture 15" descr="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7681" y="67876"/>
          <a:ext cx="540328" cy="493051"/>
        </a:xfrm>
        <a:prstGeom prst="rect">
          <a:avLst/>
        </a:prstGeom>
      </xdr:spPr>
    </xdr:pic>
    <xdr:clientData/>
  </xdr:twoCellAnchor>
  <xdr:twoCellAnchor editAs="oneCell">
    <xdr:from>
      <xdr:col>1</xdr:col>
      <xdr:colOff>1766602</xdr:colOff>
      <xdr:row>0</xdr:row>
      <xdr:rowOff>56987</xdr:rowOff>
    </xdr:from>
    <xdr:to>
      <xdr:col>1</xdr:col>
      <xdr:colOff>2516348</xdr:colOff>
      <xdr:row>2</xdr:row>
      <xdr:rowOff>45978</xdr:rowOff>
    </xdr:to>
    <xdr:pic>
      <xdr:nvPicPr>
        <xdr:cNvPr id="5" name="Picture 16" descr="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20042" y="56987"/>
          <a:ext cx="749746" cy="507151"/>
        </a:xfrm>
        <a:prstGeom prst="rect">
          <a:avLst/>
        </a:prstGeom>
      </xdr:spPr>
    </xdr:pic>
    <xdr:clientData/>
  </xdr:twoCellAnchor>
  <xdr:twoCellAnchor editAs="oneCell">
    <xdr:from>
      <xdr:col>1</xdr:col>
      <xdr:colOff>2666283</xdr:colOff>
      <xdr:row>0</xdr:row>
      <xdr:rowOff>67140</xdr:rowOff>
    </xdr:from>
    <xdr:to>
      <xdr:col>2</xdr:col>
      <xdr:colOff>67235</xdr:colOff>
      <xdr:row>2</xdr:row>
      <xdr:rowOff>31749</xdr:rowOff>
    </xdr:to>
    <xdr:pic>
      <xdr:nvPicPr>
        <xdr:cNvPr id="6" name="Picture 17" descr="2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19723" y="67140"/>
          <a:ext cx="799472" cy="482769"/>
        </a:xfrm>
        <a:prstGeom prst="rect">
          <a:avLst/>
        </a:prstGeom>
      </xdr:spPr>
    </xdr:pic>
    <xdr:clientData/>
  </xdr:twoCellAnchor>
  <xdr:twoCellAnchor editAs="oneCell">
    <xdr:from>
      <xdr:col>9</xdr:col>
      <xdr:colOff>393103</xdr:colOff>
      <xdr:row>54</xdr:row>
      <xdr:rowOff>31364</xdr:rowOff>
    </xdr:from>
    <xdr:to>
      <xdr:col>12</xdr:col>
      <xdr:colOff>80683</xdr:colOff>
      <xdr:row>55</xdr:row>
      <xdr:rowOff>53402</xdr:rowOff>
    </xdr:to>
    <xdr:pic>
      <xdr:nvPicPr>
        <xdr:cNvPr id="8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80643" y="12497684"/>
          <a:ext cx="1310640" cy="197297"/>
        </a:xfrm>
        <a:prstGeom prst="rect">
          <a:avLst/>
        </a:prstGeom>
      </xdr:spPr>
    </xdr:pic>
    <xdr:clientData/>
  </xdr:twoCellAnchor>
  <xdr:twoCellAnchor editAs="oneCell">
    <xdr:from>
      <xdr:col>0</xdr:col>
      <xdr:colOff>161109</xdr:colOff>
      <xdr:row>27</xdr:row>
      <xdr:rowOff>112735</xdr:rowOff>
    </xdr:from>
    <xdr:to>
      <xdr:col>1</xdr:col>
      <xdr:colOff>229798</xdr:colOff>
      <xdr:row>30</xdr:row>
      <xdr:rowOff>160022</xdr:rowOff>
    </xdr:to>
    <xdr:pic>
      <xdr:nvPicPr>
        <xdr:cNvPr id="9" name="Picture 13" descr="2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109" y="6567964"/>
          <a:ext cx="917775" cy="569802"/>
        </a:xfrm>
        <a:prstGeom prst="rect">
          <a:avLst/>
        </a:prstGeom>
      </xdr:spPr>
    </xdr:pic>
    <xdr:clientData/>
  </xdr:twoCellAnchor>
  <xdr:twoCellAnchor editAs="oneCell">
    <xdr:from>
      <xdr:col>1</xdr:col>
      <xdr:colOff>919486</xdr:colOff>
      <xdr:row>27</xdr:row>
      <xdr:rowOff>86906</xdr:rowOff>
    </xdr:from>
    <xdr:to>
      <xdr:col>1</xdr:col>
      <xdr:colOff>1781054</xdr:colOff>
      <xdr:row>30</xdr:row>
      <xdr:rowOff>156547</xdr:rowOff>
    </xdr:to>
    <xdr:pic>
      <xdr:nvPicPr>
        <xdr:cNvPr id="10" name="Picture 14" descr="2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8572" y="6542135"/>
          <a:ext cx="861568" cy="592156"/>
        </a:xfrm>
        <a:prstGeom prst="rect">
          <a:avLst/>
        </a:prstGeom>
      </xdr:spPr>
    </xdr:pic>
    <xdr:clientData/>
  </xdr:twoCellAnchor>
  <xdr:twoCellAnchor editAs="oneCell">
    <xdr:from>
      <xdr:col>1</xdr:col>
      <xdr:colOff>2380619</xdr:colOff>
      <xdr:row>27</xdr:row>
      <xdr:rowOff>64225</xdr:rowOff>
    </xdr:from>
    <xdr:to>
      <xdr:col>1</xdr:col>
      <xdr:colOff>3271157</xdr:colOff>
      <xdr:row>31</xdr:row>
      <xdr:rowOff>17425</xdr:rowOff>
    </xdr:to>
    <xdr:pic>
      <xdr:nvPicPr>
        <xdr:cNvPr id="11" name="Picture 15" descr="2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29705" y="6519454"/>
          <a:ext cx="890538" cy="649886"/>
        </a:xfrm>
        <a:prstGeom prst="rect">
          <a:avLst/>
        </a:prstGeom>
      </xdr:spPr>
    </xdr:pic>
    <xdr:clientData/>
  </xdr:twoCellAnchor>
  <xdr:twoCellAnchor editAs="oneCell">
    <xdr:from>
      <xdr:col>2</xdr:col>
      <xdr:colOff>532997</xdr:colOff>
      <xdr:row>27</xdr:row>
      <xdr:rowOff>133569</xdr:rowOff>
    </xdr:from>
    <xdr:to>
      <xdr:col>5</xdr:col>
      <xdr:colOff>536099</xdr:colOff>
      <xdr:row>30</xdr:row>
      <xdr:rowOff>153343</xdr:rowOff>
    </xdr:to>
    <xdr:pic>
      <xdr:nvPicPr>
        <xdr:cNvPr id="12" name="Picture 16" descr="2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78426" y="6588798"/>
          <a:ext cx="1048130" cy="542289"/>
        </a:xfrm>
        <a:prstGeom prst="rect">
          <a:avLst/>
        </a:prstGeom>
      </xdr:spPr>
    </xdr:pic>
    <xdr:clientData/>
  </xdr:twoCellAnchor>
  <xdr:twoCellAnchor editAs="oneCell">
    <xdr:from>
      <xdr:col>6</xdr:col>
      <xdr:colOff>220158</xdr:colOff>
      <xdr:row>27</xdr:row>
      <xdr:rowOff>124361</xdr:rowOff>
    </xdr:from>
    <xdr:to>
      <xdr:col>9</xdr:col>
      <xdr:colOff>311275</xdr:colOff>
      <xdr:row>30</xdr:row>
      <xdr:rowOff>125849</xdr:rowOff>
    </xdr:to>
    <xdr:pic>
      <xdr:nvPicPr>
        <xdr:cNvPr id="13" name="Picture 17" descr="2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215" y="6579590"/>
          <a:ext cx="1168803" cy="524003"/>
        </a:xfrm>
        <a:prstGeom prst="rect">
          <a:avLst/>
        </a:prstGeom>
      </xdr:spPr>
    </xdr:pic>
    <xdr:clientData/>
  </xdr:twoCellAnchor>
  <xdr:twoCellAnchor editAs="oneCell">
    <xdr:from>
      <xdr:col>7</xdr:col>
      <xdr:colOff>261257</xdr:colOff>
      <xdr:row>0</xdr:row>
      <xdr:rowOff>122918</xdr:rowOff>
    </xdr:from>
    <xdr:to>
      <xdr:col>10</xdr:col>
      <xdr:colOff>8164</xdr:colOff>
      <xdr:row>3</xdr:row>
      <xdr:rowOff>13608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8" t="12195" r="8228" b="17073"/>
        <a:stretch/>
      </xdr:blipFill>
      <xdr:spPr>
        <a:xfrm>
          <a:off x="6683828" y="122918"/>
          <a:ext cx="824593" cy="641804"/>
        </a:xfrm>
        <a:prstGeom prst="rect">
          <a:avLst/>
        </a:prstGeom>
      </xdr:spPr>
    </xdr:pic>
    <xdr:clientData/>
  </xdr:twoCellAnchor>
  <xdr:twoCellAnchor editAs="oneCell">
    <xdr:from>
      <xdr:col>10</xdr:col>
      <xdr:colOff>208189</xdr:colOff>
      <xdr:row>0</xdr:row>
      <xdr:rowOff>43543</xdr:rowOff>
    </xdr:from>
    <xdr:to>
      <xdr:col>12</xdr:col>
      <xdr:colOff>9735</xdr:colOff>
      <xdr:row>3</xdr:row>
      <xdr:rowOff>157147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446" y="43543"/>
          <a:ext cx="901003" cy="864718"/>
        </a:xfrm>
        <a:prstGeom prst="rect">
          <a:avLst/>
        </a:prstGeom>
      </xdr:spPr>
    </xdr:pic>
    <xdr:clientData/>
  </xdr:twoCellAnchor>
  <xdr:twoCellAnchor editAs="oneCell">
    <xdr:from>
      <xdr:col>10</xdr:col>
      <xdr:colOff>65314</xdr:colOff>
      <xdr:row>27</xdr:row>
      <xdr:rowOff>54427</xdr:rowOff>
    </xdr:from>
    <xdr:to>
      <xdr:col>11</xdr:col>
      <xdr:colOff>272143</xdr:colOff>
      <xdr:row>31</xdr:row>
      <xdr:rowOff>162338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571" y="6509656"/>
          <a:ext cx="729343" cy="804597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239485</xdr:colOff>
      <xdr:row>0</xdr:row>
      <xdr:rowOff>65315</xdr:rowOff>
    </xdr:from>
    <xdr:to>
      <xdr:col>1</xdr:col>
      <xdr:colOff>217714</xdr:colOff>
      <xdr:row>3</xdr:row>
      <xdr:rowOff>153423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" y="65315"/>
          <a:ext cx="827315" cy="83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107577</xdr:colOff>
      <xdr:row>44</xdr:row>
      <xdr:rowOff>134568</xdr:rowOff>
    </xdr:from>
    <xdr:to>
      <xdr:col>8</xdr:col>
      <xdr:colOff>419627</xdr:colOff>
      <xdr:row>46</xdr:row>
      <xdr:rowOff>110665</xdr:rowOff>
    </xdr:to>
    <xdr:grpSp>
      <xdr:nvGrpSpPr>
        <xdr:cNvPr id="6" name="Grup 1"/>
        <xdr:cNvGrpSpPr>
          <a:grpSpLocks/>
        </xdr:cNvGrpSpPr>
      </xdr:nvGrpSpPr>
      <xdr:grpSpPr bwMode="auto">
        <a:xfrm>
          <a:off x="12299577" y="13050468"/>
          <a:ext cx="940700" cy="890497"/>
          <a:chOff x="7198916" y="2676526"/>
          <a:chExt cx="846045" cy="803763"/>
        </a:xfrm>
      </xdr:grpSpPr>
      <xdr:pic>
        <xdr:nvPicPr>
          <xdr:cNvPr id="7" name="Рисунок 17" descr="6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7315933" y="2676526"/>
            <a:ext cx="593293" cy="5986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TextBox 6"/>
          <xdr:cNvSpPr txBox="1"/>
        </xdr:nvSpPr>
        <xdr:spPr>
          <a:xfrm>
            <a:off x="7198916" y="3243888"/>
            <a:ext cx="846045" cy="236401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715 0101 601    </a:t>
            </a:r>
            <a:endParaRPr lang="en-US" sz="800" b="0">
              <a:effectLst/>
            </a:endParaRPr>
          </a:p>
        </xdr:txBody>
      </xdr:sp>
    </xdr:grpSp>
    <xdr:clientData/>
  </xdr:twoCellAnchor>
  <xdr:twoCellAnchor>
    <xdr:from>
      <xdr:col>10</xdr:col>
      <xdr:colOff>50928</xdr:colOff>
      <xdr:row>44</xdr:row>
      <xdr:rowOff>51742</xdr:rowOff>
    </xdr:from>
    <xdr:to>
      <xdr:col>11</xdr:col>
      <xdr:colOff>270753</xdr:colOff>
      <xdr:row>46</xdr:row>
      <xdr:rowOff>112156</xdr:rowOff>
    </xdr:to>
    <xdr:grpSp>
      <xdr:nvGrpSpPr>
        <xdr:cNvPr id="9" name="Grup 2"/>
        <xdr:cNvGrpSpPr>
          <a:grpSpLocks/>
        </xdr:cNvGrpSpPr>
      </xdr:nvGrpSpPr>
      <xdr:grpSpPr bwMode="auto">
        <a:xfrm>
          <a:off x="14128878" y="12967642"/>
          <a:ext cx="848475" cy="974814"/>
          <a:chOff x="8047373" y="2648683"/>
          <a:chExt cx="832857" cy="802298"/>
        </a:xfrm>
      </xdr:grpSpPr>
      <xdr:pic>
        <xdr:nvPicPr>
          <xdr:cNvPr id="10" name="Рисунок 18" descr="60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8093319" y="2648683"/>
            <a:ext cx="642664" cy="648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TextBox 6"/>
          <xdr:cNvSpPr txBox="1"/>
        </xdr:nvSpPr>
        <xdr:spPr>
          <a:xfrm>
            <a:off x="8047373" y="3243327"/>
            <a:ext cx="832857" cy="207654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715 0501 605    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8</xdr:col>
      <xdr:colOff>329397</xdr:colOff>
      <xdr:row>44</xdr:row>
      <xdr:rowOff>26894</xdr:rowOff>
    </xdr:from>
    <xdr:to>
      <xdr:col>9</xdr:col>
      <xdr:colOff>532893</xdr:colOff>
      <xdr:row>46</xdr:row>
      <xdr:rowOff>62460</xdr:rowOff>
    </xdr:to>
    <xdr:grpSp>
      <xdr:nvGrpSpPr>
        <xdr:cNvPr id="12" name="Grup 8"/>
        <xdr:cNvGrpSpPr>
          <a:grpSpLocks/>
        </xdr:cNvGrpSpPr>
      </xdr:nvGrpSpPr>
      <xdr:grpSpPr bwMode="auto">
        <a:xfrm>
          <a:off x="13150047" y="12942794"/>
          <a:ext cx="832146" cy="949966"/>
          <a:chOff x="7312269" y="3537438"/>
          <a:chExt cx="747346" cy="800100"/>
        </a:xfrm>
      </xdr:grpSpPr>
      <xdr:pic>
        <xdr:nvPicPr>
          <xdr:cNvPr id="13" name="Рисунок 19" descr="60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7436650" y="3537438"/>
            <a:ext cx="542370" cy="64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TextBox 6"/>
          <xdr:cNvSpPr txBox="1"/>
        </xdr:nvSpPr>
        <xdr:spPr>
          <a:xfrm>
            <a:off x="7312269" y="4127988"/>
            <a:ext cx="747346" cy="209550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715 0201 602    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9</xdr:col>
      <xdr:colOff>422016</xdr:colOff>
      <xdr:row>47</xdr:row>
      <xdr:rowOff>108785</xdr:rowOff>
    </xdr:from>
    <xdr:to>
      <xdr:col>11</xdr:col>
      <xdr:colOff>80253</xdr:colOff>
      <xdr:row>50</xdr:row>
      <xdr:rowOff>94695</xdr:rowOff>
    </xdr:to>
    <xdr:grpSp>
      <xdr:nvGrpSpPr>
        <xdr:cNvPr id="15" name="Grup 7"/>
        <xdr:cNvGrpSpPr>
          <a:grpSpLocks/>
        </xdr:cNvGrpSpPr>
      </xdr:nvGrpSpPr>
      <xdr:grpSpPr bwMode="auto">
        <a:xfrm>
          <a:off x="13871316" y="14243885"/>
          <a:ext cx="915537" cy="900310"/>
          <a:chOff x="8820147" y="2639890"/>
          <a:chExt cx="836736" cy="825744"/>
        </a:xfrm>
      </xdr:grpSpPr>
      <xdr:pic>
        <xdr:nvPicPr>
          <xdr:cNvPr id="16" name="Рисунок 20" descr="60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8820147" y="2639890"/>
            <a:ext cx="627465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TextBox 6"/>
          <xdr:cNvSpPr txBox="1"/>
        </xdr:nvSpPr>
        <xdr:spPr>
          <a:xfrm>
            <a:off x="8905722" y="3247334"/>
            <a:ext cx="751161" cy="218300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715 0701 607    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7</xdr:col>
      <xdr:colOff>237900</xdr:colOff>
      <xdr:row>47</xdr:row>
      <xdr:rowOff>134294</xdr:rowOff>
    </xdr:from>
    <xdr:to>
      <xdr:col>8</xdr:col>
      <xdr:colOff>510735</xdr:colOff>
      <xdr:row>50</xdr:row>
      <xdr:rowOff>99002</xdr:rowOff>
    </xdr:to>
    <xdr:grpSp>
      <xdr:nvGrpSpPr>
        <xdr:cNvPr id="18" name="Grup 9"/>
        <xdr:cNvGrpSpPr>
          <a:grpSpLocks/>
        </xdr:cNvGrpSpPr>
      </xdr:nvGrpSpPr>
      <xdr:grpSpPr bwMode="auto">
        <a:xfrm>
          <a:off x="12429900" y="14269394"/>
          <a:ext cx="901485" cy="879108"/>
          <a:chOff x="8275030" y="3788753"/>
          <a:chExt cx="846990" cy="570767"/>
        </a:xfrm>
      </xdr:grpSpPr>
      <xdr:pic>
        <xdr:nvPicPr>
          <xdr:cNvPr id="19" name="Рисунок 21" descr="30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8275030" y="3788753"/>
            <a:ext cx="846990" cy="3850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TextBox 6"/>
          <xdr:cNvSpPr txBox="1"/>
        </xdr:nvSpPr>
        <xdr:spPr>
          <a:xfrm>
            <a:off x="8294063" y="4140726"/>
            <a:ext cx="827957" cy="218794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715 1100</a:t>
            </a:r>
            <a:r>
              <a:rPr lang="en-US" sz="8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611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7</xdr:col>
      <xdr:colOff>202877</xdr:colOff>
      <xdr:row>51</xdr:row>
      <xdr:rowOff>91928</xdr:rowOff>
    </xdr:from>
    <xdr:to>
      <xdr:col>8</xdr:col>
      <xdr:colOff>510734</xdr:colOff>
      <xdr:row>54</xdr:row>
      <xdr:rowOff>130903</xdr:rowOff>
    </xdr:to>
    <xdr:grpSp>
      <xdr:nvGrpSpPr>
        <xdr:cNvPr id="21" name="Grup 10"/>
        <xdr:cNvGrpSpPr>
          <a:grpSpLocks/>
        </xdr:cNvGrpSpPr>
      </xdr:nvGrpSpPr>
      <xdr:grpSpPr bwMode="auto">
        <a:xfrm>
          <a:off x="12394877" y="15446228"/>
          <a:ext cx="936507" cy="953375"/>
          <a:chOff x="7268306" y="4429125"/>
          <a:chExt cx="805961" cy="868242"/>
        </a:xfrm>
      </xdr:grpSpPr>
      <xdr:pic>
        <xdr:nvPicPr>
          <xdr:cNvPr id="22" name="Рисунок 22" descr="60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26924" y="4429125"/>
            <a:ext cx="691340" cy="6777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3" name="TextBox 6"/>
          <xdr:cNvSpPr txBox="1"/>
        </xdr:nvSpPr>
        <xdr:spPr>
          <a:xfrm>
            <a:off x="7268306" y="5061432"/>
            <a:ext cx="805961" cy="235935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715 0900</a:t>
            </a:r>
            <a:r>
              <a:rPr lang="en-US" sz="8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609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9</xdr:col>
      <xdr:colOff>216608</xdr:colOff>
      <xdr:row>51</xdr:row>
      <xdr:rowOff>96400</xdr:rowOff>
    </xdr:from>
    <xdr:to>
      <xdr:col>10</xdr:col>
      <xdr:colOff>530204</xdr:colOff>
      <xdr:row>54</xdr:row>
      <xdr:rowOff>79882</xdr:rowOff>
    </xdr:to>
    <xdr:grpSp>
      <xdr:nvGrpSpPr>
        <xdr:cNvPr id="24" name="Grup 11"/>
        <xdr:cNvGrpSpPr>
          <a:grpSpLocks/>
        </xdr:cNvGrpSpPr>
      </xdr:nvGrpSpPr>
      <xdr:grpSpPr bwMode="auto">
        <a:xfrm>
          <a:off x="13665908" y="15450700"/>
          <a:ext cx="942246" cy="897882"/>
          <a:chOff x="8325585" y="4481145"/>
          <a:chExt cx="1089511" cy="823547"/>
        </a:xfrm>
      </xdr:grpSpPr>
      <xdr:pic>
        <xdr:nvPicPr>
          <xdr:cNvPr id="25" name="Рисунок 16" descr="608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8325585" y="4481145"/>
            <a:ext cx="1016242" cy="666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Box 6"/>
          <xdr:cNvSpPr txBox="1"/>
        </xdr:nvSpPr>
        <xdr:spPr>
          <a:xfrm>
            <a:off x="8458221" y="5058575"/>
            <a:ext cx="956875" cy="246117"/>
          </a:xfrm>
          <a:prstGeom prst="rect">
            <a:avLst/>
          </a:prstGeom>
          <a:noFill/>
          <a:ln w="9525" cmpd="sng">
            <a:noFill/>
          </a:ln>
          <a:effectLst>
            <a:outerShdw blurRad="25400" dist="508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715 0800 608    </a:t>
            </a:r>
            <a:endParaRPr lang="en-US" sz="800">
              <a:effectLst/>
            </a:endParaRPr>
          </a:p>
        </xdr:txBody>
      </xdr:sp>
    </xdr:grpSp>
    <xdr:clientData/>
  </xdr:twoCellAnchor>
  <xdr:twoCellAnchor>
    <xdr:from>
      <xdr:col>7</xdr:col>
      <xdr:colOff>325034</xdr:colOff>
      <xdr:row>6</xdr:row>
      <xdr:rowOff>62754</xdr:rowOff>
    </xdr:from>
    <xdr:to>
      <xdr:col>9</xdr:col>
      <xdr:colOff>139400</xdr:colOff>
      <xdr:row>9</xdr:row>
      <xdr:rowOff>179295</xdr:rowOff>
    </xdr:to>
    <xdr:pic>
      <xdr:nvPicPr>
        <xdr:cNvPr id="30" name="Рисунок 3" descr="30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7034" y="2065020"/>
          <a:ext cx="106404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5327523</xdr:colOff>
      <xdr:row>0</xdr:row>
      <xdr:rowOff>337459</xdr:rowOff>
    </xdr:from>
    <xdr:to>
      <xdr:col>1</xdr:col>
      <xdr:colOff>6125935</xdr:colOff>
      <xdr:row>0</xdr:row>
      <xdr:rowOff>974197</xdr:rowOff>
    </xdr:to>
    <xdr:pic>
      <xdr:nvPicPr>
        <xdr:cNvPr id="31" name="Рисунок 5" descr="30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673" y="337459"/>
          <a:ext cx="798412" cy="636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3165555</xdr:colOff>
      <xdr:row>57</xdr:row>
      <xdr:rowOff>124812</xdr:rowOff>
    </xdr:from>
    <xdr:to>
      <xdr:col>1</xdr:col>
      <xdr:colOff>5156489</xdr:colOff>
      <xdr:row>58</xdr:row>
      <xdr:rowOff>200786</xdr:rowOff>
    </xdr:to>
    <xdr:pic>
      <xdr:nvPicPr>
        <xdr:cNvPr id="32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61895" y="19304352"/>
          <a:ext cx="1990934" cy="304574"/>
        </a:xfrm>
        <a:prstGeom prst="rect">
          <a:avLst/>
        </a:prstGeom>
      </xdr:spPr>
    </xdr:pic>
    <xdr:clientData/>
  </xdr:twoCellAnchor>
  <xdr:twoCellAnchor>
    <xdr:from>
      <xdr:col>7</xdr:col>
      <xdr:colOff>426720</xdr:colOff>
      <xdr:row>18</xdr:row>
      <xdr:rowOff>49530</xdr:rowOff>
    </xdr:from>
    <xdr:to>
      <xdr:col>9</xdr:col>
      <xdr:colOff>453272</xdr:colOff>
      <xdr:row>22</xdr:row>
      <xdr:rowOff>117448</xdr:rowOff>
    </xdr:to>
    <xdr:pic>
      <xdr:nvPicPr>
        <xdr:cNvPr id="33" name="Рисунок 1" descr="402p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720" y="5574030"/>
          <a:ext cx="1283852" cy="11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380412</xdr:colOff>
      <xdr:row>29</xdr:row>
      <xdr:rowOff>185991</xdr:rowOff>
    </xdr:from>
    <xdr:to>
      <xdr:col>10</xdr:col>
      <xdr:colOff>167360</xdr:colOff>
      <xdr:row>36</xdr:row>
      <xdr:rowOff>43862</xdr:rowOff>
    </xdr:to>
    <xdr:pic>
      <xdr:nvPicPr>
        <xdr:cNvPr id="34" name="Рисунок 2" descr="602p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98613">
          <a:off x="12572412" y="8644191"/>
          <a:ext cx="1672898" cy="1724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518160</xdr:colOff>
      <xdr:row>24</xdr:row>
      <xdr:rowOff>114300</xdr:rowOff>
    </xdr:from>
    <xdr:to>
      <xdr:col>10</xdr:col>
      <xdr:colOff>69070</xdr:colOff>
      <xdr:row>27</xdr:row>
      <xdr:rowOff>174361</xdr:rowOff>
    </xdr:to>
    <xdr:pic>
      <xdr:nvPicPr>
        <xdr:cNvPr id="35" name="Рисунок 5" descr="3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0160" y="7239000"/>
          <a:ext cx="1436860" cy="860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</xdr:colOff>
      <xdr:row>12</xdr:row>
      <xdr:rowOff>0</xdr:rowOff>
    </xdr:from>
    <xdr:to>
      <xdr:col>9</xdr:col>
      <xdr:colOff>438150</xdr:colOff>
      <xdr:row>15</xdr:row>
      <xdr:rowOff>217904</xdr:rowOff>
    </xdr:to>
    <xdr:pic>
      <xdr:nvPicPr>
        <xdr:cNvPr id="36" name="Рисунок 4" descr="301p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3510" y="4000500"/>
          <a:ext cx="1043940" cy="1018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0</xdr:row>
      <xdr:rowOff>76201</xdr:rowOff>
    </xdr:from>
    <xdr:to>
      <xdr:col>1</xdr:col>
      <xdr:colOff>647700</xdr:colOff>
      <xdr:row>0</xdr:row>
      <xdr:rowOff>1293623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76201"/>
          <a:ext cx="1200150" cy="1217422"/>
        </a:xfrm>
        <a:prstGeom prst="rect">
          <a:avLst/>
        </a:prstGeom>
      </xdr:spPr>
    </xdr:pic>
    <xdr:clientData/>
  </xdr:twoCellAnchor>
  <xdr:twoCellAnchor editAs="oneCell">
    <xdr:from>
      <xdr:col>1</xdr:col>
      <xdr:colOff>2031671</xdr:colOff>
      <xdr:row>0</xdr:row>
      <xdr:rowOff>544286</xdr:rowOff>
    </xdr:from>
    <xdr:to>
      <xdr:col>1</xdr:col>
      <xdr:colOff>3304987</xdr:colOff>
      <xdr:row>0</xdr:row>
      <xdr:rowOff>858050</xdr:rowOff>
    </xdr:to>
    <xdr:pic>
      <xdr:nvPicPr>
        <xdr:cNvPr id="38" name="Picture 10" descr="lezard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31821" y="544286"/>
          <a:ext cx="1273316" cy="313764"/>
        </a:xfrm>
        <a:prstGeom prst="rect">
          <a:avLst/>
        </a:prstGeom>
      </xdr:spPr>
    </xdr:pic>
    <xdr:clientData/>
  </xdr:twoCellAnchor>
  <xdr:twoCellAnchor editAs="oneCell">
    <xdr:from>
      <xdr:col>1</xdr:col>
      <xdr:colOff>3716111</xdr:colOff>
      <xdr:row>0</xdr:row>
      <xdr:rowOff>446315</xdr:rowOff>
    </xdr:from>
    <xdr:to>
      <xdr:col>1</xdr:col>
      <xdr:colOff>5062757</xdr:colOff>
      <xdr:row>0</xdr:row>
      <xdr:rowOff>997752</xdr:rowOff>
    </xdr:to>
    <xdr:pic>
      <xdr:nvPicPr>
        <xdr:cNvPr id="39" name="Picture 11" descr="2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16261" y="446315"/>
          <a:ext cx="1346646" cy="5514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7013121</xdr:colOff>
      <xdr:row>18</xdr:row>
      <xdr:rowOff>77291</xdr:rowOff>
    </xdr:from>
    <xdr:to>
      <xdr:col>0</xdr:col>
      <xdr:colOff>11069225</xdr:colOff>
      <xdr:row>20</xdr:row>
      <xdr:rowOff>60961</xdr:rowOff>
    </xdr:to>
    <xdr:pic>
      <xdr:nvPicPr>
        <xdr:cNvPr id="4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3121" y="45530591"/>
          <a:ext cx="4056104" cy="585650"/>
        </a:xfrm>
        <a:prstGeom prst="rect">
          <a:avLst/>
        </a:prstGeom>
      </xdr:spPr>
    </xdr:pic>
    <xdr:clientData/>
  </xdr:twoCellAnchor>
  <xdr:twoCellAnchor>
    <xdr:from>
      <xdr:col>7</xdr:col>
      <xdr:colOff>787387</xdr:colOff>
      <xdr:row>4</xdr:row>
      <xdr:rowOff>130582</xdr:rowOff>
    </xdr:from>
    <xdr:to>
      <xdr:col>7</xdr:col>
      <xdr:colOff>1842072</xdr:colOff>
      <xdr:row>4</xdr:row>
      <xdr:rowOff>2518652</xdr:rowOff>
    </xdr:to>
    <xdr:pic>
      <xdr:nvPicPr>
        <xdr:cNvPr id="24" name="Рисунок 23" descr="Фото014 перед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509039">
          <a:off x="22085345" y="5274024"/>
          <a:ext cx="2388070" cy="1054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202277</xdr:colOff>
      <xdr:row>9</xdr:row>
      <xdr:rowOff>651164</xdr:rowOff>
    </xdr:from>
    <xdr:to>
      <xdr:col>7</xdr:col>
      <xdr:colOff>2465417</xdr:colOff>
      <xdr:row>9</xdr:row>
      <xdr:rowOff>2438400</xdr:rowOff>
    </xdr:to>
    <xdr:pic>
      <xdr:nvPicPr>
        <xdr:cNvPr id="25" name="Рисунок 24" descr="Колодка 4вх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8837" y="19000124"/>
          <a:ext cx="2263140" cy="178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315884</xdr:colOff>
      <xdr:row>8</xdr:row>
      <xdr:rowOff>762000</xdr:rowOff>
    </xdr:from>
    <xdr:to>
      <xdr:col>7</xdr:col>
      <xdr:colOff>2369128</xdr:colOff>
      <xdr:row>8</xdr:row>
      <xdr:rowOff>1828800</xdr:rowOff>
    </xdr:to>
    <xdr:pic>
      <xdr:nvPicPr>
        <xdr:cNvPr id="26" name="Рисунок 25" descr="Фото008 перед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6902" y="16320655"/>
          <a:ext cx="2053244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274320</xdr:colOff>
      <xdr:row>11</xdr:row>
      <xdr:rowOff>381000</xdr:rowOff>
    </xdr:from>
    <xdr:to>
      <xdr:col>7</xdr:col>
      <xdr:colOff>2407920</xdr:colOff>
      <xdr:row>11</xdr:row>
      <xdr:rowOff>2514600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80880" y="2427732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12</xdr:row>
      <xdr:rowOff>152399</xdr:rowOff>
    </xdr:from>
    <xdr:to>
      <xdr:col>7</xdr:col>
      <xdr:colOff>2529840</xdr:colOff>
      <xdr:row>12</xdr:row>
      <xdr:rowOff>2497712</xdr:rowOff>
    </xdr:to>
    <xdr:pic>
      <xdr:nvPicPr>
        <xdr:cNvPr id="30" name="Рисунок 29" descr="http://lezard.com.tr/Assets/Images/106_0400_0110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8960" y="26822399"/>
          <a:ext cx="2377440" cy="234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270474</xdr:colOff>
      <xdr:row>13</xdr:row>
      <xdr:rowOff>326286</xdr:rowOff>
    </xdr:from>
    <xdr:to>
      <xdr:col>7</xdr:col>
      <xdr:colOff>2468879</xdr:colOff>
      <xdr:row>13</xdr:row>
      <xdr:rowOff>2524691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277034" y="29769966"/>
          <a:ext cx="2198405" cy="2198405"/>
        </a:xfrm>
        <a:prstGeom prst="rect">
          <a:avLst/>
        </a:prstGeom>
      </xdr:spPr>
    </xdr:pic>
    <xdr:clientData/>
  </xdr:twoCellAnchor>
  <xdr:twoCellAnchor editAs="oneCell">
    <xdr:from>
      <xdr:col>7</xdr:col>
      <xdr:colOff>243840</xdr:colOff>
      <xdr:row>14</xdr:row>
      <xdr:rowOff>335280</xdr:rowOff>
    </xdr:from>
    <xdr:to>
      <xdr:col>7</xdr:col>
      <xdr:colOff>2407920</xdr:colOff>
      <xdr:row>14</xdr:row>
      <xdr:rowOff>2470116</xdr:rowOff>
    </xdr:to>
    <xdr:pic>
      <xdr:nvPicPr>
        <xdr:cNvPr id="31" name="Рисунок 30" descr="http://lezard.com.tr/Assets/Images/332_0100_202-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0" y="32552640"/>
          <a:ext cx="2164080" cy="2134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274320</xdr:colOff>
      <xdr:row>15</xdr:row>
      <xdr:rowOff>274320</xdr:rowOff>
    </xdr:from>
    <xdr:to>
      <xdr:col>7</xdr:col>
      <xdr:colOff>2438400</xdr:colOff>
      <xdr:row>15</xdr:row>
      <xdr:rowOff>2438400</xdr:rowOff>
    </xdr:to>
    <xdr:pic>
      <xdr:nvPicPr>
        <xdr:cNvPr id="32" name="Рисунок 31" descr="http://lezard.com.tr/Assets/Images/332_0100_203-1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0880" y="35265360"/>
          <a:ext cx="216408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271604</xdr:colOff>
      <xdr:row>10</xdr:row>
      <xdr:rowOff>365761</xdr:rowOff>
    </xdr:from>
    <xdr:to>
      <xdr:col>7</xdr:col>
      <xdr:colOff>2407920</xdr:colOff>
      <xdr:row>10</xdr:row>
      <xdr:rowOff>2470801</xdr:rowOff>
    </xdr:to>
    <xdr:pic>
      <xdr:nvPicPr>
        <xdr:cNvPr id="33" name="Рисунок 32" descr="http://lezard.com.tr/Assets/Images/106_0400_0108-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8164" y="21488401"/>
          <a:ext cx="2136316" cy="210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7</xdr:row>
      <xdr:rowOff>182880</xdr:rowOff>
    </xdr:from>
    <xdr:to>
      <xdr:col>7</xdr:col>
      <xdr:colOff>2499359</xdr:colOff>
      <xdr:row>7</xdr:row>
      <xdr:rowOff>2396489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292310" y="12984480"/>
          <a:ext cx="2213609" cy="2213609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6</xdr:row>
      <xdr:rowOff>213360</xdr:rowOff>
    </xdr:from>
    <xdr:to>
      <xdr:col>7</xdr:col>
      <xdr:colOff>2529840</xdr:colOff>
      <xdr:row>6</xdr:row>
      <xdr:rowOff>2555995</xdr:rowOff>
    </xdr:to>
    <xdr:pic>
      <xdr:nvPicPr>
        <xdr:cNvPr id="34" name="Рисунок 33" descr="http://lezard.com.tr/Assets/Images/106_0400_0103-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8960" y="10241280"/>
          <a:ext cx="2377440" cy="2342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121920</xdr:colOff>
      <xdr:row>5</xdr:row>
      <xdr:rowOff>182880</xdr:rowOff>
    </xdr:from>
    <xdr:to>
      <xdr:col>7</xdr:col>
      <xdr:colOff>2410951</xdr:colOff>
      <xdr:row>5</xdr:row>
      <xdr:rowOff>2438400</xdr:rowOff>
    </xdr:to>
    <xdr:pic>
      <xdr:nvPicPr>
        <xdr:cNvPr id="35" name="Рисунок 34" descr="http://lezard.com.tr/Assets/Images/106_0400_0102-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8480" y="7437120"/>
          <a:ext cx="2289031" cy="225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3</xdr:row>
      <xdr:rowOff>182880</xdr:rowOff>
    </xdr:from>
    <xdr:to>
      <xdr:col>7</xdr:col>
      <xdr:colOff>2534229</xdr:colOff>
      <xdr:row>3</xdr:row>
      <xdr:rowOff>2529840</xdr:rowOff>
    </xdr:to>
    <xdr:pic>
      <xdr:nvPicPr>
        <xdr:cNvPr id="36" name="Рисунок 35" descr="http://lezard.com.tr/Assets/Images/106_0400_0105-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8960" y="1889760"/>
          <a:ext cx="2381829" cy="234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202112</xdr:colOff>
      <xdr:row>12</xdr:row>
      <xdr:rowOff>124334</xdr:rowOff>
    </xdr:from>
    <xdr:to>
      <xdr:col>10</xdr:col>
      <xdr:colOff>619448</xdr:colOff>
      <xdr:row>14</xdr:row>
      <xdr:rowOff>312420</xdr:rowOff>
    </xdr:to>
    <xdr:pic>
      <xdr:nvPicPr>
        <xdr:cNvPr id="2" name="Picture 11" descr="2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29952" y="8658734"/>
          <a:ext cx="2124216" cy="1894966"/>
        </a:xfrm>
        <a:prstGeom prst="rect">
          <a:avLst/>
        </a:prstGeom>
      </xdr:spPr>
    </xdr:pic>
    <xdr:clientData/>
  </xdr:twoCellAnchor>
  <xdr:twoCellAnchor editAs="oneCell">
    <xdr:from>
      <xdr:col>8</xdr:col>
      <xdr:colOff>161498</xdr:colOff>
      <xdr:row>6</xdr:row>
      <xdr:rowOff>812485</xdr:rowOff>
    </xdr:from>
    <xdr:to>
      <xdr:col>11</xdr:col>
      <xdr:colOff>192510</xdr:colOff>
      <xdr:row>9</xdr:row>
      <xdr:rowOff>599640</xdr:rowOff>
    </xdr:to>
    <xdr:pic>
      <xdr:nvPicPr>
        <xdr:cNvPr id="3" name="Picture 13" descr="2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89338" y="4652965"/>
          <a:ext cx="2377972" cy="2347475"/>
        </a:xfrm>
        <a:prstGeom prst="rect">
          <a:avLst/>
        </a:prstGeom>
      </xdr:spPr>
    </xdr:pic>
    <xdr:clientData/>
  </xdr:twoCellAnchor>
  <xdr:twoCellAnchor editAs="oneCell">
    <xdr:from>
      <xdr:col>0</xdr:col>
      <xdr:colOff>8587195</xdr:colOff>
      <xdr:row>65</xdr:row>
      <xdr:rowOff>314600</xdr:rowOff>
    </xdr:from>
    <xdr:to>
      <xdr:col>0</xdr:col>
      <xdr:colOff>11579361</xdr:colOff>
      <xdr:row>66</xdr:row>
      <xdr:rowOff>326572</xdr:rowOff>
    </xdr:to>
    <xdr:pic>
      <xdr:nvPicPr>
        <xdr:cNvPr id="5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7195" y="39612029"/>
          <a:ext cx="2992166" cy="4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261801</xdr:colOff>
      <xdr:row>24</xdr:row>
      <xdr:rowOff>433503</xdr:rowOff>
    </xdr:from>
    <xdr:to>
      <xdr:col>11</xdr:col>
      <xdr:colOff>438150</xdr:colOff>
      <xdr:row>26</xdr:row>
      <xdr:rowOff>684532</xdr:rowOff>
    </xdr:to>
    <xdr:pic>
      <xdr:nvPicPr>
        <xdr:cNvPr id="6" name="Picture 26" descr="C:\Users\Recep\Desktop\Yeni Sigorta Kutusu\Photos\光影汇点-0052-2013-12-1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/>
        <a:srcRect l="15224" t="20230" r="12673"/>
        <a:stretch/>
      </xdr:blipFill>
      <xdr:spPr bwMode="auto">
        <a:xfrm>
          <a:off x="22253121" y="12785523"/>
          <a:ext cx="2485209" cy="1957909"/>
        </a:xfrm>
        <a:prstGeom prst="rect">
          <a:avLst/>
        </a:prstGeom>
        <a:noFill/>
        <a:effectLst>
          <a:outerShdw blurRad="50800" dist="38100" dir="18900000" algn="b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146050</xdr:colOff>
      <xdr:row>33</xdr:row>
      <xdr:rowOff>565583</xdr:rowOff>
    </xdr:from>
    <xdr:to>
      <xdr:col>11</xdr:col>
      <xdr:colOff>342900</xdr:colOff>
      <xdr:row>35</xdr:row>
      <xdr:rowOff>678180</xdr:rowOff>
    </xdr:to>
    <xdr:pic>
      <xdr:nvPicPr>
        <xdr:cNvPr id="7" name="Picture 27" descr="C:\Users\Recep\Desktop\Yeni Sigorta Kutusu\Photos\光影汇点-0045-2013-12-1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/>
        <a:srcRect l="14412" t="26935" r="16466" b="2137"/>
        <a:stretch/>
      </xdr:blipFill>
      <xdr:spPr bwMode="auto">
        <a:xfrm>
          <a:off x="22137370" y="19135523"/>
          <a:ext cx="2505710" cy="1819477"/>
        </a:xfrm>
        <a:prstGeom prst="rect">
          <a:avLst/>
        </a:prstGeom>
        <a:noFill/>
        <a:effectLst>
          <a:outerShdw blurRad="50800" dist="38100" dir="10800000" algn="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2024744</xdr:colOff>
      <xdr:row>19</xdr:row>
      <xdr:rowOff>115388</xdr:rowOff>
    </xdr:from>
    <xdr:to>
      <xdr:col>4</xdr:col>
      <xdr:colOff>473280</xdr:colOff>
      <xdr:row>21</xdr:row>
      <xdr:rowOff>304800</xdr:rowOff>
    </xdr:to>
    <xdr:pic>
      <xdr:nvPicPr>
        <xdr:cNvPr id="8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24664" y="14776268"/>
          <a:ext cx="1252696" cy="1042852"/>
        </a:xfrm>
        <a:prstGeom prst="rect">
          <a:avLst/>
        </a:prstGeom>
      </xdr:spPr>
    </xdr:pic>
    <xdr:clientData/>
  </xdr:twoCellAnchor>
  <xdr:twoCellAnchor editAs="oneCell">
    <xdr:from>
      <xdr:col>8</xdr:col>
      <xdr:colOff>396240</xdr:colOff>
      <xdr:row>41</xdr:row>
      <xdr:rowOff>853439</xdr:rowOff>
    </xdr:from>
    <xdr:to>
      <xdr:col>11</xdr:col>
      <xdr:colOff>0</xdr:colOff>
      <xdr:row>46</xdr:row>
      <xdr:rowOff>233040</xdr:rowOff>
    </xdr:to>
    <xdr:pic>
      <xdr:nvPicPr>
        <xdr:cNvPr id="22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7" t="10588" r="17412" b="15117"/>
        <a:stretch>
          <a:fillRect/>
        </a:stretch>
      </xdr:blipFill>
      <xdr:spPr bwMode="auto">
        <a:xfrm>
          <a:off x="22402800" y="28163519"/>
          <a:ext cx="1950720" cy="297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640080</xdr:colOff>
      <xdr:row>1</xdr:row>
      <xdr:rowOff>365760</xdr:rowOff>
    </xdr:from>
    <xdr:to>
      <xdr:col>10</xdr:col>
      <xdr:colOff>25731</xdr:colOff>
      <xdr:row>2</xdr:row>
      <xdr:rowOff>696157</xdr:rowOff>
    </xdr:to>
    <xdr:pic>
      <xdr:nvPicPr>
        <xdr:cNvPr id="24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646640" y="365760"/>
          <a:ext cx="1092531" cy="909517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15</xdr:row>
      <xdr:rowOff>582295</xdr:rowOff>
    </xdr:from>
    <xdr:to>
      <xdr:col>10</xdr:col>
      <xdr:colOff>609600</xdr:colOff>
      <xdr:row>18</xdr:row>
      <xdr:rowOff>387595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0" y="11677015"/>
          <a:ext cx="2103120" cy="2365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122901</xdr:colOff>
      <xdr:row>3</xdr:row>
      <xdr:rowOff>274320</xdr:rowOff>
    </xdr:from>
    <xdr:to>
      <xdr:col>11</xdr:col>
      <xdr:colOff>277076</xdr:colOff>
      <xdr:row>6</xdr:row>
      <xdr:rowOff>243840</xdr:rowOff>
    </xdr:to>
    <xdr:pic>
      <xdr:nvPicPr>
        <xdr:cNvPr id="26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50741" y="1981200"/>
          <a:ext cx="2501135" cy="210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2926080</xdr:colOff>
          <xdr:row>0</xdr:row>
          <xdr:rowOff>114300</xdr:rowOff>
        </xdr:from>
        <xdr:to>
          <xdr:col>2</xdr:col>
          <xdr:colOff>152400</xdr:colOff>
          <xdr:row>2</xdr:row>
          <xdr:rowOff>144780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89459</xdr:colOff>
      <xdr:row>55</xdr:row>
      <xdr:rowOff>56019</xdr:rowOff>
    </xdr:from>
    <xdr:to>
      <xdr:col>1</xdr:col>
      <xdr:colOff>982824</xdr:colOff>
      <xdr:row>57</xdr:row>
      <xdr:rowOff>2579</xdr:rowOff>
    </xdr:to>
    <xdr:pic>
      <xdr:nvPicPr>
        <xdr:cNvPr id="13" name="Picture 5" descr="STANDART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59" y="18150290"/>
          <a:ext cx="1887840" cy="308187"/>
        </a:xfrm>
        <a:prstGeom prst="rect">
          <a:avLst/>
        </a:prstGeom>
      </xdr:spPr>
    </xdr:pic>
    <xdr:clientData/>
  </xdr:twoCellAnchor>
  <xdr:twoCellAnchor editAs="oneCell">
    <xdr:from>
      <xdr:col>4</xdr:col>
      <xdr:colOff>312646</xdr:colOff>
      <xdr:row>1</xdr:row>
      <xdr:rowOff>61012</xdr:rowOff>
    </xdr:from>
    <xdr:to>
      <xdr:col>5</xdr:col>
      <xdr:colOff>79104</xdr:colOff>
      <xdr:row>4</xdr:row>
      <xdr:rowOff>78877</xdr:rowOff>
    </xdr:to>
    <xdr:pic>
      <xdr:nvPicPr>
        <xdr:cNvPr id="14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10" y="228910"/>
          <a:ext cx="773848" cy="624882"/>
        </a:xfrm>
        <a:prstGeom prst="rect">
          <a:avLst/>
        </a:prstGeom>
      </xdr:spPr>
    </xdr:pic>
    <xdr:clientData/>
  </xdr:twoCellAnchor>
  <xdr:twoCellAnchor editAs="oneCell">
    <xdr:from>
      <xdr:col>1</xdr:col>
      <xdr:colOff>4559088</xdr:colOff>
      <xdr:row>55</xdr:row>
      <xdr:rowOff>12917</xdr:rowOff>
    </xdr:from>
    <xdr:to>
      <xdr:col>2</xdr:col>
      <xdr:colOff>749089</xdr:colOff>
      <xdr:row>60</xdr:row>
      <xdr:rowOff>154985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563" y="18107188"/>
          <a:ext cx="1046136" cy="1046136"/>
        </a:xfrm>
        <a:prstGeom prst="rect">
          <a:avLst/>
        </a:prstGeom>
      </xdr:spPr>
    </xdr:pic>
    <xdr:clientData/>
  </xdr:twoCellAnchor>
  <xdr:twoCellAnchor editAs="oneCell">
    <xdr:from>
      <xdr:col>1</xdr:col>
      <xdr:colOff>3419447</xdr:colOff>
      <xdr:row>54</xdr:row>
      <xdr:rowOff>148155</xdr:rowOff>
    </xdr:from>
    <xdr:to>
      <xdr:col>1</xdr:col>
      <xdr:colOff>4701152</xdr:colOff>
      <xdr:row>61</xdr:row>
      <xdr:rowOff>46239</xdr:rowOff>
    </xdr:to>
    <xdr:pic>
      <xdr:nvPicPr>
        <xdr:cNvPr id="9" name="Рисунок 8" descr="http://lezard.hanifeoglu.com/uploads/product/big/147674305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922" y="18074528"/>
          <a:ext cx="1281705" cy="115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1291530</xdr:colOff>
      <xdr:row>54</xdr:row>
      <xdr:rowOff>97407</xdr:rowOff>
    </xdr:from>
    <xdr:to>
      <xdr:col>1</xdr:col>
      <xdr:colOff>2453900</xdr:colOff>
      <xdr:row>61</xdr:row>
      <xdr:rowOff>41303</xdr:rowOff>
    </xdr:to>
    <xdr:pic>
      <xdr:nvPicPr>
        <xdr:cNvPr id="11" name="Рисунок 10" descr="http://lezard.hanifeoglu.com/uploads/product/big/147674116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5" y="18023780"/>
          <a:ext cx="1162370" cy="119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2364437</xdr:colOff>
      <xdr:row>54</xdr:row>
      <xdr:rowOff>48314</xdr:rowOff>
    </xdr:from>
    <xdr:to>
      <xdr:col>1</xdr:col>
      <xdr:colOff>3590441</xdr:colOff>
      <xdr:row>61</xdr:row>
      <xdr:rowOff>23306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58912" y="17974687"/>
          <a:ext cx="1226004" cy="1227772"/>
        </a:xfrm>
        <a:prstGeom prst="rect">
          <a:avLst/>
        </a:prstGeom>
      </xdr:spPr>
    </xdr:pic>
    <xdr:clientData/>
  </xdr:twoCellAnchor>
  <xdr:twoCellAnchor editAs="oneCell">
    <xdr:from>
      <xdr:col>3</xdr:col>
      <xdr:colOff>77495</xdr:colOff>
      <xdr:row>54</xdr:row>
      <xdr:rowOff>97906</xdr:rowOff>
    </xdr:from>
    <xdr:to>
      <xdr:col>3</xdr:col>
      <xdr:colOff>1188205</xdr:colOff>
      <xdr:row>60</xdr:row>
      <xdr:rowOff>146716</xdr:rowOff>
    </xdr:to>
    <xdr:pic>
      <xdr:nvPicPr>
        <xdr:cNvPr id="15" name="Рисунок 14" descr="http://admt-svet.ru/img/products/lamp/16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037" y="18024279"/>
          <a:ext cx="1110710" cy="112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490780</xdr:colOff>
      <xdr:row>0</xdr:row>
      <xdr:rowOff>77492</xdr:rowOff>
    </xdr:from>
    <xdr:to>
      <xdr:col>1</xdr:col>
      <xdr:colOff>348712</xdr:colOff>
      <xdr:row>4</xdr:row>
      <xdr:rowOff>155777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80" y="77492"/>
          <a:ext cx="852407" cy="85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413288</xdr:colOff>
      <xdr:row>0</xdr:row>
      <xdr:rowOff>154983</xdr:rowOff>
    </xdr:from>
    <xdr:to>
      <xdr:col>1</xdr:col>
      <xdr:colOff>1485254</xdr:colOff>
      <xdr:row>4</xdr:row>
      <xdr:rowOff>51447</xdr:rowOff>
    </xdr:to>
    <xdr:pic>
      <xdr:nvPicPr>
        <xdr:cNvPr id="17" name="Рисунок 16" descr="http://www.heavytrucksolutions.com/wp-content/uploads/2014/05/2-year-warranty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763" y="154983"/>
          <a:ext cx="1071966" cy="67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619935</xdr:colOff>
      <xdr:row>54</xdr:row>
      <xdr:rowOff>142068</xdr:rowOff>
    </xdr:from>
    <xdr:to>
      <xdr:col>5</xdr:col>
      <xdr:colOff>231671</xdr:colOff>
      <xdr:row>60</xdr:row>
      <xdr:rowOff>164116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50274" y="18288000"/>
          <a:ext cx="619126" cy="1094014"/>
        </a:xfrm>
        <a:prstGeom prst="rect">
          <a:avLst/>
        </a:prstGeom>
      </xdr:spPr>
    </xdr:pic>
    <xdr:clientData/>
  </xdr:twoCellAnchor>
  <xdr:twoCellAnchor editAs="oneCell">
    <xdr:from>
      <xdr:col>5</xdr:col>
      <xdr:colOff>684508</xdr:colOff>
      <xdr:row>56</xdr:row>
      <xdr:rowOff>0</xdr:rowOff>
    </xdr:from>
    <xdr:to>
      <xdr:col>6</xdr:col>
      <xdr:colOff>680372</xdr:colOff>
      <xdr:row>60</xdr:row>
      <xdr:rowOff>25830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30711" y="18275085"/>
          <a:ext cx="905227" cy="7490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507969</xdr:colOff>
      <xdr:row>67</xdr:row>
      <xdr:rowOff>38595</xdr:rowOff>
    </xdr:from>
    <xdr:to>
      <xdr:col>4</xdr:col>
      <xdr:colOff>141277</xdr:colOff>
      <xdr:row>71</xdr:row>
      <xdr:rowOff>118295</xdr:rowOff>
    </xdr:to>
    <xdr:pic>
      <xdr:nvPicPr>
        <xdr:cNvPr id="6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1824" y="13228122"/>
          <a:ext cx="1093975" cy="910973"/>
        </a:xfrm>
        <a:prstGeom prst="rect">
          <a:avLst/>
        </a:prstGeom>
      </xdr:spPr>
    </xdr:pic>
    <xdr:clientData/>
  </xdr:twoCellAnchor>
  <xdr:twoCellAnchor editAs="oneCell">
    <xdr:from>
      <xdr:col>4</xdr:col>
      <xdr:colOff>521994</xdr:colOff>
      <xdr:row>66</xdr:row>
      <xdr:rowOff>186305</xdr:rowOff>
    </xdr:from>
    <xdr:to>
      <xdr:col>5</xdr:col>
      <xdr:colOff>477982</xdr:colOff>
      <xdr:row>71</xdr:row>
      <xdr:rowOff>82677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8285" y="13140305"/>
          <a:ext cx="898096" cy="963172"/>
        </a:xfrm>
        <a:prstGeom prst="rect">
          <a:avLst/>
        </a:prstGeom>
      </xdr:spPr>
    </xdr:pic>
    <xdr:clientData/>
  </xdr:twoCellAnchor>
  <xdr:twoCellAnchor editAs="oneCell">
    <xdr:from>
      <xdr:col>1</xdr:col>
      <xdr:colOff>3779983</xdr:colOff>
      <xdr:row>76</xdr:row>
      <xdr:rowOff>150091</xdr:rowOff>
    </xdr:from>
    <xdr:to>
      <xdr:col>3</xdr:col>
      <xdr:colOff>521847</xdr:colOff>
      <xdr:row>76</xdr:row>
      <xdr:rowOff>676563</xdr:rowOff>
    </xdr:to>
    <xdr:pic>
      <xdr:nvPicPr>
        <xdr:cNvPr id="1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" t="42979" r="18854" b="46651"/>
        <a:stretch>
          <a:fillRect/>
        </a:stretch>
      </xdr:blipFill>
      <xdr:spPr bwMode="auto">
        <a:xfrm>
          <a:off x="4759697" y="15792862"/>
          <a:ext cx="4155036" cy="526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3851615</xdr:colOff>
      <xdr:row>76</xdr:row>
      <xdr:rowOff>780374</xdr:rowOff>
    </xdr:from>
    <xdr:to>
      <xdr:col>1</xdr:col>
      <xdr:colOff>4868027</xdr:colOff>
      <xdr:row>76</xdr:row>
      <xdr:rowOff>1436007</xdr:rowOff>
    </xdr:to>
    <xdr:pic>
      <xdr:nvPicPr>
        <xdr:cNvPr id="17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3" r="6699" b="27771"/>
        <a:stretch>
          <a:fillRect/>
        </a:stretch>
      </xdr:blipFill>
      <xdr:spPr bwMode="auto">
        <a:xfrm>
          <a:off x="4831329" y="16423145"/>
          <a:ext cx="1016412" cy="655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4956119</xdr:colOff>
      <xdr:row>76</xdr:row>
      <xdr:rowOff>810854</xdr:rowOff>
    </xdr:from>
    <xdr:to>
      <xdr:col>1</xdr:col>
      <xdr:colOff>5835478</xdr:colOff>
      <xdr:row>76</xdr:row>
      <xdr:rowOff>1461704</xdr:rowOff>
    </xdr:to>
    <xdr:pic>
      <xdr:nvPicPr>
        <xdr:cNvPr id="1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7" t="20251" r="2831" b="22687"/>
        <a:stretch>
          <a:fillRect/>
        </a:stretch>
      </xdr:blipFill>
      <xdr:spPr bwMode="auto">
        <a:xfrm>
          <a:off x="5935833" y="16453625"/>
          <a:ext cx="879359" cy="6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5928245</xdr:colOff>
      <xdr:row>76</xdr:row>
      <xdr:rowOff>805774</xdr:rowOff>
    </xdr:from>
    <xdr:to>
      <xdr:col>2</xdr:col>
      <xdr:colOff>93556</xdr:colOff>
      <xdr:row>76</xdr:row>
      <xdr:rowOff>1451841</xdr:rowOff>
    </xdr:to>
    <xdr:pic>
      <xdr:nvPicPr>
        <xdr:cNvPr id="1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84" t="31107" r="16550" b="22141"/>
        <a:stretch>
          <a:fillRect/>
        </a:stretch>
      </xdr:blipFill>
      <xdr:spPr bwMode="auto">
        <a:xfrm>
          <a:off x="5928245" y="10699074"/>
          <a:ext cx="921709" cy="646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189346</xdr:colOff>
      <xdr:row>76</xdr:row>
      <xdr:rowOff>810492</xdr:rowOff>
    </xdr:from>
    <xdr:to>
      <xdr:col>3</xdr:col>
      <xdr:colOff>531515</xdr:colOff>
      <xdr:row>76</xdr:row>
      <xdr:rowOff>1477241</xdr:rowOff>
    </xdr:to>
    <xdr:pic>
      <xdr:nvPicPr>
        <xdr:cNvPr id="2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979" b="10326"/>
        <a:stretch>
          <a:fillRect/>
        </a:stretch>
      </xdr:blipFill>
      <xdr:spPr bwMode="auto">
        <a:xfrm>
          <a:off x="6945746" y="10703792"/>
          <a:ext cx="1002571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2263775</xdr:colOff>
      <xdr:row>64</xdr:row>
      <xdr:rowOff>31750</xdr:rowOff>
    </xdr:from>
    <xdr:to>
      <xdr:col>1</xdr:col>
      <xdr:colOff>3261695</xdr:colOff>
      <xdr:row>68</xdr:row>
      <xdr:rowOff>149909</xdr:rowOff>
    </xdr:to>
    <xdr:pic>
      <xdr:nvPicPr>
        <xdr:cNvPr id="29" name="Рисунок 28" descr="http://lezard.hanifeoglu.com/uploads/product/big/147673115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775" y="7289800"/>
          <a:ext cx="997920" cy="99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3516219</xdr:colOff>
      <xdr:row>64</xdr:row>
      <xdr:rowOff>85725</xdr:rowOff>
    </xdr:from>
    <xdr:to>
      <xdr:col>1</xdr:col>
      <xdr:colOff>5238713</xdr:colOff>
      <xdr:row>68</xdr:row>
      <xdr:rowOff>138364</xdr:rowOff>
    </xdr:to>
    <xdr:pic>
      <xdr:nvPicPr>
        <xdr:cNvPr id="30" name="Рисунок 29" descr="http://lezard.hanifeoglu.com/uploads/product/big/14767315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94" b="25135"/>
        <a:stretch/>
      </xdr:blipFill>
      <xdr:spPr bwMode="auto">
        <a:xfrm>
          <a:off x="3516219" y="7343775"/>
          <a:ext cx="1722494" cy="92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2159001</xdr:colOff>
      <xdr:row>68</xdr:row>
      <xdr:rowOff>84791</xdr:rowOff>
    </xdr:from>
    <xdr:to>
      <xdr:col>1</xdr:col>
      <xdr:colOff>5359401</xdr:colOff>
      <xdr:row>72</xdr:row>
      <xdr:rowOff>91380</xdr:rowOff>
    </xdr:to>
    <xdr:pic>
      <xdr:nvPicPr>
        <xdr:cNvPr id="31" name="Рисунок 30" descr="http://lezard.hanifeoglu.com/uploads/product/big/147673171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61" b="36407"/>
        <a:stretch/>
      </xdr:blipFill>
      <xdr:spPr bwMode="auto">
        <a:xfrm>
          <a:off x="2159001" y="8219141"/>
          <a:ext cx="3200400" cy="806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158750</xdr:colOff>
      <xdr:row>76</xdr:row>
      <xdr:rowOff>266701</xdr:rowOff>
    </xdr:from>
    <xdr:to>
      <xdr:col>8</xdr:col>
      <xdr:colOff>38563</xdr:colOff>
      <xdr:row>76</xdr:row>
      <xdr:rowOff>1219200</xdr:rowOff>
    </xdr:to>
    <xdr:pic>
      <xdr:nvPicPr>
        <xdr:cNvPr id="32" name="Рисунок 31" descr="http://lezard.hanifeoglu.com/uploads/product/big/147674006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243" r="538" b="23905"/>
        <a:stretch/>
      </xdr:blipFill>
      <xdr:spPr bwMode="auto">
        <a:xfrm>
          <a:off x="9340850" y="17621251"/>
          <a:ext cx="2870663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508153</xdr:colOff>
      <xdr:row>3</xdr:row>
      <xdr:rowOff>21266</xdr:rowOff>
    </xdr:from>
    <xdr:to>
      <xdr:col>6</xdr:col>
      <xdr:colOff>419437</xdr:colOff>
      <xdr:row>4</xdr:row>
      <xdr:rowOff>130629</xdr:rowOff>
    </xdr:to>
    <xdr:pic>
      <xdr:nvPicPr>
        <xdr:cNvPr id="33" name="Picture 17" descr="lezard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48639" y="565552"/>
          <a:ext cx="1435284" cy="283534"/>
        </a:xfrm>
        <a:prstGeom prst="rect">
          <a:avLst/>
        </a:prstGeom>
      </xdr:spPr>
    </xdr:pic>
    <xdr:clientData/>
  </xdr:twoCellAnchor>
  <xdr:twoCellAnchor editAs="oneCell">
    <xdr:from>
      <xdr:col>1</xdr:col>
      <xdr:colOff>6716486</xdr:colOff>
      <xdr:row>1</xdr:row>
      <xdr:rowOff>152400</xdr:rowOff>
    </xdr:from>
    <xdr:to>
      <xdr:col>3</xdr:col>
      <xdr:colOff>210765</xdr:colOff>
      <xdr:row>6</xdr:row>
      <xdr:rowOff>9033</xdr:rowOff>
    </xdr:to>
    <xdr:pic>
      <xdr:nvPicPr>
        <xdr:cNvPr id="34" name="Picture 8" descr="Untitled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6486" y="337457"/>
          <a:ext cx="907450" cy="73837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13855</xdr:colOff>
      <xdr:row>64</xdr:row>
      <xdr:rowOff>124692</xdr:rowOff>
    </xdr:from>
    <xdr:to>
      <xdr:col>1</xdr:col>
      <xdr:colOff>1704108</xdr:colOff>
      <xdr:row>72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5" y="11069783"/>
          <a:ext cx="1690253" cy="1690253"/>
        </a:xfrm>
        <a:prstGeom prst="rect">
          <a:avLst/>
        </a:prstGeom>
      </xdr:spPr>
    </xdr:pic>
    <xdr:clientData/>
  </xdr:twoCellAnchor>
  <xdr:twoCellAnchor editAs="oneCell">
    <xdr:from>
      <xdr:col>0</xdr:col>
      <xdr:colOff>476992</xdr:colOff>
      <xdr:row>0</xdr:row>
      <xdr:rowOff>133598</xdr:rowOff>
    </xdr:from>
    <xdr:to>
      <xdr:col>1</xdr:col>
      <xdr:colOff>526473</xdr:colOff>
      <xdr:row>6</xdr:row>
      <xdr:rowOff>96950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92" y="133598"/>
          <a:ext cx="1029195" cy="1030152"/>
        </a:xfrm>
        <a:prstGeom prst="rect">
          <a:avLst/>
        </a:prstGeom>
      </xdr:spPr>
    </xdr:pic>
    <xdr:clientData/>
  </xdr:twoCellAnchor>
  <xdr:twoCellAnchor editAs="oneCell">
    <xdr:from>
      <xdr:col>5</xdr:col>
      <xdr:colOff>235526</xdr:colOff>
      <xdr:row>57</xdr:row>
      <xdr:rowOff>110835</xdr:rowOff>
    </xdr:from>
    <xdr:to>
      <xdr:col>7</xdr:col>
      <xdr:colOff>90885</xdr:colOff>
      <xdr:row>63</xdr:row>
      <xdr:rowOff>110836</xdr:rowOff>
    </xdr:to>
    <xdr:pic>
      <xdr:nvPicPr>
        <xdr:cNvPr id="36" name="Resim 6" descr="http://image.made-in-china.com/43f34j00RZbtqndSGeoO/12W-Dimmable-Square-Open-Mounted-LED-Panel-Light-Unfold-Install-LED-Lights-5W-Surface-Mounted-Lamps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1076" y="12283785"/>
          <a:ext cx="1284109" cy="1028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235529</xdr:colOff>
      <xdr:row>57</xdr:row>
      <xdr:rowOff>55417</xdr:rowOff>
    </xdr:from>
    <xdr:to>
      <xdr:col>3</xdr:col>
      <xdr:colOff>682335</xdr:colOff>
      <xdr:row>63</xdr:row>
      <xdr:rowOff>86590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274" y="10972799"/>
          <a:ext cx="1111827" cy="1111827"/>
        </a:xfrm>
        <a:prstGeom prst="rect">
          <a:avLst/>
        </a:prstGeom>
      </xdr:spPr>
    </xdr:pic>
    <xdr:clientData/>
  </xdr:twoCellAnchor>
  <xdr:twoCellAnchor editAs="oneCell">
    <xdr:from>
      <xdr:col>1</xdr:col>
      <xdr:colOff>5705675</xdr:colOff>
      <xdr:row>57</xdr:row>
      <xdr:rowOff>25307</xdr:rowOff>
    </xdr:from>
    <xdr:to>
      <xdr:col>2</xdr:col>
      <xdr:colOff>70341</xdr:colOff>
      <xdr:row>63</xdr:row>
      <xdr:rowOff>56480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2257" y="10942689"/>
          <a:ext cx="1111827" cy="1111827"/>
        </a:xfrm>
        <a:prstGeom prst="rect">
          <a:avLst/>
        </a:prstGeom>
      </xdr:spPr>
    </xdr:pic>
    <xdr:clientData/>
  </xdr:twoCellAnchor>
  <xdr:twoCellAnchor editAs="oneCell">
    <xdr:from>
      <xdr:col>4</xdr:col>
      <xdr:colOff>36765</xdr:colOff>
      <xdr:row>57</xdr:row>
      <xdr:rowOff>64472</xdr:rowOff>
    </xdr:from>
    <xdr:to>
      <xdr:col>5</xdr:col>
      <xdr:colOff>206484</xdr:colOff>
      <xdr:row>63</xdr:row>
      <xdr:rowOff>95645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947" y="10981854"/>
          <a:ext cx="1111827" cy="1111827"/>
        </a:xfrm>
        <a:prstGeom prst="rect">
          <a:avLst/>
        </a:prstGeom>
      </xdr:spPr>
    </xdr:pic>
    <xdr:clientData/>
  </xdr:twoCellAnchor>
  <xdr:twoCellAnchor editAs="oneCell">
    <xdr:from>
      <xdr:col>1</xdr:col>
      <xdr:colOff>2754086</xdr:colOff>
      <xdr:row>56</xdr:row>
      <xdr:rowOff>66675</xdr:rowOff>
    </xdr:from>
    <xdr:to>
      <xdr:col>1</xdr:col>
      <xdr:colOff>3834728</xdr:colOff>
      <xdr:row>62</xdr:row>
      <xdr:rowOff>97511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733800" y="11137446"/>
          <a:ext cx="1080642" cy="10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4013146</xdr:colOff>
      <xdr:row>56</xdr:row>
      <xdr:rowOff>87087</xdr:rowOff>
    </xdr:from>
    <xdr:to>
      <xdr:col>1</xdr:col>
      <xdr:colOff>5529943</xdr:colOff>
      <xdr:row>62</xdr:row>
      <xdr:rowOff>43543</xdr:rowOff>
    </xdr:to>
    <xdr:pic>
      <xdr:nvPicPr>
        <xdr:cNvPr id="38" name="Рисунок 37" descr="C:\Users\Ilker\Desktop\Рисунок3.pn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2860" y="11157858"/>
          <a:ext cx="1516797" cy="10014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5584371</xdr:colOff>
      <xdr:row>64</xdr:row>
      <xdr:rowOff>32657</xdr:rowOff>
    </xdr:from>
    <xdr:to>
      <xdr:col>2</xdr:col>
      <xdr:colOff>65315</xdr:colOff>
      <xdr:row>70</xdr:row>
      <xdr:rowOff>76200</xdr:rowOff>
    </xdr:to>
    <xdr:pic>
      <xdr:nvPicPr>
        <xdr:cNvPr id="23" name="Рисунок 22" descr="C:\Users\пользователь\AppData\Local\Microsoft\Windows\INetCache\Content.Word\IMG-20170221-WA0028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4085" y="13454743"/>
          <a:ext cx="1230087" cy="13498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6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FF00"/>
    <pageSetUpPr fitToPage="1"/>
  </sheetPr>
  <dimension ref="A1:S62"/>
  <sheetViews>
    <sheetView showGridLines="0" tabSelected="1" view="pageBreakPreview" zoomScale="70" zoomScaleNormal="85" zoomScaleSheetLayoutView="70" zoomScalePageLayoutView="55" workbookViewId="0">
      <pane ySplit="9" topLeftCell="A10" activePane="bottomLeft" state="frozen"/>
      <selection activeCell="L4" sqref="L4"/>
      <selection pane="bottomLeft" activeCell="U17" sqref="U17"/>
    </sheetView>
  </sheetViews>
  <sheetFormatPr defaultColWidth="9.109375" defaultRowHeight="13.8"/>
  <cols>
    <col min="1" max="1" width="12.77734375" style="43" customWidth="1"/>
    <col min="2" max="2" width="42.33203125" style="133" bestFit="1" customWidth="1"/>
    <col min="3" max="3" width="9" style="43" bestFit="1" customWidth="1"/>
    <col min="4" max="4" width="9" style="43" hidden="1" customWidth="1"/>
    <col min="5" max="5" width="6.44140625" style="43" customWidth="1"/>
    <col min="6" max="8" width="7.6640625" style="38" customWidth="1"/>
    <col min="9" max="9" width="7.6640625" style="38" hidden="1" customWidth="1"/>
    <col min="10" max="10" width="6.5546875" style="43" customWidth="1"/>
    <col min="11" max="13" width="7.6640625" style="38" customWidth="1"/>
    <col min="14" max="14" width="7.6640625" style="38" hidden="1" customWidth="1"/>
    <col min="15" max="15" width="6.6640625" style="43" customWidth="1"/>
    <col min="16" max="18" width="7.6640625" style="38" customWidth="1"/>
    <col min="19" max="16384" width="9.109375" style="43"/>
  </cols>
  <sheetData>
    <row r="1" spans="1:19" ht="13.8" customHeight="1">
      <c r="A1" s="314" t="s">
        <v>549</v>
      </c>
      <c r="B1" s="314"/>
      <c r="J1" s="313" t="s">
        <v>704</v>
      </c>
      <c r="K1" s="313"/>
      <c r="L1" s="313"/>
      <c r="M1" s="313"/>
      <c r="N1" s="313"/>
      <c r="O1" s="313"/>
      <c r="P1" s="313"/>
      <c r="Q1" s="313"/>
      <c r="R1" s="313"/>
      <c r="S1" s="313"/>
    </row>
    <row r="2" spans="1:19">
      <c r="A2" s="314"/>
      <c r="B2" s="314"/>
      <c r="J2" s="313"/>
      <c r="K2" s="313"/>
      <c r="L2" s="313"/>
      <c r="M2" s="313"/>
      <c r="N2" s="313"/>
      <c r="O2" s="313"/>
      <c r="P2" s="313"/>
      <c r="Q2" s="313"/>
      <c r="R2" s="313"/>
      <c r="S2" s="313"/>
    </row>
    <row r="3" spans="1:19">
      <c r="J3" s="313"/>
      <c r="K3" s="313"/>
      <c r="L3" s="313"/>
      <c r="M3" s="313"/>
      <c r="N3" s="313"/>
      <c r="O3" s="313"/>
      <c r="P3" s="313"/>
      <c r="Q3" s="313"/>
      <c r="R3" s="313"/>
      <c r="S3" s="313"/>
    </row>
    <row r="4" spans="1:19" ht="21.9" customHeight="1">
      <c r="C4" s="315" t="s">
        <v>10</v>
      </c>
      <c r="D4" s="315"/>
      <c r="E4" s="315"/>
      <c r="F4" s="315"/>
      <c r="G4" s="315"/>
      <c r="H4" s="315"/>
      <c r="I4" s="315"/>
      <c r="J4" s="315"/>
      <c r="K4" s="315"/>
      <c r="L4" s="317"/>
      <c r="M4" s="317"/>
      <c r="N4" s="317"/>
      <c r="O4" s="317"/>
      <c r="P4" s="317"/>
      <c r="Q4" s="317"/>
      <c r="R4" s="317"/>
      <c r="S4" s="134"/>
    </row>
    <row r="5" spans="1:19" ht="21" customHeight="1">
      <c r="C5" s="315"/>
      <c r="D5" s="315"/>
      <c r="E5" s="315"/>
      <c r="F5" s="315"/>
      <c r="G5" s="315"/>
      <c r="H5" s="315"/>
      <c r="I5" s="315"/>
      <c r="J5" s="315"/>
      <c r="K5" s="315"/>
      <c r="L5" s="317"/>
      <c r="M5" s="317"/>
      <c r="N5" s="317"/>
      <c r="O5" s="317"/>
      <c r="P5" s="317"/>
      <c r="Q5" s="317"/>
      <c r="R5" s="317"/>
      <c r="S5" s="134"/>
    </row>
    <row r="6" spans="1:19" ht="22.5" customHeight="1">
      <c r="C6" s="315"/>
      <c r="D6" s="315"/>
      <c r="E6" s="315"/>
      <c r="F6" s="315"/>
      <c r="G6" s="315"/>
      <c r="H6" s="315"/>
      <c r="I6" s="315"/>
      <c r="J6" s="315"/>
      <c r="K6" s="315"/>
      <c r="L6" s="155">
        <v>330</v>
      </c>
      <c r="M6" s="135"/>
      <c r="N6" s="135"/>
      <c r="O6" s="136"/>
      <c r="P6" s="135"/>
      <c r="Q6" s="135"/>
      <c r="R6" s="135"/>
    </row>
    <row r="7" spans="1:19" ht="9.9" customHeight="1">
      <c r="C7" s="316"/>
      <c r="D7" s="316"/>
      <c r="E7" s="316"/>
      <c r="F7" s="316"/>
      <c r="G7" s="316"/>
      <c r="H7" s="316"/>
      <c r="I7" s="316"/>
      <c r="J7" s="316"/>
      <c r="K7" s="316"/>
      <c r="L7" s="135"/>
      <c r="M7" s="135"/>
      <c r="N7" s="135"/>
      <c r="O7" s="136"/>
      <c r="P7" s="135"/>
      <c r="Q7" s="135"/>
      <c r="R7" s="135"/>
    </row>
    <row r="8" spans="1:19" ht="17.100000000000001" customHeight="1">
      <c r="A8" s="318" t="s">
        <v>0</v>
      </c>
      <c r="B8" s="319" t="s">
        <v>1</v>
      </c>
      <c r="C8" s="320" t="s">
        <v>11</v>
      </c>
      <c r="D8" s="288"/>
      <c r="E8" s="321" t="s">
        <v>12</v>
      </c>
      <c r="F8" s="321"/>
      <c r="G8" s="321"/>
      <c r="H8" s="321"/>
      <c r="I8" s="289"/>
      <c r="J8" s="322" t="s">
        <v>13</v>
      </c>
      <c r="K8" s="322"/>
      <c r="L8" s="322"/>
      <c r="M8" s="322"/>
      <c r="N8" s="289"/>
      <c r="O8" s="323" t="s">
        <v>439</v>
      </c>
      <c r="P8" s="323"/>
      <c r="Q8" s="323"/>
      <c r="R8" s="323"/>
    </row>
    <row r="9" spans="1:19" ht="39" customHeight="1">
      <c r="A9" s="318"/>
      <c r="B9" s="319"/>
      <c r="C9" s="320"/>
      <c r="D9" s="288"/>
      <c r="E9" s="290" t="s">
        <v>15</v>
      </c>
      <c r="F9" s="296" t="s">
        <v>16</v>
      </c>
      <c r="G9" s="296" t="s">
        <v>17</v>
      </c>
      <c r="H9" s="296" t="s">
        <v>18</v>
      </c>
      <c r="I9" s="291" t="s">
        <v>387</v>
      </c>
      <c r="J9" s="297" t="s">
        <v>15</v>
      </c>
      <c r="K9" s="298" t="s">
        <v>16</v>
      </c>
      <c r="L9" s="298" t="s">
        <v>17</v>
      </c>
      <c r="M9" s="298" t="s">
        <v>18</v>
      </c>
      <c r="N9" s="291" t="s">
        <v>387</v>
      </c>
      <c r="O9" s="299" t="s">
        <v>15</v>
      </c>
      <c r="P9" s="300" t="s">
        <v>16</v>
      </c>
      <c r="Q9" s="300" t="s">
        <v>17</v>
      </c>
      <c r="R9" s="300" t="s">
        <v>18</v>
      </c>
    </row>
    <row r="10" spans="1:19" s="60" customFormat="1" ht="18.600000000000001" customHeight="1">
      <c r="A10" s="2" t="s">
        <v>19</v>
      </c>
      <c r="B10" s="3" t="s">
        <v>20</v>
      </c>
      <c r="C10" s="4" t="s">
        <v>3</v>
      </c>
      <c r="D10" s="4">
        <v>1.6214000000000004</v>
      </c>
      <c r="E10" s="137">
        <v>449</v>
      </c>
      <c r="F10" s="5">
        <f>E10-(E10*5%)</f>
        <v>426.55</v>
      </c>
      <c r="G10" s="5">
        <f>E10-(E10*8%)</f>
        <v>413.08</v>
      </c>
      <c r="H10" s="5">
        <f>E10-(E10*12%)</f>
        <v>395.12</v>
      </c>
      <c r="I10" s="138">
        <v>2.6215000000000002</v>
      </c>
      <c r="J10" s="137">
        <v>756</v>
      </c>
      <c r="K10" s="5">
        <f>J10-(J10*5%)</f>
        <v>718.2</v>
      </c>
      <c r="L10" s="5">
        <f>J10-(J10*8%)</f>
        <v>695.52</v>
      </c>
      <c r="M10" s="5">
        <f>J10-(J10*12%)</f>
        <v>665.28</v>
      </c>
      <c r="N10" s="138">
        <v>1.7024700000000006</v>
      </c>
      <c r="O10" s="137">
        <v>421</v>
      </c>
      <c r="P10" s="5">
        <f>O10-(O10*5%)</f>
        <v>399.95</v>
      </c>
      <c r="Q10" s="5">
        <f>O10-(O10*8%)</f>
        <v>387.32</v>
      </c>
      <c r="R10" s="5">
        <f>O10-(O10*12%)</f>
        <v>370.48</v>
      </c>
    </row>
    <row r="11" spans="1:19" s="60" customFormat="1" ht="18.600000000000001" customHeight="1">
      <c r="A11" s="2" t="s">
        <v>21</v>
      </c>
      <c r="B11" s="3" t="s">
        <v>22</v>
      </c>
      <c r="C11" s="4" t="s">
        <v>3</v>
      </c>
      <c r="D11" s="4">
        <v>1.9481000000000006</v>
      </c>
      <c r="E11" s="137">
        <v>542</v>
      </c>
      <c r="F11" s="5">
        <f t="shared" ref="F11:F12" si="0">E11-(E11*5%)</f>
        <v>514.9</v>
      </c>
      <c r="G11" s="5">
        <f t="shared" ref="G11:G12" si="1">E11-(E11*8%)</f>
        <v>498.64</v>
      </c>
      <c r="H11" s="5">
        <f t="shared" ref="H11:H12" si="2">E11-(E11*12%)</f>
        <v>476.96000000000004</v>
      </c>
      <c r="I11" s="138">
        <v>2.8676000000000004</v>
      </c>
      <c r="J11" s="137">
        <v>828</v>
      </c>
      <c r="K11" s="5">
        <f t="shared" ref="K11:K12" si="3">J11-(J11*5%)</f>
        <v>786.6</v>
      </c>
      <c r="L11" s="5">
        <f t="shared" ref="L11:L12" si="4">J11-(J11*8%)</f>
        <v>761.76</v>
      </c>
      <c r="M11" s="5">
        <f t="shared" ref="M11:M12" si="5">J11-(J11*12%)</f>
        <v>728.64</v>
      </c>
      <c r="N11" s="138">
        <v>2.0455050000000008</v>
      </c>
      <c r="O11" s="137">
        <v>508</v>
      </c>
      <c r="P11" s="5">
        <f t="shared" ref="P11:P12" si="6">O11-(O11*5%)</f>
        <v>482.6</v>
      </c>
      <c r="Q11" s="5">
        <f t="shared" ref="Q11:Q12" si="7">O11-(O11*8%)</f>
        <v>467.36</v>
      </c>
      <c r="R11" s="5">
        <f t="shared" ref="R11:R12" si="8">O11-(O11*12%)</f>
        <v>447.04</v>
      </c>
    </row>
    <row r="12" spans="1:19" s="60" customFormat="1" ht="18.600000000000001" customHeight="1">
      <c r="A12" s="6" t="s">
        <v>23</v>
      </c>
      <c r="B12" s="7" t="s">
        <v>24</v>
      </c>
      <c r="C12" s="8" t="s">
        <v>3</v>
      </c>
      <c r="D12" s="8">
        <v>1.6456000000000004</v>
      </c>
      <c r="E12" s="137">
        <v>459</v>
      </c>
      <c r="F12" s="5">
        <f t="shared" si="0"/>
        <v>436.05</v>
      </c>
      <c r="G12" s="5">
        <f t="shared" si="1"/>
        <v>422.28</v>
      </c>
      <c r="H12" s="5">
        <f t="shared" si="2"/>
        <v>403.92</v>
      </c>
      <c r="I12" s="138">
        <v>2.7372545454545456</v>
      </c>
      <c r="J12" s="137">
        <v>790</v>
      </c>
      <c r="K12" s="5">
        <f t="shared" si="3"/>
        <v>750.5</v>
      </c>
      <c r="L12" s="5">
        <f t="shared" si="4"/>
        <v>726.8</v>
      </c>
      <c r="M12" s="5">
        <f t="shared" si="5"/>
        <v>695.2</v>
      </c>
      <c r="N12" s="138">
        <v>1.7278800000000005</v>
      </c>
      <c r="O12" s="137">
        <v>429</v>
      </c>
      <c r="P12" s="5">
        <f t="shared" si="6"/>
        <v>407.55</v>
      </c>
      <c r="Q12" s="5">
        <f t="shared" si="7"/>
        <v>394.68</v>
      </c>
      <c r="R12" s="5">
        <f t="shared" si="8"/>
        <v>377.52</v>
      </c>
    </row>
    <row r="13" spans="1:19" s="60" customFormat="1" ht="18.600000000000001" customHeight="1">
      <c r="A13" s="6" t="s">
        <v>25</v>
      </c>
      <c r="B13" s="7" t="s">
        <v>26</v>
      </c>
      <c r="C13" s="4" t="s">
        <v>3</v>
      </c>
      <c r="D13" s="4">
        <v>1.9965000000000002</v>
      </c>
      <c r="E13" s="137">
        <v>526</v>
      </c>
      <c r="F13" s="5">
        <f t="shared" ref="F13:F43" si="9">E13-(E13*5%)</f>
        <v>499.7</v>
      </c>
      <c r="G13" s="5">
        <f t="shared" ref="G13:G43" si="10">E13-(E13*8%)</f>
        <v>483.92</v>
      </c>
      <c r="H13" s="5">
        <f t="shared" ref="H13:H43" si="11">E13-(E13*12%)</f>
        <v>462.88</v>
      </c>
      <c r="I13" s="138">
        <v>2.9853000000000001</v>
      </c>
      <c r="J13" s="137">
        <v>864</v>
      </c>
      <c r="K13" s="5">
        <f t="shared" ref="K13:K43" si="12">J13-(J13*5%)</f>
        <v>820.8</v>
      </c>
      <c r="L13" s="5">
        <f t="shared" ref="L13:L43" si="13">J13-(J13*8%)</f>
        <v>794.88</v>
      </c>
      <c r="M13" s="5">
        <f t="shared" ref="M13:M43" si="14">J13-(J13*12%)</f>
        <v>760.32</v>
      </c>
      <c r="N13" s="138">
        <v>2.0963250000000002</v>
      </c>
      <c r="O13" s="137">
        <v>520</v>
      </c>
      <c r="P13" s="5">
        <f t="shared" ref="P13:P43" si="15">O13-(O13*5%)</f>
        <v>494</v>
      </c>
      <c r="Q13" s="5">
        <f t="shared" ref="Q13:Q43" si="16">O13-(O13*8%)</f>
        <v>478.4</v>
      </c>
      <c r="R13" s="5">
        <f t="shared" ref="R13:R43" si="17">O13-(O13*12%)</f>
        <v>457.6</v>
      </c>
    </row>
    <row r="14" spans="1:19" s="60" customFormat="1" ht="18.600000000000001" customHeight="1">
      <c r="A14" s="6" t="s">
        <v>27</v>
      </c>
      <c r="B14" s="7" t="s">
        <v>28</v>
      </c>
      <c r="C14" s="4" t="s">
        <v>3</v>
      </c>
      <c r="D14" s="4">
        <v>2.74505</v>
      </c>
      <c r="E14" s="137">
        <v>706</v>
      </c>
      <c r="F14" s="5">
        <f t="shared" si="9"/>
        <v>670.7</v>
      </c>
      <c r="G14" s="5">
        <f t="shared" si="10"/>
        <v>649.52</v>
      </c>
      <c r="H14" s="5">
        <f t="shared" si="11"/>
        <v>621.28</v>
      </c>
      <c r="I14" s="138">
        <v>3.7892590909090909</v>
      </c>
      <c r="J14" s="137">
        <v>1055</v>
      </c>
      <c r="K14" s="5">
        <f t="shared" si="12"/>
        <v>1002.25</v>
      </c>
      <c r="L14" s="5">
        <f t="shared" si="13"/>
        <v>970.6</v>
      </c>
      <c r="M14" s="5">
        <f t="shared" si="14"/>
        <v>928.4</v>
      </c>
      <c r="N14" s="138">
        <v>2.8823025000000002</v>
      </c>
      <c r="O14" s="137">
        <v>713</v>
      </c>
      <c r="P14" s="5">
        <f t="shared" si="15"/>
        <v>677.35</v>
      </c>
      <c r="Q14" s="5">
        <f t="shared" si="16"/>
        <v>655.96</v>
      </c>
      <c r="R14" s="5">
        <f t="shared" si="17"/>
        <v>627.44000000000005</v>
      </c>
    </row>
    <row r="15" spans="1:19" s="60" customFormat="1" ht="18.600000000000001" customHeight="1">
      <c r="A15" s="6" t="s">
        <v>653</v>
      </c>
      <c r="B15" s="7" t="s">
        <v>654</v>
      </c>
      <c r="C15" s="4" t="s">
        <v>3</v>
      </c>
      <c r="D15" s="4">
        <v>2.2264000000000004</v>
      </c>
      <c r="E15" s="137">
        <v>706</v>
      </c>
      <c r="F15" s="5">
        <f t="shared" si="9"/>
        <v>670.7</v>
      </c>
      <c r="G15" s="5">
        <f t="shared" si="10"/>
        <v>649.52</v>
      </c>
      <c r="H15" s="5">
        <f t="shared" si="11"/>
        <v>621.28</v>
      </c>
      <c r="I15" s="138">
        <v>3.3802272727272729</v>
      </c>
      <c r="J15" s="137">
        <v>1055</v>
      </c>
      <c r="K15" s="5">
        <f t="shared" si="12"/>
        <v>1002.25</v>
      </c>
      <c r="L15" s="5">
        <f t="shared" si="13"/>
        <v>970.6</v>
      </c>
      <c r="M15" s="5">
        <f t="shared" si="14"/>
        <v>928.4</v>
      </c>
      <c r="N15" s="138">
        <v>2.3377200000000005</v>
      </c>
      <c r="O15" s="137">
        <v>0</v>
      </c>
      <c r="P15" s="5">
        <f t="shared" si="15"/>
        <v>0</v>
      </c>
      <c r="Q15" s="5">
        <f t="shared" si="16"/>
        <v>0</v>
      </c>
      <c r="R15" s="5">
        <f t="shared" si="17"/>
        <v>0</v>
      </c>
    </row>
    <row r="16" spans="1:19" s="60" customFormat="1" ht="18.600000000000001" customHeight="1">
      <c r="A16" s="6" t="s">
        <v>29</v>
      </c>
      <c r="B16" s="7" t="s">
        <v>30</v>
      </c>
      <c r="C16" s="9" t="s">
        <v>3</v>
      </c>
      <c r="D16" s="9">
        <v>2.1901000000000006</v>
      </c>
      <c r="E16" s="137">
        <v>619</v>
      </c>
      <c r="F16" s="5">
        <f t="shared" si="9"/>
        <v>588.04999999999995</v>
      </c>
      <c r="G16" s="5">
        <f t="shared" si="10"/>
        <v>569.48</v>
      </c>
      <c r="H16" s="5">
        <f t="shared" si="11"/>
        <v>544.72</v>
      </c>
      <c r="I16" s="138">
        <v>3.2197272727272725</v>
      </c>
      <c r="J16" s="137">
        <v>978</v>
      </c>
      <c r="K16" s="5">
        <f t="shared" si="12"/>
        <v>929.1</v>
      </c>
      <c r="L16" s="5">
        <f t="shared" si="13"/>
        <v>899.76</v>
      </c>
      <c r="M16" s="5">
        <f t="shared" si="14"/>
        <v>860.64</v>
      </c>
      <c r="N16" s="138">
        <v>2.2996050000000006</v>
      </c>
      <c r="O16" s="137">
        <v>579</v>
      </c>
      <c r="P16" s="5">
        <f t="shared" si="15"/>
        <v>550.04999999999995</v>
      </c>
      <c r="Q16" s="5">
        <f t="shared" si="16"/>
        <v>532.67999999999995</v>
      </c>
      <c r="R16" s="5">
        <f t="shared" si="17"/>
        <v>509.52</v>
      </c>
    </row>
    <row r="17" spans="1:18" s="60" customFormat="1" ht="18.600000000000001" customHeight="1">
      <c r="A17" s="6" t="s">
        <v>31</v>
      </c>
      <c r="B17" s="7" t="s">
        <v>32</v>
      </c>
      <c r="C17" s="9" t="s">
        <v>3</v>
      </c>
      <c r="D17" s="9">
        <v>2.6257000000000001</v>
      </c>
      <c r="E17" s="137">
        <v>609</v>
      </c>
      <c r="F17" s="5">
        <f t="shared" si="9"/>
        <v>578.54999999999995</v>
      </c>
      <c r="G17" s="5">
        <f t="shared" si="10"/>
        <v>560.28</v>
      </c>
      <c r="H17" s="5">
        <f t="shared" si="11"/>
        <v>535.91999999999996</v>
      </c>
      <c r="I17" s="138">
        <v>3.7352727272727275</v>
      </c>
      <c r="J17" s="137">
        <v>931</v>
      </c>
      <c r="K17" s="5">
        <f t="shared" si="12"/>
        <v>884.45</v>
      </c>
      <c r="L17" s="5">
        <f t="shared" si="13"/>
        <v>856.52</v>
      </c>
      <c r="M17" s="5">
        <f t="shared" si="14"/>
        <v>819.28</v>
      </c>
      <c r="N17" s="138">
        <v>2.7569850000000002</v>
      </c>
      <c r="O17" s="137">
        <v>569</v>
      </c>
      <c r="P17" s="5">
        <f t="shared" si="15"/>
        <v>540.54999999999995</v>
      </c>
      <c r="Q17" s="5">
        <f t="shared" si="16"/>
        <v>523.48</v>
      </c>
      <c r="R17" s="5">
        <f t="shared" si="17"/>
        <v>500.72</v>
      </c>
    </row>
    <row r="18" spans="1:18" s="60" customFormat="1" ht="18.600000000000001" customHeight="1">
      <c r="A18" s="6" t="s">
        <v>33</v>
      </c>
      <c r="B18" s="7" t="s">
        <v>34</v>
      </c>
      <c r="C18" s="4" t="s">
        <v>3</v>
      </c>
      <c r="D18" s="4">
        <v>2.4200000000000004</v>
      </c>
      <c r="E18" s="137">
        <v>730</v>
      </c>
      <c r="F18" s="5">
        <f t="shared" si="9"/>
        <v>693.5</v>
      </c>
      <c r="G18" s="5">
        <f t="shared" si="10"/>
        <v>671.6</v>
      </c>
      <c r="H18" s="5">
        <f t="shared" si="11"/>
        <v>642.4</v>
      </c>
      <c r="I18" s="138">
        <v>3.6686409090909091</v>
      </c>
      <c r="J18" s="137">
        <v>1079</v>
      </c>
      <c r="K18" s="5">
        <f t="shared" si="12"/>
        <v>1025.05</v>
      </c>
      <c r="L18" s="5">
        <f t="shared" si="13"/>
        <v>992.68</v>
      </c>
      <c r="M18" s="5">
        <f t="shared" si="14"/>
        <v>949.52</v>
      </c>
      <c r="N18" s="138">
        <v>2.5410000000000004</v>
      </c>
      <c r="O18" s="137">
        <v>683</v>
      </c>
      <c r="P18" s="5">
        <f t="shared" si="15"/>
        <v>648.85</v>
      </c>
      <c r="Q18" s="5">
        <f t="shared" si="16"/>
        <v>628.36</v>
      </c>
      <c r="R18" s="5">
        <f t="shared" si="17"/>
        <v>601.04</v>
      </c>
    </row>
    <row r="19" spans="1:18" s="60" customFormat="1" ht="18.600000000000001" customHeight="1">
      <c r="A19" s="6" t="s">
        <v>35</v>
      </c>
      <c r="B19" s="7" t="s">
        <v>36</v>
      </c>
      <c r="C19" s="4" t="s">
        <v>3</v>
      </c>
      <c r="D19" s="4">
        <v>8.36</v>
      </c>
      <c r="E19" s="137">
        <v>636.5</v>
      </c>
      <c r="F19" s="5">
        <f t="shared" si="9"/>
        <v>604.67499999999995</v>
      </c>
      <c r="G19" s="5">
        <f t="shared" si="10"/>
        <v>585.58000000000004</v>
      </c>
      <c r="H19" s="5">
        <f t="shared" si="11"/>
        <v>560.12</v>
      </c>
      <c r="I19" s="138">
        <v>8.7899999999999991</v>
      </c>
      <c r="J19" s="137">
        <v>1062</v>
      </c>
      <c r="K19" s="5">
        <f t="shared" si="12"/>
        <v>1008.9</v>
      </c>
      <c r="L19" s="5">
        <f t="shared" si="13"/>
        <v>977.04</v>
      </c>
      <c r="M19" s="5">
        <f t="shared" si="14"/>
        <v>934.56</v>
      </c>
      <c r="N19" s="138">
        <v>8.7780000000000005</v>
      </c>
      <c r="O19" s="137">
        <v>629</v>
      </c>
      <c r="P19" s="5">
        <f t="shared" si="15"/>
        <v>597.54999999999995</v>
      </c>
      <c r="Q19" s="5">
        <f t="shared" si="16"/>
        <v>578.67999999999995</v>
      </c>
      <c r="R19" s="5">
        <f t="shared" si="17"/>
        <v>553.52</v>
      </c>
    </row>
    <row r="20" spans="1:18" s="60" customFormat="1" ht="18.600000000000001" customHeight="1">
      <c r="A20" s="6" t="s">
        <v>37</v>
      </c>
      <c r="B20" s="7" t="s">
        <v>38</v>
      </c>
      <c r="C20" s="4" t="s">
        <v>3</v>
      </c>
      <c r="D20" s="4">
        <v>9.5930999999999997</v>
      </c>
      <c r="E20" s="137">
        <v>2093.75</v>
      </c>
      <c r="F20" s="5">
        <f t="shared" si="9"/>
        <v>1989.0625</v>
      </c>
      <c r="G20" s="5">
        <f t="shared" si="10"/>
        <v>1926.25</v>
      </c>
      <c r="H20" s="5">
        <f t="shared" si="11"/>
        <v>1842.5</v>
      </c>
      <c r="I20" s="138">
        <v>10.06</v>
      </c>
      <c r="J20" s="137">
        <v>2392</v>
      </c>
      <c r="K20" s="5">
        <f t="shared" si="12"/>
        <v>2272.4</v>
      </c>
      <c r="L20" s="5">
        <f t="shared" si="13"/>
        <v>2200.64</v>
      </c>
      <c r="M20" s="5">
        <f t="shared" si="14"/>
        <v>2104.96</v>
      </c>
      <c r="N20" s="138">
        <v>10.072755000000001</v>
      </c>
      <c r="O20" s="137">
        <v>2173</v>
      </c>
      <c r="P20" s="5">
        <f t="shared" si="15"/>
        <v>2064.35</v>
      </c>
      <c r="Q20" s="5">
        <f t="shared" si="16"/>
        <v>1999.16</v>
      </c>
      <c r="R20" s="5">
        <f t="shared" si="17"/>
        <v>1912.24</v>
      </c>
    </row>
    <row r="21" spans="1:18" s="60" customFormat="1" ht="18.600000000000001" customHeight="1">
      <c r="A21" s="6" t="s">
        <v>39</v>
      </c>
      <c r="B21" s="7" t="s">
        <v>40</v>
      </c>
      <c r="C21" s="4" t="s">
        <v>3</v>
      </c>
      <c r="D21" s="4">
        <v>10.50225</v>
      </c>
      <c r="E21" s="137">
        <v>2505</v>
      </c>
      <c r="F21" s="5">
        <f t="shared" si="9"/>
        <v>2379.75</v>
      </c>
      <c r="G21" s="5">
        <f t="shared" si="10"/>
        <v>2304.6</v>
      </c>
      <c r="H21" s="5">
        <f t="shared" si="11"/>
        <v>2204.4</v>
      </c>
      <c r="I21" s="138">
        <v>10.96</v>
      </c>
      <c r="J21" s="137">
        <v>3369</v>
      </c>
      <c r="K21" s="5">
        <f t="shared" si="12"/>
        <v>3200.55</v>
      </c>
      <c r="L21" s="5">
        <f t="shared" si="13"/>
        <v>3099.48</v>
      </c>
      <c r="M21" s="5">
        <f t="shared" si="14"/>
        <v>2964.7200000000003</v>
      </c>
      <c r="N21" s="138">
        <v>11.027362500000001</v>
      </c>
      <c r="O21" s="137">
        <v>2493</v>
      </c>
      <c r="P21" s="5">
        <f t="shared" si="15"/>
        <v>2368.35</v>
      </c>
      <c r="Q21" s="5">
        <f t="shared" si="16"/>
        <v>2293.56</v>
      </c>
      <c r="R21" s="5">
        <f t="shared" si="17"/>
        <v>2193.84</v>
      </c>
    </row>
    <row r="22" spans="1:18" s="60" customFormat="1" ht="18.600000000000001" customHeight="1">
      <c r="A22" s="6" t="s">
        <v>41</v>
      </c>
      <c r="B22" s="7" t="s">
        <v>42</v>
      </c>
      <c r="C22" s="4" t="s">
        <v>3</v>
      </c>
      <c r="D22" s="4">
        <v>9.0078999999999994</v>
      </c>
      <c r="E22" s="137">
        <v>2706</v>
      </c>
      <c r="F22" s="5">
        <f t="shared" si="9"/>
        <v>2570.6999999999998</v>
      </c>
      <c r="G22" s="5">
        <f t="shared" si="10"/>
        <v>2489.52</v>
      </c>
      <c r="H22" s="5">
        <f t="shared" si="11"/>
        <v>2381.2800000000002</v>
      </c>
      <c r="I22" s="138">
        <v>9.4700000000000006</v>
      </c>
      <c r="J22" s="137">
        <v>3671</v>
      </c>
      <c r="K22" s="5">
        <f t="shared" si="12"/>
        <v>3487.45</v>
      </c>
      <c r="L22" s="5">
        <f t="shared" si="13"/>
        <v>3377.32</v>
      </c>
      <c r="M22" s="5">
        <f t="shared" si="14"/>
        <v>3230.48</v>
      </c>
      <c r="N22" s="138">
        <v>9.4582949999999997</v>
      </c>
      <c r="O22" s="137">
        <v>2729</v>
      </c>
      <c r="P22" s="5">
        <f t="shared" si="15"/>
        <v>2592.5500000000002</v>
      </c>
      <c r="Q22" s="5">
        <f t="shared" si="16"/>
        <v>2510.6799999999998</v>
      </c>
      <c r="R22" s="5">
        <f t="shared" si="17"/>
        <v>2401.52</v>
      </c>
    </row>
    <row r="23" spans="1:18" s="60" customFormat="1" ht="18.600000000000001" customHeight="1">
      <c r="A23" s="6" t="s">
        <v>43</v>
      </c>
      <c r="B23" s="7" t="s">
        <v>44</v>
      </c>
      <c r="C23" s="4" t="s">
        <v>3</v>
      </c>
      <c r="D23" s="4">
        <v>1.7091200000000002</v>
      </c>
      <c r="E23" s="137">
        <v>2258</v>
      </c>
      <c r="F23" s="5">
        <f t="shared" si="9"/>
        <v>2145.1</v>
      </c>
      <c r="G23" s="5">
        <f t="shared" si="10"/>
        <v>2077.36</v>
      </c>
      <c r="H23" s="5">
        <f t="shared" si="11"/>
        <v>1987.04</v>
      </c>
      <c r="I23" s="138">
        <v>2.8414336363636363</v>
      </c>
      <c r="J23" s="137">
        <v>2577</v>
      </c>
      <c r="K23" s="5">
        <f t="shared" si="12"/>
        <v>2448.15</v>
      </c>
      <c r="L23" s="5">
        <f t="shared" si="13"/>
        <v>2370.84</v>
      </c>
      <c r="M23" s="5">
        <f t="shared" si="14"/>
        <v>2267.7600000000002</v>
      </c>
      <c r="N23" s="138">
        <v>1.7945760000000002</v>
      </c>
      <c r="O23" s="137">
        <v>2342</v>
      </c>
      <c r="P23" s="5">
        <f t="shared" si="15"/>
        <v>2224.9</v>
      </c>
      <c r="Q23" s="5">
        <f t="shared" si="16"/>
        <v>2154.64</v>
      </c>
      <c r="R23" s="5">
        <f t="shared" si="17"/>
        <v>2060.96</v>
      </c>
    </row>
    <row r="24" spans="1:18" s="60" customFormat="1" ht="18.600000000000001" customHeight="1">
      <c r="A24" s="6" t="s">
        <v>45</v>
      </c>
      <c r="B24" s="7" t="s">
        <v>46</v>
      </c>
      <c r="C24" s="4" t="s">
        <v>3</v>
      </c>
      <c r="D24" s="4">
        <v>2.0631520000000001</v>
      </c>
      <c r="E24" s="137">
        <v>471</v>
      </c>
      <c r="F24" s="5">
        <f t="shared" si="9"/>
        <v>447.45</v>
      </c>
      <c r="G24" s="5">
        <f t="shared" si="10"/>
        <v>433.32</v>
      </c>
      <c r="H24" s="5">
        <f t="shared" si="11"/>
        <v>414.48</v>
      </c>
      <c r="I24" s="138">
        <v>3.1654490909090911</v>
      </c>
      <c r="J24" s="137">
        <v>740</v>
      </c>
      <c r="K24" s="5">
        <f t="shared" si="12"/>
        <v>703</v>
      </c>
      <c r="L24" s="5">
        <f t="shared" si="13"/>
        <v>680.8</v>
      </c>
      <c r="M24" s="5">
        <f t="shared" si="14"/>
        <v>651.20000000000005</v>
      </c>
      <c r="N24" s="138">
        <v>2.1663096000000004</v>
      </c>
      <c r="O24" s="137">
        <v>443</v>
      </c>
      <c r="P24" s="5">
        <f t="shared" si="15"/>
        <v>420.85</v>
      </c>
      <c r="Q24" s="5">
        <f t="shared" si="16"/>
        <v>407.56</v>
      </c>
      <c r="R24" s="5">
        <f t="shared" si="17"/>
        <v>389.84000000000003</v>
      </c>
    </row>
    <row r="25" spans="1:18" s="60" customFormat="1" ht="18.600000000000001" customHeight="1">
      <c r="A25" s="6" t="s">
        <v>47</v>
      </c>
      <c r="B25" s="7" t="s">
        <v>48</v>
      </c>
      <c r="C25" s="4" t="s">
        <v>3</v>
      </c>
      <c r="D25" s="4">
        <v>2.3575200000000001</v>
      </c>
      <c r="E25" s="137">
        <v>549</v>
      </c>
      <c r="F25" s="5">
        <f t="shared" si="9"/>
        <v>521.54999999999995</v>
      </c>
      <c r="G25" s="5">
        <f t="shared" si="10"/>
        <v>505.08</v>
      </c>
      <c r="H25" s="5">
        <f t="shared" si="11"/>
        <v>483.12</v>
      </c>
      <c r="I25" s="138">
        <v>3.4347000000000003</v>
      </c>
      <c r="J25" s="137">
        <v>824</v>
      </c>
      <c r="K25" s="5">
        <f t="shared" si="12"/>
        <v>782.8</v>
      </c>
      <c r="L25" s="5">
        <f t="shared" si="13"/>
        <v>758.08</v>
      </c>
      <c r="M25" s="5">
        <f t="shared" si="14"/>
        <v>725.12</v>
      </c>
      <c r="N25" s="138">
        <v>2.4753960000000004</v>
      </c>
      <c r="O25" s="137">
        <v>537</v>
      </c>
      <c r="P25" s="5">
        <f t="shared" si="15"/>
        <v>510.15</v>
      </c>
      <c r="Q25" s="5">
        <f t="shared" si="16"/>
        <v>494.04</v>
      </c>
      <c r="R25" s="5">
        <f t="shared" si="17"/>
        <v>472.56</v>
      </c>
    </row>
    <row r="26" spans="1:18" s="60" customFormat="1" ht="18.600000000000001" customHeight="1">
      <c r="A26" s="6" t="s">
        <v>49</v>
      </c>
      <c r="B26" s="7" t="s">
        <v>50</v>
      </c>
      <c r="C26" s="4" t="s">
        <v>3</v>
      </c>
      <c r="D26" s="4">
        <v>2.1806400000000004</v>
      </c>
      <c r="E26" s="137">
        <v>616.79411764705878</v>
      </c>
      <c r="F26" s="5">
        <f t="shared" si="9"/>
        <v>585.95441176470581</v>
      </c>
      <c r="G26" s="5">
        <f t="shared" si="10"/>
        <v>567.45058823529405</v>
      </c>
      <c r="H26" s="5">
        <f t="shared" si="11"/>
        <v>542.77882352941174</v>
      </c>
      <c r="I26" s="138">
        <v>3.3436599999999999</v>
      </c>
      <c r="J26" s="137">
        <v>952</v>
      </c>
      <c r="K26" s="5">
        <f t="shared" si="12"/>
        <v>904.4</v>
      </c>
      <c r="L26" s="5">
        <f t="shared" si="13"/>
        <v>875.84</v>
      </c>
      <c r="M26" s="5">
        <f t="shared" si="14"/>
        <v>837.76</v>
      </c>
      <c r="N26" s="138">
        <v>2.2896720000000004</v>
      </c>
      <c r="O26" s="137">
        <v>614</v>
      </c>
      <c r="P26" s="5">
        <f t="shared" si="15"/>
        <v>583.29999999999995</v>
      </c>
      <c r="Q26" s="5">
        <f t="shared" si="16"/>
        <v>564.88</v>
      </c>
      <c r="R26" s="5">
        <f t="shared" si="17"/>
        <v>540.32000000000005</v>
      </c>
    </row>
    <row r="27" spans="1:18" s="60" customFormat="1" ht="18.600000000000001" customHeight="1">
      <c r="A27" s="6" t="s">
        <v>51</v>
      </c>
      <c r="B27" s="7" t="s">
        <v>52</v>
      </c>
      <c r="C27" s="4" t="s">
        <v>3</v>
      </c>
      <c r="D27" s="4">
        <v>3.0762600000000004</v>
      </c>
      <c r="E27" s="137">
        <v>586</v>
      </c>
      <c r="F27" s="5">
        <f t="shared" si="9"/>
        <v>556.70000000000005</v>
      </c>
      <c r="G27" s="5">
        <f t="shared" si="10"/>
        <v>539.12</v>
      </c>
      <c r="H27" s="5">
        <f t="shared" si="11"/>
        <v>515.68000000000006</v>
      </c>
      <c r="I27" s="138">
        <v>3.9269999999999996</v>
      </c>
      <c r="J27" s="137">
        <v>871</v>
      </c>
      <c r="K27" s="5">
        <f t="shared" si="12"/>
        <v>827.45</v>
      </c>
      <c r="L27" s="5">
        <f t="shared" si="13"/>
        <v>801.31999999999994</v>
      </c>
      <c r="M27" s="5">
        <f t="shared" si="14"/>
        <v>766.48</v>
      </c>
      <c r="N27" s="138">
        <v>3.2300730000000004</v>
      </c>
      <c r="O27" s="137">
        <v>567</v>
      </c>
      <c r="P27" s="5">
        <f t="shared" si="15"/>
        <v>538.65</v>
      </c>
      <c r="Q27" s="5">
        <f t="shared" si="16"/>
        <v>521.64</v>
      </c>
      <c r="R27" s="5">
        <f t="shared" si="17"/>
        <v>498.96000000000004</v>
      </c>
    </row>
    <row r="28" spans="1:18" s="60" customFormat="1" ht="18.600000000000001" customHeight="1">
      <c r="A28" s="6" t="s">
        <v>53</v>
      </c>
      <c r="B28" s="7" t="s">
        <v>54</v>
      </c>
      <c r="C28" s="4" t="s">
        <v>3</v>
      </c>
      <c r="D28" s="4">
        <v>2.3770719999999996</v>
      </c>
      <c r="E28" s="137">
        <v>700</v>
      </c>
      <c r="F28" s="5">
        <f t="shared" si="9"/>
        <v>665</v>
      </c>
      <c r="G28" s="5">
        <f t="shared" si="10"/>
        <v>644</v>
      </c>
      <c r="H28" s="5">
        <f t="shared" si="11"/>
        <v>616</v>
      </c>
      <c r="I28" s="138">
        <v>3.4008000000000003</v>
      </c>
      <c r="J28" s="137">
        <v>1086</v>
      </c>
      <c r="K28" s="5">
        <f t="shared" si="12"/>
        <v>1031.7</v>
      </c>
      <c r="L28" s="5">
        <f t="shared" si="13"/>
        <v>999.12</v>
      </c>
      <c r="M28" s="5">
        <f t="shared" si="14"/>
        <v>955.68000000000006</v>
      </c>
      <c r="N28" s="138">
        <v>2.4959255999999996</v>
      </c>
      <c r="O28" s="137">
        <v>800</v>
      </c>
      <c r="P28" s="5">
        <f t="shared" si="15"/>
        <v>760</v>
      </c>
      <c r="Q28" s="5">
        <f t="shared" si="16"/>
        <v>736</v>
      </c>
      <c r="R28" s="5">
        <f t="shared" si="17"/>
        <v>704</v>
      </c>
    </row>
    <row r="29" spans="1:18" s="60" customFormat="1" ht="18.600000000000001" customHeight="1">
      <c r="A29" s="6" t="s">
        <v>55</v>
      </c>
      <c r="B29" s="7" t="s">
        <v>56</v>
      </c>
      <c r="C29" s="4" t="s">
        <v>3</v>
      </c>
      <c r="D29" s="4">
        <v>2.0570000000000004</v>
      </c>
      <c r="E29" s="137">
        <v>600</v>
      </c>
      <c r="F29" s="5">
        <f t="shared" si="9"/>
        <v>570</v>
      </c>
      <c r="G29" s="5">
        <f t="shared" si="10"/>
        <v>552</v>
      </c>
      <c r="H29" s="5">
        <f t="shared" si="11"/>
        <v>528</v>
      </c>
      <c r="I29" s="138">
        <v>3.3170000000000002</v>
      </c>
      <c r="J29" s="137">
        <v>941</v>
      </c>
      <c r="K29" s="5">
        <f t="shared" si="12"/>
        <v>893.95</v>
      </c>
      <c r="L29" s="5">
        <f t="shared" si="13"/>
        <v>865.72</v>
      </c>
      <c r="M29" s="5">
        <f t="shared" si="14"/>
        <v>828.08</v>
      </c>
      <c r="N29" s="138">
        <v>2.1598500000000005</v>
      </c>
      <c r="O29" s="137">
        <v>619</v>
      </c>
      <c r="P29" s="5">
        <f t="shared" si="15"/>
        <v>588.04999999999995</v>
      </c>
      <c r="Q29" s="5">
        <f t="shared" si="16"/>
        <v>569.48</v>
      </c>
      <c r="R29" s="5">
        <f t="shared" si="17"/>
        <v>544.72</v>
      </c>
    </row>
    <row r="30" spans="1:18" s="60" customFormat="1" ht="18.600000000000001" customHeight="1">
      <c r="A30" s="6" t="s">
        <v>57</v>
      </c>
      <c r="B30" s="7" t="s">
        <v>58</v>
      </c>
      <c r="C30" s="4" t="s">
        <v>3</v>
      </c>
      <c r="D30" s="4">
        <v>2.0570000000000004</v>
      </c>
      <c r="E30" s="137">
        <v>572</v>
      </c>
      <c r="F30" s="5">
        <f t="shared" si="9"/>
        <v>543.4</v>
      </c>
      <c r="G30" s="5">
        <f t="shared" si="10"/>
        <v>526.24</v>
      </c>
      <c r="H30" s="5">
        <f t="shared" si="11"/>
        <v>503.36</v>
      </c>
      <c r="I30" s="138">
        <v>3.3170000000000002</v>
      </c>
      <c r="J30" s="137">
        <v>958</v>
      </c>
      <c r="K30" s="5">
        <f t="shared" si="12"/>
        <v>910.1</v>
      </c>
      <c r="L30" s="5">
        <f t="shared" si="13"/>
        <v>881.36</v>
      </c>
      <c r="M30" s="5">
        <f t="shared" si="14"/>
        <v>843.04</v>
      </c>
      <c r="N30" s="138">
        <v>2.1598500000000005</v>
      </c>
      <c r="O30" s="137">
        <v>535</v>
      </c>
      <c r="P30" s="5">
        <f t="shared" si="15"/>
        <v>508.25</v>
      </c>
      <c r="Q30" s="5">
        <f t="shared" si="16"/>
        <v>492.2</v>
      </c>
      <c r="R30" s="5">
        <f t="shared" si="17"/>
        <v>470.8</v>
      </c>
    </row>
    <row r="31" spans="1:18" s="60" customFormat="1" ht="18.600000000000001" customHeight="1">
      <c r="A31" s="2" t="s">
        <v>59</v>
      </c>
      <c r="B31" s="3" t="s">
        <v>60</v>
      </c>
      <c r="C31" s="8" t="s">
        <v>3</v>
      </c>
      <c r="D31" s="8">
        <v>1.9118000000000004</v>
      </c>
      <c r="E31" s="137">
        <v>572</v>
      </c>
      <c r="F31" s="5">
        <f t="shared" si="9"/>
        <v>543.4</v>
      </c>
      <c r="G31" s="5">
        <f t="shared" si="10"/>
        <v>526.24</v>
      </c>
      <c r="H31" s="5">
        <f t="shared" si="11"/>
        <v>503.36</v>
      </c>
      <c r="I31" s="138">
        <v>3.0388000000000002</v>
      </c>
      <c r="J31" s="137">
        <v>958</v>
      </c>
      <c r="K31" s="5">
        <f t="shared" si="12"/>
        <v>910.1</v>
      </c>
      <c r="L31" s="5">
        <f t="shared" si="13"/>
        <v>881.36</v>
      </c>
      <c r="M31" s="5">
        <f t="shared" si="14"/>
        <v>843.04</v>
      </c>
      <c r="N31" s="138">
        <v>2.0073900000000005</v>
      </c>
      <c r="O31" s="137">
        <v>535</v>
      </c>
      <c r="P31" s="5">
        <f t="shared" si="15"/>
        <v>508.25</v>
      </c>
      <c r="Q31" s="5">
        <f t="shared" si="16"/>
        <v>492.2</v>
      </c>
      <c r="R31" s="5">
        <f t="shared" si="17"/>
        <v>470.8</v>
      </c>
    </row>
    <row r="32" spans="1:18" s="60" customFormat="1" ht="18.600000000000001" customHeight="1">
      <c r="A32" s="2" t="s">
        <v>61</v>
      </c>
      <c r="B32" s="3" t="s">
        <v>62</v>
      </c>
      <c r="C32" s="8" t="s">
        <v>3</v>
      </c>
      <c r="D32" s="8">
        <v>3.1152000000000002</v>
      </c>
      <c r="E32" s="137">
        <v>533</v>
      </c>
      <c r="F32" s="5">
        <f t="shared" si="9"/>
        <v>506.35</v>
      </c>
      <c r="G32" s="5">
        <f t="shared" si="10"/>
        <v>490.36</v>
      </c>
      <c r="H32" s="5">
        <f t="shared" si="11"/>
        <v>469.04</v>
      </c>
      <c r="I32" s="138">
        <v>3.9590000000000001</v>
      </c>
      <c r="J32" s="137">
        <v>878</v>
      </c>
      <c r="K32" s="5">
        <f t="shared" si="12"/>
        <v>834.1</v>
      </c>
      <c r="L32" s="5">
        <f t="shared" si="13"/>
        <v>807.76</v>
      </c>
      <c r="M32" s="5">
        <f t="shared" si="14"/>
        <v>772.64</v>
      </c>
      <c r="N32" s="138">
        <v>3.2709600000000005</v>
      </c>
      <c r="O32" s="137">
        <v>497</v>
      </c>
      <c r="P32" s="5">
        <f t="shared" si="15"/>
        <v>472.15</v>
      </c>
      <c r="Q32" s="5">
        <f t="shared" si="16"/>
        <v>457.24</v>
      </c>
      <c r="R32" s="5">
        <f t="shared" si="17"/>
        <v>437.36</v>
      </c>
    </row>
    <row r="33" spans="1:18" s="60" customFormat="1" ht="18.600000000000001" customHeight="1">
      <c r="A33" s="6" t="s">
        <v>63</v>
      </c>
      <c r="B33" s="7" t="s">
        <v>64</v>
      </c>
      <c r="C33" s="8" t="s">
        <v>3</v>
      </c>
      <c r="D33" s="8">
        <v>4.51</v>
      </c>
      <c r="E33" s="137">
        <v>817</v>
      </c>
      <c r="F33" s="5">
        <f t="shared" si="9"/>
        <v>776.15</v>
      </c>
      <c r="G33" s="5">
        <f t="shared" si="10"/>
        <v>751.64</v>
      </c>
      <c r="H33" s="5">
        <f t="shared" si="11"/>
        <v>718.96</v>
      </c>
      <c r="I33" s="138">
        <v>5.47</v>
      </c>
      <c r="J33" s="137">
        <v>1146</v>
      </c>
      <c r="K33" s="5">
        <f t="shared" si="12"/>
        <v>1088.7</v>
      </c>
      <c r="L33" s="5">
        <f t="shared" si="13"/>
        <v>1054.32</v>
      </c>
      <c r="M33" s="5">
        <f t="shared" si="14"/>
        <v>1008.48</v>
      </c>
      <c r="N33" s="138">
        <v>4.7355</v>
      </c>
      <c r="O33" s="137">
        <v>809</v>
      </c>
      <c r="P33" s="5">
        <f t="shared" si="15"/>
        <v>768.55</v>
      </c>
      <c r="Q33" s="5">
        <f t="shared" si="16"/>
        <v>744.28</v>
      </c>
      <c r="R33" s="5">
        <f t="shared" si="17"/>
        <v>711.92</v>
      </c>
    </row>
    <row r="34" spans="1:18" s="60" customFormat="1" ht="18.600000000000001" customHeight="1">
      <c r="A34" s="6" t="s">
        <v>65</v>
      </c>
      <c r="B34" s="7" t="s">
        <v>66</v>
      </c>
      <c r="C34" s="8" t="s">
        <v>3</v>
      </c>
      <c r="D34" s="8">
        <v>7.2</v>
      </c>
      <c r="E34" s="137">
        <v>1072</v>
      </c>
      <c r="F34" s="5">
        <f t="shared" si="9"/>
        <v>1018.4</v>
      </c>
      <c r="G34" s="5">
        <f t="shared" si="10"/>
        <v>986.24</v>
      </c>
      <c r="H34" s="5">
        <f t="shared" si="11"/>
        <v>943.36</v>
      </c>
      <c r="I34" s="138">
        <v>8.1689636363636371</v>
      </c>
      <c r="J34" s="137">
        <v>1304</v>
      </c>
      <c r="K34" s="5">
        <f t="shared" si="12"/>
        <v>1238.8</v>
      </c>
      <c r="L34" s="5">
        <f t="shared" si="13"/>
        <v>1199.68</v>
      </c>
      <c r="M34" s="5">
        <f t="shared" si="14"/>
        <v>1147.52</v>
      </c>
      <c r="N34" s="138">
        <v>7.5600000000000005</v>
      </c>
      <c r="O34" s="137">
        <v>1173</v>
      </c>
      <c r="P34" s="5">
        <f t="shared" si="15"/>
        <v>1114.3499999999999</v>
      </c>
      <c r="Q34" s="5">
        <f t="shared" si="16"/>
        <v>1079.1600000000001</v>
      </c>
      <c r="R34" s="5">
        <f t="shared" si="17"/>
        <v>1032.24</v>
      </c>
    </row>
    <row r="35" spans="1:18" s="60" customFormat="1" ht="18.600000000000001" customHeight="1">
      <c r="A35" s="6" t="s">
        <v>67</v>
      </c>
      <c r="B35" s="7" t="s">
        <v>68</v>
      </c>
      <c r="C35" s="8" t="s">
        <v>3</v>
      </c>
      <c r="D35" s="8">
        <v>5.4</v>
      </c>
      <c r="E35" s="137">
        <v>1715</v>
      </c>
      <c r="F35" s="5">
        <f t="shared" si="9"/>
        <v>1629.25</v>
      </c>
      <c r="G35" s="5">
        <f t="shared" si="10"/>
        <v>1577.8</v>
      </c>
      <c r="H35" s="5">
        <f t="shared" si="11"/>
        <v>1509.2</v>
      </c>
      <c r="I35" s="138">
        <v>6.32</v>
      </c>
      <c r="J35" s="137">
        <v>1943</v>
      </c>
      <c r="K35" s="5">
        <f t="shared" si="12"/>
        <v>1845.85</v>
      </c>
      <c r="L35" s="5">
        <f t="shared" si="13"/>
        <v>1787.56</v>
      </c>
      <c r="M35" s="5">
        <f t="shared" si="14"/>
        <v>1709.84</v>
      </c>
      <c r="N35" s="138">
        <v>5.6700000000000008</v>
      </c>
      <c r="O35" s="137">
        <v>1871</v>
      </c>
      <c r="P35" s="5">
        <f t="shared" si="15"/>
        <v>1777.45</v>
      </c>
      <c r="Q35" s="5">
        <f t="shared" si="16"/>
        <v>1721.32</v>
      </c>
      <c r="R35" s="5">
        <f t="shared" si="17"/>
        <v>1646.48</v>
      </c>
    </row>
    <row r="36" spans="1:18" s="60" customFormat="1" ht="18.600000000000001" customHeight="1">
      <c r="A36" s="6" t="s">
        <v>69</v>
      </c>
      <c r="B36" s="7" t="s">
        <v>70</v>
      </c>
      <c r="C36" s="8" t="s">
        <v>3</v>
      </c>
      <c r="D36" s="8">
        <v>1.0648000000000002</v>
      </c>
      <c r="E36" s="137">
        <v>1286</v>
      </c>
      <c r="F36" s="5">
        <f t="shared" si="9"/>
        <v>1221.7</v>
      </c>
      <c r="G36" s="5">
        <f t="shared" si="10"/>
        <v>1183.1199999999999</v>
      </c>
      <c r="H36" s="5">
        <f t="shared" si="11"/>
        <v>1131.68</v>
      </c>
      <c r="I36" s="138">
        <v>1.819</v>
      </c>
      <c r="J36" s="137">
        <v>1505</v>
      </c>
      <c r="K36" s="5">
        <f t="shared" si="12"/>
        <v>1429.75</v>
      </c>
      <c r="L36" s="5">
        <f t="shared" si="13"/>
        <v>1384.6</v>
      </c>
      <c r="M36" s="5">
        <f t="shared" si="14"/>
        <v>1324.4</v>
      </c>
      <c r="N36" s="138">
        <v>1.1180400000000001</v>
      </c>
      <c r="O36" s="137">
        <v>1403</v>
      </c>
      <c r="P36" s="5">
        <f t="shared" si="15"/>
        <v>1332.85</v>
      </c>
      <c r="Q36" s="5">
        <f t="shared" si="16"/>
        <v>1290.76</v>
      </c>
      <c r="R36" s="5">
        <f t="shared" si="17"/>
        <v>1234.6400000000001</v>
      </c>
    </row>
    <row r="37" spans="1:18" s="60" customFormat="1" ht="18.600000000000001" customHeight="1">
      <c r="A37" s="6" t="s">
        <v>700</v>
      </c>
      <c r="B37" s="7" t="s">
        <v>701</v>
      </c>
      <c r="C37" s="8" t="s">
        <v>3</v>
      </c>
      <c r="D37" s="8">
        <v>1.0648000000000002</v>
      </c>
      <c r="E37" s="137">
        <v>2964.75</v>
      </c>
      <c r="F37" s="5">
        <f t="shared" ref="F37" si="18">E37-(E37*5%)</f>
        <v>2816.5124999999998</v>
      </c>
      <c r="G37" s="5">
        <f t="shared" ref="G37" si="19">E37-(E37*8%)</f>
        <v>2727.57</v>
      </c>
      <c r="H37" s="5">
        <f t="shared" ref="H37" si="20">E37-(E37*12%)</f>
        <v>2608.98</v>
      </c>
      <c r="I37" s="138">
        <v>1.819</v>
      </c>
      <c r="J37" s="137">
        <v>0</v>
      </c>
      <c r="K37" s="5"/>
      <c r="L37" s="5"/>
      <c r="M37" s="5"/>
      <c r="N37" s="138"/>
      <c r="O37" s="137"/>
      <c r="P37" s="5"/>
      <c r="Q37" s="5"/>
      <c r="R37" s="5"/>
    </row>
    <row r="38" spans="1:18" s="60" customFormat="1" ht="18.600000000000001" customHeight="1">
      <c r="A38" s="2" t="s">
        <v>71</v>
      </c>
      <c r="B38" s="3" t="s">
        <v>72</v>
      </c>
      <c r="C38" s="8" t="s">
        <v>3</v>
      </c>
      <c r="D38" s="8">
        <v>1.5246000000000002</v>
      </c>
      <c r="E38" s="137">
        <v>274</v>
      </c>
      <c r="F38" s="5">
        <f t="shared" si="9"/>
        <v>260.3</v>
      </c>
      <c r="G38" s="5">
        <f t="shared" si="10"/>
        <v>252.07999999999998</v>
      </c>
      <c r="H38" s="5">
        <f t="shared" si="11"/>
        <v>241.12</v>
      </c>
      <c r="I38" s="138">
        <v>2.4824000000000002</v>
      </c>
      <c r="J38" s="137">
        <v>519</v>
      </c>
      <c r="K38" s="5">
        <f t="shared" si="12"/>
        <v>493.05</v>
      </c>
      <c r="L38" s="5">
        <f t="shared" si="13"/>
        <v>477.48</v>
      </c>
      <c r="M38" s="5">
        <f t="shared" si="14"/>
        <v>456.72</v>
      </c>
      <c r="N38" s="138">
        <v>1.6008300000000002</v>
      </c>
      <c r="O38" s="137">
        <v>278</v>
      </c>
      <c r="P38" s="5">
        <f t="shared" si="15"/>
        <v>264.10000000000002</v>
      </c>
      <c r="Q38" s="5">
        <f t="shared" si="16"/>
        <v>255.76</v>
      </c>
      <c r="R38" s="5">
        <f t="shared" si="17"/>
        <v>244.64</v>
      </c>
    </row>
    <row r="39" spans="1:18" s="60" customFormat="1" ht="18.600000000000001" customHeight="1">
      <c r="A39" s="2" t="s">
        <v>73</v>
      </c>
      <c r="B39" s="3" t="s">
        <v>74</v>
      </c>
      <c r="C39" s="8" t="s">
        <v>3</v>
      </c>
      <c r="D39" s="8">
        <v>1.7424000000000002</v>
      </c>
      <c r="E39" s="137">
        <v>395</v>
      </c>
      <c r="F39" s="5">
        <f t="shared" si="9"/>
        <v>375.25</v>
      </c>
      <c r="G39" s="5">
        <f t="shared" si="10"/>
        <v>363.4</v>
      </c>
      <c r="H39" s="5">
        <f t="shared" si="11"/>
        <v>347.6</v>
      </c>
      <c r="I39" s="138">
        <v>3.0709000000000004</v>
      </c>
      <c r="J39" s="137">
        <v>706</v>
      </c>
      <c r="K39" s="5">
        <f t="shared" si="12"/>
        <v>670.7</v>
      </c>
      <c r="L39" s="5">
        <f t="shared" si="13"/>
        <v>649.52</v>
      </c>
      <c r="M39" s="5">
        <f t="shared" si="14"/>
        <v>621.28</v>
      </c>
      <c r="N39" s="138">
        <v>1.8295200000000003</v>
      </c>
      <c r="O39" s="137">
        <v>396</v>
      </c>
      <c r="P39" s="5">
        <f t="shared" si="15"/>
        <v>376.2</v>
      </c>
      <c r="Q39" s="5">
        <f t="shared" si="16"/>
        <v>364.32</v>
      </c>
      <c r="R39" s="5">
        <f t="shared" si="17"/>
        <v>348.48</v>
      </c>
    </row>
    <row r="40" spans="1:18" s="60" customFormat="1" ht="18.600000000000001" customHeight="1">
      <c r="A40" s="2" t="s">
        <v>75</v>
      </c>
      <c r="B40" s="3" t="s">
        <v>76</v>
      </c>
      <c r="C40" s="8" t="s">
        <v>3</v>
      </c>
      <c r="D40" s="8">
        <v>2.04</v>
      </c>
      <c r="E40" s="137">
        <v>449</v>
      </c>
      <c r="F40" s="5">
        <f t="shared" si="9"/>
        <v>426.55</v>
      </c>
      <c r="G40" s="5">
        <f t="shared" si="10"/>
        <v>413.08</v>
      </c>
      <c r="H40" s="5">
        <f t="shared" si="11"/>
        <v>395.12</v>
      </c>
      <c r="I40" s="138">
        <v>3.1640000000000001</v>
      </c>
      <c r="J40" s="137">
        <v>874</v>
      </c>
      <c r="K40" s="5">
        <f t="shared" si="12"/>
        <v>830.3</v>
      </c>
      <c r="L40" s="5">
        <f t="shared" si="13"/>
        <v>804.08</v>
      </c>
      <c r="M40" s="5">
        <f t="shared" si="14"/>
        <v>769.12</v>
      </c>
      <c r="N40" s="138">
        <v>2.1420000000000003</v>
      </c>
      <c r="O40" s="137">
        <v>453</v>
      </c>
      <c r="P40" s="5">
        <f t="shared" si="15"/>
        <v>430.35</v>
      </c>
      <c r="Q40" s="5">
        <f t="shared" si="16"/>
        <v>416.76</v>
      </c>
      <c r="R40" s="5">
        <f t="shared" si="17"/>
        <v>398.64</v>
      </c>
    </row>
    <row r="41" spans="1:18" s="60" customFormat="1" ht="18.600000000000001" customHeight="1">
      <c r="A41" s="2" t="s">
        <v>77</v>
      </c>
      <c r="B41" s="3" t="s">
        <v>78</v>
      </c>
      <c r="C41" s="8" t="s">
        <v>3</v>
      </c>
      <c r="D41" s="8">
        <v>1.0648000000000002</v>
      </c>
      <c r="E41" s="137">
        <v>600</v>
      </c>
      <c r="F41" s="5">
        <f t="shared" si="9"/>
        <v>570</v>
      </c>
      <c r="G41" s="5">
        <f t="shared" si="10"/>
        <v>552</v>
      </c>
      <c r="H41" s="5">
        <f t="shared" si="11"/>
        <v>528</v>
      </c>
      <c r="I41" s="138">
        <v>1.819</v>
      </c>
      <c r="J41" s="137">
        <v>902</v>
      </c>
      <c r="K41" s="5">
        <f t="shared" si="12"/>
        <v>856.9</v>
      </c>
      <c r="L41" s="5">
        <f t="shared" si="13"/>
        <v>829.84</v>
      </c>
      <c r="M41" s="5">
        <f t="shared" si="14"/>
        <v>793.76</v>
      </c>
      <c r="N41" s="138">
        <v>1.1180400000000001</v>
      </c>
      <c r="O41" s="137">
        <v>530</v>
      </c>
      <c r="P41" s="5">
        <f t="shared" si="15"/>
        <v>503.5</v>
      </c>
      <c r="Q41" s="5">
        <f t="shared" si="16"/>
        <v>487.6</v>
      </c>
      <c r="R41" s="5">
        <f t="shared" si="17"/>
        <v>466.4</v>
      </c>
    </row>
    <row r="42" spans="1:18" s="60" customFormat="1" ht="18.600000000000001" customHeight="1">
      <c r="A42" s="2" t="s">
        <v>79</v>
      </c>
      <c r="B42" s="3" t="s">
        <v>80</v>
      </c>
      <c r="C42" s="8" t="s">
        <v>3</v>
      </c>
      <c r="D42" s="8">
        <v>1.5246000000000002</v>
      </c>
      <c r="E42" s="137">
        <v>274</v>
      </c>
      <c r="F42" s="5">
        <f t="shared" si="9"/>
        <v>260.3</v>
      </c>
      <c r="G42" s="5">
        <f t="shared" si="10"/>
        <v>252.07999999999998</v>
      </c>
      <c r="H42" s="5">
        <f t="shared" si="11"/>
        <v>241.12</v>
      </c>
      <c r="I42" s="138">
        <v>2.4824000000000002</v>
      </c>
      <c r="J42" s="137">
        <v>519</v>
      </c>
      <c r="K42" s="5">
        <f t="shared" si="12"/>
        <v>493.05</v>
      </c>
      <c r="L42" s="5">
        <f t="shared" si="13"/>
        <v>477.48</v>
      </c>
      <c r="M42" s="5">
        <f t="shared" si="14"/>
        <v>456.72</v>
      </c>
      <c r="N42" s="138">
        <v>1.6008300000000002</v>
      </c>
      <c r="O42" s="137">
        <v>278</v>
      </c>
      <c r="P42" s="5">
        <f t="shared" si="15"/>
        <v>264.10000000000002</v>
      </c>
      <c r="Q42" s="5">
        <f t="shared" si="16"/>
        <v>255.76</v>
      </c>
      <c r="R42" s="5">
        <f t="shared" si="17"/>
        <v>244.64</v>
      </c>
    </row>
    <row r="43" spans="1:18" s="60" customFormat="1" ht="18.600000000000001" customHeight="1">
      <c r="A43" s="2" t="s">
        <v>81</v>
      </c>
      <c r="B43" s="3" t="s">
        <v>82</v>
      </c>
      <c r="C43" s="8" t="s">
        <v>3</v>
      </c>
      <c r="D43" s="8">
        <v>1.7424000000000002</v>
      </c>
      <c r="E43" s="137">
        <v>395</v>
      </c>
      <c r="F43" s="5">
        <f t="shared" si="9"/>
        <v>375.25</v>
      </c>
      <c r="G43" s="5">
        <f t="shared" si="10"/>
        <v>363.4</v>
      </c>
      <c r="H43" s="5">
        <f t="shared" si="11"/>
        <v>347.6</v>
      </c>
      <c r="I43" s="138">
        <v>3.0709000000000004</v>
      </c>
      <c r="J43" s="137">
        <v>706</v>
      </c>
      <c r="K43" s="5">
        <f t="shared" si="12"/>
        <v>670.7</v>
      </c>
      <c r="L43" s="5">
        <f t="shared" si="13"/>
        <v>649.52</v>
      </c>
      <c r="M43" s="5">
        <f t="shared" si="14"/>
        <v>621.28</v>
      </c>
      <c r="N43" s="138">
        <v>1.8295200000000003</v>
      </c>
      <c r="O43" s="137">
        <v>396</v>
      </c>
      <c r="P43" s="5">
        <f t="shared" si="15"/>
        <v>376.2</v>
      </c>
      <c r="Q43" s="5">
        <f t="shared" si="16"/>
        <v>364.32</v>
      </c>
      <c r="R43" s="5">
        <f t="shared" si="17"/>
        <v>348.48</v>
      </c>
    </row>
    <row r="44" spans="1:18" s="60" customFormat="1" ht="18.600000000000001" customHeight="1">
      <c r="A44" s="2" t="s">
        <v>83</v>
      </c>
      <c r="B44" s="3" t="s">
        <v>84</v>
      </c>
      <c r="C44" s="8" t="s">
        <v>3</v>
      </c>
      <c r="D44" s="8"/>
      <c r="E44" s="137">
        <v>449</v>
      </c>
      <c r="F44" s="5">
        <f t="shared" ref="F44" si="21">E44-(E44*5%)</f>
        <v>426.55</v>
      </c>
      <c r="G44" s="5">
        <f t="shared" ref="G44" si="22">E44-(E44*8%)</f>
        <v>413.08</v>
      </c>
      <c r="H44" s="5">
        <f t="shared" ref="H44" si="23">E44-(E44*12%)</f>
        <v>395.12</v>
      </c>
      <c r="I44" s="138">
        <v>3.0709000000000004</v>
      </c>
      <c r="J44" s="137">
        <v>874</v>
      </c>
      <c r="K44" s="5">
        <f t="shared" ref="K44" si="24">J44-(J44*5%)</f>
        <v>830.3</v>
      </c>
      <c r="L44" s="5">
        <f t="shared" ref="L44" si="25">J44-(J44*8%)</f>
        <v>804.08</v>
      </c>
      <c r="M44" s="5">
        <f t="shared" ref="M44" si="26">J44-(J44*12%)</f>
        <v>769.12</v>
      </c>
      <c r="N44" s="138">
        <v>1.8295200000000003</v>
      </c>
      <c r="O44" s="137">
        <v>453</v>
      </c>
      <c r="P44" s="5">
        <f t="shared" ref="P44" si="27">O44-(O44*5%)</f>
        <v>430.35</v>
      </c>
      <c r="Q44" s="5">
        <f t="shared" ref="Q44" si="28">O44-(O44*8%)</f>
        <v>416.76</v>
      </c>
      <c r="R44" s="5">
        <f t="shared" ref="R44" si="29">O44-(O44*12%)</f>
        <v>398.64</v>
      </c>
    </row>
    <row r="45" spans="1:18" s="141" customFormat="1">
      <c r="A45" s="10"/>
      <c r="B45" s="11"/>
      <c r="C45" s="12"/>
      <c r="D45" s="12"/>
      <c r="E45" s="139"/>
      <c r="F45" s="13"/>
      <c r="G45" s="13"/>
      <c r="H45" s="13"/>
      <c r="I45" s="13"/>
      <c r="J45" s="139"/>
      <c r="K45" s="13"/>
      <c r="L45" s="13"/>
      <c r="M45" s="13"/>
      <c r="N45" s="13"/>
      <c r="O45" s="140"/>
      <c r="P45" s="13"/>
      <c r="Q45" s="13"/>
      <c r="R45" s="13"/>
    </row>
    <row r="46" spans="1:18">
      <c r="A46" s="326" t="s">
        <v>85</v>
      </c>
      <c r="B46" s="15" t="s">
        <v>86</v>
      </c>
      <c r="C46" s="16"/>
      <c r="D46" s="16"/>
      <c r="E46" s="327" t="s">
        <v>87</v>
      </c>
      <c r="F46" s="327"/>
      <c r="G46" s="327"/>
      <c r="H46" s="327"/>
      <c r="I46" s="327"/>
      <c r="J46" s="327"/>
      <c r="K46" s="328">
        <v>34</v>
      </c>
      <c r="L46" s="329">
        <f>K46*0.95</f>
        <v>32.299999999999997</v>
      </c>
      <c r="M46" s="329">
        <f>K46*0.92</f>
        <v>31.28</v>
      </c>
      <c r="N46" s="21"/>
      <c r="O46" s="324">
        <f>K46*0.88</f>
        <v>29.92</v>
      </c>
    </row>
    <row r="47" spans="1:18">
      <c r="A47" s="326"/>
      <c r="B47" s="15" t="s">
        <v>88</v>
      </c>
      <c r="C47" s="16"/>
      <c r="D47" s="16"/>
      <c r="E47" s="327"/>
      <c r="F47" s="327"/>
      <c r="G47" s="327"/>
      <c r="H47" s="327"/>
      <c r="I47" s="327"/>
      <c r="J47" s="327"/>
      <c r="K47" s="328"/>
      <c r="L47" s="329"/>
      <c r="M47" s="329"/>
      <c r="N47" s="21"/>
      <c r="O47" s="324"/>
    </row>
    <row r="48" spans="1:18">
      <c r="A48" s="326"/>
      <c r="B48" s="15" t="s">
        <v>89</v>
      </c>
      <c r="C48" s="16"/>
      <c r="D48" s="16"/>
      <c r="E48" s="327"/>
      <c r="F48" s="327"/>
      <c r="G48" s="327"/>
      <c r="H48" s="327"/>
      <c r="I48" s="327"/>
      <c r="J48" s="327"/>
      <c r="K48" s="328"/>
      <c r="L48" s="329"/>
      <c r="M48" s="329"/>
      <c r="N48" s="21"/>
      <c r="O48" s="324"/>
    </row>
    <row r="49" spans="1:18">
      <c r="A49" s="326" t="s">
        <v>90</v>
      </c>
      <c r="B49" s="15" t="s">
        <v>91</v>
      </c>
      <c r="C49" s="17"/>
      <c r="D49" s="17"/>
      <c r="E49" s="327" t="s">
        <v>92</v>
      </c>
      <c r="F49" s="327"/>
      <c r="G49" s="327"/>
      <c r="H49" s="327"/>
      <c r="I49" s="327"/>
      <c r="J49" s="327"/>
      <c r="K49" s="328">
        <v>68</v>
      </c>
      <c r="L49" s="329">
        <f>K49*0.95</f>
        <v>64.599999999999994</v>
      </c>
      <c r="M49" s="329">
        <f>K49*0.92</f>
        <v>62.56</v>
      </c>
      <c r="N49" s="21"/>
      <c r="O49" s="324">
        <f>K49*0.88</f>
        <v>59.84</v>
      </c>
    </row>
    <row r="50" spans="1:18">
      <c r="A50" s="326"/>
      <c r="B50" s="15" t="s">
        <v>93</v>
      </c>
      <c r="E50" s="327"/>
      <c r="F50" s="327"/>
      <c r="G50" s="327"/>
      <c r="H50" s="327"/>
      <c r="I50" s="327"/>
      <c r="J50" s="327"/>
      <c r="K50" s="328"/>
      <c r="L50" s="329"/>
      <c r="M50" s="329"/>
      <c r="N50" s="21"/>
      <c r="O50" s="324"/>
    </row>
    <row r="51" spans="1:18">
      <c r="A51" s="326"/>
      <c r="B51" s="15" t="s">
        <v>94</v>
      </c>
      <c r="C51" s="18"/>
      <c r="D51" s="18"/>
      <c r="E51" s="327"/>
      <c r="F51" s="327"/>
      <c r="G51" s="327"/>
      <c r="H51" s="327"/>
      <c r="I51" s="327"/>
      <c r="J51" s="327"/>
      <c r="K51" s="328"/>
      <c r="L51" s="329"/>
      <c r="M51" s="329"/>
      <c r="N51" s="21"/>
      <c r="O51" s="324"/>
    </row>
    <row r="52" spans="1:18">
      <c r="A52" s="326"/>
      <c r="B52" s="15" t="s">
        <v>95</v>
      </c>
      <c r="C52" s="19"/>
      <c r="D52" s="19"/>
      <c r="E52" s="325" t="s">
        <v>96</v>
      </c>
      <c r="F52" s="325"/>
      <c r="G52" s="325"/>
      <c r="H52" s="325"/>
      <c r="I52" s="325"/>
      <c r="J52" s="325"/>
      <c r="K52" s="20">
        <v>43</v>
      </c>
      <c r="L52" s="21">
        <f>K52*0.95</f>
        <v>40.85</v>
      </c>
      <c r="M52" s="21">
        <f>K52*0.92</f>
        <v>39.56</v>
      </c>
      <c r="N52" s="21"/>
      <c r="O52" s="22">
        <f>K52*0.88</f>
        <v>37.840000000000003</v>
      </c>
      <c r="P52" s="23"/>
      <c r="Q52" s="23"/>
      <c r="R52" s="23"/>
    </row>
    <row r="53" spans="1:18">
      <c r="A53" s="326" t="s">
        <v>97</v>
      </c>
      <c r="B53" s="24" t="s">
        <v>98</v>
      </c>
      <c r="C53" s="19"/>
      <c r="D53" s="19"/>
      <c r="E53" s="325" t="s">
        <v>99</v>
      </c>
      <c r="F53" s="325"/>
      <c r="G53" s="325"/>
      <c r="H53" s="325"/>
      <c r="I53" s="325"/>
      <c r="J53" s="325"/>
      <c r="K53" s="20">
        <v>6</v>
      </c>
      <c r="L53" s="142">
        <f>K53*0.95</f>
        <v>5.6999999999999993</v>
      </c>
      <c r="M53" s="142">
        <f>K53*0.92</f>
        <v>5.5200000000000005</v>
      </c>
      <c r="N53" s="142"/>
      <c r="O53" s="77">
        <f>K53*0.88</f>
        <v>5.28</v>
      </c>
      <c r="P53" s="23"/>
      <c r="Q53" s="23"/>
      <c r="R53" s="23"/>
    </row>
    <row r="54" spans="1:18">
      <c r="A54" s="326"/>
      <c r="B54" s="24" t="s">
        <v>100</v>
      </c>
      <c r="C54" s="19"/>
      <c r="D54" s="19"/>
      <c r="E54" s="330" t="s">
        <v>101</v>
      </c>
      <c r="F54" s="330"/>
      <c r="G54" s="330"/>
      <c r="H54" s="330"/>
      <c r="I54" s="330"/>
      <c r="J54" s="330"/>
      <c r="K54" s="20">
        <v>43</v>
      </c>
      <c r="L54" s="142">
        <f>K54*0.95</f>
        <v>40.85</v>
      </c>
      <c r="M54" s="142">
        <f>K54*0.92</f>
        <v>39.56</v>
      </c>
      <c r="N54" s="142"/>
      <c r="O54" s="77">
        <f>K54*0.88</f>
        <v>37.840000000000003</v>
      </c>
      <c r="P54" s="23"/>
      <c r="Q54" s="23"/>
      <c r="R54" s="23"/>
    </row>
    <row r="55" spans="1:18">
      <c r="A55" s="326"/>
      <c r="B55" s="24" t="s">
        <v>102</v>
      </c>
      <c r="C55" s="18"/>
      <c r="D55" s="18"/>
      <c r="E55" s="330" t="s">
        <v>103</v>
      </c>
      <c r="F55" s="330"/>
      <c r="G55" s="330"/>
      <c r="H55" s="330"/>
      <c r="I55" s="330"/>
      <c r="J55" s="330"/>
      <c r="K55" s="20">
        <v>86</v>
      </c>
      <c r="L55" s="142">
        <f>K55*0.95</f>
        <v>81.7</v>
      </c>
      <c r="M55" s="142">
        <f>K55*0.92</f>
        <v>79.12</v>
      </c>
      <c r="N55" s="142"/>
      <c r="O55" s="77">
        <f>K55*0.88</f>
        <v>75.680000000000007</v>
      </c>
      <c r="P55" s="25"/>
      <c r="Q55" s="25"/>
      <c r="R55" s="25"/>
    </row>
    <row r="57" spans="1:18" ht="12.75" customHeight="1">
      <c r="A57" s="26" t="s">
        <v>104</v>
      </c>
      <c r="E57" s="331" t="s">
        <v>105</v>
      </c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</row>
    <row r="58" spans="1:18">
      <c r="A58" s="80" t="s">
        <v>106</v>
      </c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</row>
    <row r="59" spans="1:18">
      <c r="A59" s="50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</row>
    <row r="60" spans="1:18"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</row>
    <row r="61" spans="1:18"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</row>
    <row r="62" spans="1:18"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</row>
  </sheetData>
  <mergeCells count="28">
    <mergeCell ref="A53:A55"/>
    <mergeCell ref="E53:J53"/>
    <mergeCell ref="E54:J54"/>
    <mergeCell ref="E55:J55"/>
    <mergeCell ref="E57:R62"/>
    <mergeCell ref="O49:O51"/>
    <mergeCell ref="E52:J52"/>
    <mergeCell ref="A46:A48"/>
    <mergeCell ref="E46:J48"/>
    <mergeCell ref="K46:K48"/>
    <mergeCell ref="L46:L48"/>
    <mergeCell ref="M46:M48"/>
    <mergeCell ref="O46:O48"/>
    <mergeCell ref="A49:A52"/>
    <mergeCell ref="E49:J51"/>
    <mergeCell ref="K49:K51"/>
    <mergeCell ref="L49:L51"/>
    <mergeCell ref="M49:M51"/>
    <mergeCell ref="J1:S3"/>
    <mergeCell ref="A1:B2"/>
    <mergeCell ref="C4:K7"/>
    <mergeCell ref="L4:R5"/>
    <mergeCell ref="A8:A9"/>
    <mergeCell ref="B8:B9"/>
    <mergeCell ref="C8:C9"/>
    <mergeCell ref="E8:H8"/>
    <mergeCell ref="J8:M8"/>
    <mergeCell ref="O8:R8"/>
  </mergeCells>
  <pageMargins left="0.25" right="0.25" top="0.75" bottom="0.75" header="0.3" footer="0.3"/>
  <pageSetup paperSize="9" scale="61" orientation="portrait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92D050"/>
    <pageSetUpPr fitToPage="1"/>
  </sheetPr>
  <dimension ref="A1:M69"/>
  <sheetViews>
    <sheetView view="pageBreakPreview" zoomScale="45" zoomScaleNormal="100" zoomScaleSheetLayoutView="45" zoomScalePageLayoutView="40" workbookViewId="0">
      <pane ySplit="7" topLeftCell="A8" activePane="bottomLeft" state="frozen"/>
      <selection activeCell="L4" sqref="L4"/>
      <selection pane="bottomLeft" activeCell="J8" sqref="J8:J46"/>
    </sheetView>
  </sheetViews>
  <sheetFormatPr defaultColWidth="9.109375" defaultRowHeight="13.8"/>
  <cols>
    <col min="1" max="1" width="12.6640625" style="28" customWidth="1"/>
    <col min="2" max="2" width="41.6640625" style="28" bestFit="1" customWidth="1"/>
    <col min="3" max="3" width="6.109375" style="28" customWidth="1"/>
    <col min="4" max="4" width="6.109375" style="28" hidden="1" customWidth="1"/>
    <col min="5" max="5" width="6.88671875" style="29" customWidth="1"/>
    <col min="6" max="8" width="8.88671875" style="30" customWidth="1"/>
    <col min="9" max="9" width="8.88671875" style="143" hidden="1" customWidth="1"/>
    <col min="10" max="10" width="6.88671875" style="29" customWidth="1"/>
    <col min="11" max="13" width="8.88671875" style="30" customWidth="1"/>
    <col min="14" max="16384" width="9.109375" style="28"/>
  </cols>
  <sheetData>
    <row r="1" spans="1:13" ht="12.9" customHeight="1">
      <c r="K1" s="31"/>
      <c r="L1" s="32"/>
      <c r="M1" s="332"/>
    </row>
    <row r="2" spans="1:13" ht="39.9" customHeight="1">
      <c r="C2" s="333" t="s">
        <v>388</v>
      </c>
      <c r="D2" s="333"/>
      <c r="E2" s="334"/>
      <c r="F2" s="334"/>
      <c r="G2" s="334"/>
      <c r="H2" s="334"/>
      <c r="I2" s="144"/>
      <c r="K2" s="32"/>
      <c r="L2" s="32"/>
      <c r="M2" s="332"/>
    </row>
    <row r="3" spans="1:13" ht="14.4">
      <c r="C3" s="334"/>
      <c r="D3" s="334"/>
      <c r="E3" s="334"/>
      <c r="F3" s="334"/>
      <c r="G3" s="334"/>
      <c r="H3" s="334"/>
      <c r="I3" s="145"/>
      <c r="K3" s="32"/>
      <c r="L3" s="32"/>
      <c r="M3" s="32"/>
    </row>
    <row r="4" spans="1:13" ht="11.25" customHeight="1">
      <c r="A4" s="33"/>
      <c r="B4" s="34"/>
      <c r="C4" s="334"/>
      <c r="D4" s="334"/>
      <c r="E4" s="334"/>
      <c r="F4" s="334"/>
      <c r="G4" s="334"/>
      <c r="H4" s="334"/>
      <c r="J4" s="35"/>
      <c r="K4" s="32"/>
      <c r="L4" s="32"/>
      <c r="M4" s="32"/>
    </row>
    <row r="5" spans="1:13" ht="12.75" customHeight="1">
      <c r="A5" s="33"/>
      <c r="B5" s="36"/>
      <c r="C5" s="36"/>
      <c r="D5" s="36"/>
      <c r="E5" s="36"/>
      <c r="F5" s="37"/>
      <c r="G5" s="37"/>
      <c r="H5" s="37"/>
      <c r="I5" s="36"/>
      <c r="J5" s="37"/>
      <c r="K5" s="37"/>
      <c r="L5" s="156">
        <v>330</v>
      </c>
      <c r="M5" s="37"/>
    </row>
    <row r="6" spans="1:13" ht="13.95" customHeight="1">
      <c r="A6" s="335" t="s">
        <v>0</v>
      </c>
      <c r="B6" s="335" t="s">
        <v>1</v>
      </c>
      <c r="C6" s="320" t="s">
        <v>11</v>
      </c>
      <c r="D6" s="275"/>
      <c r="E6" s="336" t="s">
        <v>107</v>
      </c>
      <c r="F6" s="336"/>
      <c r="G6" s="336"/>
      <c r="H6" s="336"/>
      <c r="I6" s="56"/>
      <c r="J6" s="337" t="s">
        <v>108</v>
      </c>
      <c r="K6" s="337"/>
      <c r="L6" s="337"/>
      <c r="M6" s="337"/>
    </row>
    <row r="7" spans="1:13" ht="36">
      <c r="A7" s="335"/>
      <c r="B7" s="335"/>
      <c r="C7" s="320"/>
      <c r="D7" s="275" t="s">
        <v>387</v>
      </c>
      <c r="E7" s="296" t="s">
        <v>109</v>
      </c>
      <c r="F7" s="296" t="s">
        <v>16</v>
      </c>
      <c r="G7" s="296" t="s">
        <v>17</v>
      </c>
      <c r="H7" s="296" t="s">
        <v>18</v>
      </c>
      <c r="I7" s="291" t="s">
        <v>387</v>
      </c>
      <c r="J7" s="298" t="s">
        <v>109</v>
      </c>
      <c r="K7" s="298" t="s">
        <v>16</v>
      </c>
      <c r="L7" s="298" t="s">
        <v>17</v>
      </c>
      <c r="M7" s="298" t="s">
        <v>18</v>
      </c>
    </row>
    <row r="8" spans="1:13" s="41" customFormat="1" ht="16.2" customHeight="1">
      <c r="A8" s="6" t="s">
        <v>110</v>
      </c>
      <c r="B8" s="42" t="s">
        <v>111</v>
      </c>
      <c r="C8" s="4" t="s">
        <v>3</v>
      </c>
      <c r="D8" s="4">
        <v>1.2480769230769231</v>
      </c>
      <c r="E8" s="137">
        <v>369</v>
      </c>
      <c r="F8" s="40">
        <f>E8-(E8*5%)</f>
        <v>350.55</v>
      </c>
      <c r="G8" s="40">
        <f>E8-(E8*8%)</f>
        <v>339.48</v>
      </c>
      <c r="H8" s="40">
        <f>E8-(E8*12%)</f>
        <v>324.72000000000003</v>
      </c>
      <c r="I8" s="146">
        <v>1.3104807692307694</v>
      </c>
      <c r="J8" s="137">
        <v>570</v>
      </c>
      <c r="K8" s="40">
        <f>J8-(J8*5%)</f>
        <v>541.5</v>
      </c>
      <c r="L8" s="40">
        <f>J8-(J8*8%)</f>
        <v>524.4</v>
      </c>
      <c r="M8" s="40">
        <f>J8-(J8*12%)</f>
        <v>501.6</v>
      </c>
    </row>
    <row r="9" spans="1:13" s="41" customFormat="1" ht="16.2" customHeight="1">
      <c r="A9" s="6" t="s">
        <v>112</v>
      </c>
      <c r="B9" s="42" t="s">
        <v>113</v>
      </c>
      <c r="C9" s="4" t="s">
        <v>3</v>
      </c>
      <c r="D9" s="4">
        <v>1.5019230769230769</v>
      </c>
      <c r="E9" s="137">
        <v>449</v>
      </c>
      <c r="F9" s="40">
        <f t="shared" ref="F9:F46" si="0">E9-(E9*5%)</f>
        <v>426.55</v>
      </c>
      <c r="G9" s="40">
        <f t="shared" ref="G9:G46" si="1">E9-(E9*8%)</f>
        <v>413.08</v>
      </c>
      <c r="H9" s="40">
        <f t="shared" ref="H9:H46" si="2">E9-(E9*12%)</f>
        <v>395.12</v>
      </c>
      <c r="I9" s="146">
        <v>1.5770192307692308</v>
      </c>
      <c r="J9" s="137">
        <v>637</v>
      </c>
      <c r="K9" s="40">
        <f t="shared" ref="K9:K46" si="3">J9-(J9*5%)</f>
        <v>605.15</v>
      </c>
      <c r="L9" s="40">
        <f t="shared" ref="L9:L46" si="4">J9-(J9*8%)</f>
        <v>586.04</v>
      </c>
      <c r="M9" s="40">
        <f t="shared" ref="M9:M46" si="5">J9-(J9*12%)</f>
        <v>560.55999999999995</v>
      </c>
    </row>
    <row r="10" spans="1:13" s="41" customFormat="1" ht="16.2" customHeight="1">
      <c r="A10" s="6" t="s">
        <v>114</v>
      </c>
      <c r="B10" s="42" t="s">
        <v>115</v>
      </c>
      <c r="C10" s="4" t="s">
        <v>3</v>
      </c>
      <c r="D10" s="4">
        <v>1.2692307692307692</v>
      </c>
      <c r="E10" s="137">
        <v>371</v>
      </c>
      <c r="F10" s="40">
        <f t="shared" si="0"/>
        <v>352.45</v>
      </c>
      <c r="G10" s="40">
        <f t="shared" si="1"/>
        <v>341.32</v>
      </c>
      <c r="H10" s="40">
        <f t="shared" si="2"/>
        <v>326.48</v>
      </c>
      <c r="I10" s="146">
        <v>1.3326923076923076</v>
      </c>
      <c r="J10" s="137">
        <v>603</v>
      </c>
      <c r="K10" s="40">
        <f t="shared" si="3"/>
        <v>572.85</v>
      </c>
      <c r="L10" s="40">
        <f t="shared" si="4"/>
        <v>554.76</v>
      </c>
      <c r="M10" s="40">
        <f t="shared" si="5"/>
        <v>530.64</v>
      </c>
    </row>
    <row r="11" spans="1:13" s="41" customFormat="1" ht="16.2" customHeight="1">
      <c r="A11" s="6" t="s">
        <v>116</v>
      </c>
      <c r="B11" s="42" t="s">
        <v>117</v>
      </c>
      <c r="C11" s="4" t="s">
        <v>3</v>
      </c>
      <c r="D11" s="4">
        <v>1.533653846153846</v>
      </c>
      <c r="E11" s="137">
        <v>442</v>
      </c>
      <c r="F11" s="40">
        <f t="shared" si="0"/>
        <v>419.9</v>
      </c>
      <c r="G11" s="40">
        <f t="shared" si="1"/>
        <v>406.64</v>
      </c>
      <c r="H11" s="40">
        <f t="shared" si="2"/>
        <v>388.96</v>
      </c>
      <c r="I11" s="146">
        <v>1.6103365384615385</v>
      </c>
      <c r="J11" s="137">
        <v>627</v>
      </c>
      <c r="K11" s="40">
        <f t="shared" si="3"/>
        <v>595.65</v>
      </c>
      <c r="L11" s="40">
        <f t="shared" si="4"/>
        <v>576.84</v>
      </c>
      <c r="M11" s="40">
        <f t="shared" si="5"/>
        <v>551.76</v>
      </c>
    </row>
    <row r="12" spans="1:13" s="41" customFormat="1" ht="16.2" customHeight="1">
      <c r="A12" s="6" t="s">
        <v>118</v>
      </c>
      <c r="B12" s="42" t="s">
        <v>119</v>
      </c>
      <c r="C12" s="4" t="s">
        <v>3</v>
      </c>
      <c r="D12" s="4">
        <v>2.157692307692308</v>
      </c>
      <c r="E12" s="137">
        <v>603</v>
      </c>
      <c r="F12" s="40">
        <f t="shared" si="0"/>
        <v>572.85</v>
      </c>
      <c r="G12" s="40">
        <f t="shared" si="1"/>
        <v>554.76</v>
      </c>
      <c r="H12" s="40">
        <f t="shared" si="2"/>
        <v>530.64</v>
      </c>
      <c r="I12" s="146">
        <v>2.2655769230769236</v>
      </c>
      <c r="J12" s="137">
        <v>824</v>
      </c>
      <c r="K12" s="40">
        <f t="shared" si="3"/>
        <v>782.8</v>
      </c>
      <c r="L12" s="40">
        <f t="shared" si="4"/>
        <v>758.08</v>
      </c>
      <c r="M12" s="40">
        <f t="shared" si="5"/>
        <v>725.12</v>
      </c>
    </row>
    <row r="13" spans="1:13" s="41" customFormat="1" ht="16.2" customHeight="1">
      <c r="A13" s="6" t="s">
        <v>120</v>
      </c>
      <c r="B13" s="42" t="s">
        <v>121</v>
      </c>
      <c r="C13" s="4" t="s">
        <v>3</v>
      </c>
      <c r="D13" s="4">
        <v>1.7874999999999999</v>
      </c>
      <c r="E13" s="137">
        <v>536</v>
      </c>
      <c r="F13" s="40">
        <f t="shared" si="0"/>
        <v>509.2</v>
      </c>
      <c r="G13" s="40">
        <f t="shared" si="1"/>
        <v>493.12</v>
      </c>
      <c r="H13" s="40">
        <f t="shared" si="2"/>
        <v>471.68</v>
      </c>
      <c r="I13" s="146">
        <v>1.8768749999999998</v>
      </c>
      <c r="J13" s="137">
        <v>777</v>
      </c>
      <c r="K13" s="40">
        <f t="shared" si="3"/>
        <v>738.15</v>
      </c>
      <c r="L13" s="40">
        <f t="shared" si="4"/>
        <v>714.84</v>
      </c>
      <c r="M13" s="40">
        <f t="shared" si="5"/>
        <v>683.76</v>
      </c>
    </row>
    <row r="14" spans="1:13" s="41" customFormat="1" ht="16.2" customHeight="1">
      <c r="A14" s="6" t="s">
        <v>122</v>
      </c>
      <c r="B14" s="42" t="s">
        <v>123</v>
      </c>
      <c r="C14" s="4" t="s">
        <v>3</v>
      </c>
      <c r="D14" s="4">
        <v>1.7240384615384614</v>
      </c>
      <c r="E14" s="137">
        <v>516</v>
      </c>
      <c r="F14" s="40">
        <f t="shared" si="0"/>
        <v>490.2</v>
      </c>
      <c r="G14" s="40">
        <f t="shared" si="1"/>
        <v>474.72</v>
      </c>
      <c r="H14" s="40">
        <f t="shared" si="2"/>
        <v>454.08</v>
      </c>
      <c r="I14" s="146">
        <v>1.8102403846153845</v>
      </c>
      <c r="J14" s="137">
        <v>706</v>
      </c>
      <c r="K14" s="40">
        <f t="shared" si="3"/>
        <v>670.7</v>
      </c>
      <c r="L14" s="40">
        <f t="shared" si="4"/>
        <v>649.52</v>
      </c>
      <c r="M14" s="40">
        <f t="shared" si="5"/>
        <v>621.28</v>
      </c>
    </row>
    <row r="15" spans="1:13" s="41" customFormat="1" ht="16.2" customHeight="1">
      <c r="A15" s="6" t="s">
        <v>124</v>
      </c>
      <c r="B15" s="42" t="s">
        <v>125</v>
      </c>
      <c r="C15" s="4" t="s">
        <v>3</v>
      </c>
      <c r="D15" s="4">
        <v>2.0625</v>
      </c>
      <c r="E15" s="137">
        <v>617</v>
      </c>
      <c r="F15" s="40">
        <f t="shared" si="0"/>
        <v>586.15</v>
      </c>
      <c r="G15" s="40">
        <f t="shared" si="1"/>
        <v>567.64</v>
      </c>
      <c r="H15" s="40">
        <f t="shared" si="2"/>
        <v>542.96</v>
      </c>
      <c r="I15" s="146">
        <v>2.1656249999999999</v>
      </c>
      <c r="J15" s="137">
        <v>840</v>
      </c>
      <c r="K15" s="40">
        <f t="shared" si="3"/>
        <v>798</v>
      </c>
      <c r="L15" s="40">
        <f t="shared" si="4"/>
        <v>772.8</v>
      </c>
      <c r="M15" s="40">
        <f t="shared" si="5"/>
        <v>739.2</v>
      </c>
    </row>
    <row r="16" spans="1:13" s="41" customFormat="1" ht="16.2" customHeight="1">
      <c r="A16" s="6" t="s">
        <v>126</v>
      </c>
      <c r="B16" s="42" t="s">
        <v>127</v>
      </c>
      <c r="C16" s="4" t="s">
        <v>3</v>
      </c>
      <c r="D16" s="4">
        <v>1.903846153846154</v>
      </c>
      <c r="E16" s="137">
        <v>556</v>
      </c>
      <c r="F16" s="40">
        <f t="shared" si="0"/>
        <v>528.20000000000005</v>
      </c>
      <c r="G16" s="40">
        <f t="shared" si="1"/>
        <v>511.52</v>
      </c>
      <c r="H16" s="40">
        <f t="shared" si="2"/>
        <v>489.28</v>
      </c>
      <c r="I16" s="146">
        <v>1.99903846153846</v>
      </c>
      <c r="J16" s="137">
        <v>747</v>
      </c>
      <c r="K16" s="40">
        <f t="shared" si="3"/>
        <v>709.65</v>
      </c>
      <c r="L16" s="40">
        <f t="shared" si="4"/>
        <v>687.24</v>
      </c>
      <c r="M16" s="40">
        <f t="shared" si="5"/>
        <v>657.36</v>
      </c>
    </row>
    <row r="17" spans="1:13" s="41" customFormat="1" ht="16.2" customHeight="1">
      <c r="A17" s="6" t="s">
        <v>128</v>
      </c>
      <c r="B17" s="42" t="s">
        <v>129</v>
      </c>
      <c r="C17" s="4" t="s">
        <v>3</v>
      </c>
      <c r="D17" s="4">
        <v>7.3259615384615371</v>
      </c>
      <c r="E17" s="137">
        <v>1883</v>
      </c>
      <c r="F17" s="40">
        <f t="shared" si="0"/>
        <v>1788.85</v>
      </c>
      <c r="G17" s="40">
        <f t="shared" si="1"/>
        <v>1732.36</v>
      </c>
      <c r="H17" s="40">
        <f t="shared" si="2"/>
        <v>1657.04</v>
      </c>
      <c r="I17" s="146">
        <v>7.6922596153846143</v>
      </c>
      <c r="J17" s="137">
        <v>2254</v>
      </c>
      <c r="K17" s="40">
        <f t="shared" si="3"/>
        <v>2141.3000000000002</v>
      </c>
      <c r="L17" s="40">
        <f t="shared" si="4"/>
        <v>2073.6799999999998</v>
      </c>
      <c r="M17" s="40">
        <f t="shared" si="5"/>
        <v>1983.52</v>
      </c>
    </row>
    <row r="18" spans="1:13" s="41" customFormat="1" ht="16.2" customHeight="1">
      <c r="A18" s="6" t="s">
        <v>130</v>
      </c>
      <c r="B18" s="42" t="s">
        <v>131</v>
      </c>
      <c r="C18" s="4" t="s">
        <v>3</v>
      </c>
      <c r="D18" s="4">
        <v>8.4038461538461515</v>
      </c>
      <c r="E18" s="137">
        <v>2003</v>
      </c>
      <c r="F18" s="40">
        <f t="shared" si="0"/>
        <v>1902.85</v>
      </c>
      <c r="G18" s="40">
        <f t="shared" si="1"/>
        <v>1842.76</v>
      </c>
      <c r="H18" s="40">
        <f t="shared" si="2"/>
        <v>1762.64</v>
      </c>
      <c r="I18" s="146">
        <v>8.8240384615384588</v>
      </c>
      <c r="J18" s="137">
        <v>2295</v>
      </c>
      <c r="K18" s="40">
        <f t="shared" si="3"/>
        <v>2180.25</v>
      </c>
      <c r="L18" s="40">
        <f t="shared" si="4"/>
        <v>2111.4</v>
      </c>
      <c r="M18" s="40">
        <f t="shared" si="5"/>
        <v>2019.6</v>
      </c>
    </row>
    <row r="19" spans="1:13" s="41" customFormat="1" ht="16.2" customHeight="1">
      <c r="A19" s="6" t="s">
        <v>132</v>
      </c>
      <c r="B19" s="42" t="s">
        <v>133</v>
      </c>
      <c r="C19" s="4" t="s">
        <v>3</v>
      </c>
      <c r="D19" s="4">
        <v>9.207692307692307</v>
      </c>
      <c r="E19" s="137">
        <v>2090</v>
      </c>
      <c r="F19" s="40">
        <f t="shared" si="0"/>
        <v>1985.5</v>
      </c>
      <c r="G19" s="40">
        <f t="shared" si="1"/>
        <v>1922.8</v>
      </c>
      <c r="H19" s="40">
        <f t="shared" si="2"/>
        <v>1839.2</v>
      </c>
      <c r="I19" s="146">
        <v>9.6680769230769226</v>
      </c>
      <c r="J19" s="137">
        <v>2563</v>
      </c>
      <c r="K19" s="40">
        <f t="shared" si="3"/>
        <v>2434.85</v>
      </c>
      <c r="L19" s="40">
        <f t="shared" si="4"/>
        <v>2357.96</v>
      </c>
      <c r="M19" s="40">
        <f t="shared" si="5"/>
        <v>2255.44</v>
      </c>
    </row>
    <row r="20" spans="1:13" s="41" customFormat="1" ht="16.2" customHeight="1">
      <c r="A20" s="6" t="s">
        <v>134</v>
      </c>
      <c r="B20" s="42" t="s">
        <v>44</v>
      </c>
      <c r="C20" s="4" t="s">
        <v>3</v>
      </c>
      <c r="D20" s="4">
        <v>7.8923076923076918</v>
      </c>
      <c r="E20" s="137">
        <v>1996</v>
      </c>
      <c r="F20" s="40">
        <f t="shared" si="0"/>
        <v>1896.2</v>
      </c>
      <c r="G20" s="40">
        <f t="shared" si="1"/>
        <v>1836.32</v>
      </c>
      <c r="H20" s="40">
        <f t="shared" si="2"/>
        <v>1756.48</v>
      </c>
      <c r="I20" s="146">
        <v>8.2869230769230775</v>
      </c>
      <c r="J20" s="137">
        <v>2415</v>
      </c>
      <c r="K20" s="40">
        <f t="shared" si="3"/>
        <v>2294.25</v>
      </c>
      <c r="L20" s="40">
        <f t="shared" si="4"/>
        <v>2221.8000000000002</v>
      </c>
      <c r="M20" s="40">
        <f t="shared" si="5"/>
        <v>2125.1999999999998</v>
      </c>
    </row>
    <row r="21" spans="1:13" s="41" customFormat="1" ht="16.2" customHeight="1">
      <c r="A21" s="9" t="s">
        <v>135</v>
      </c>
      <c r="B21" s="42" t="s">
        <v>46</v>
      </c>
      <c r="C21" s="4" t="s">
        <v>3</v>
      </c>
      <c r="D21" s="4">
        <v>1.3653846153846152</v>
      </c>
      <c r="E21" s="137">
        <v>409</v>
      </c>
      <c r="F21" s="40">
        <f t="shared" si="0"/>
        <v>388.55</v>
      </c>
      <c r="G21" s="40">
        <f t="shared" si="1"/>
        <v>376.28</v>
      </c>
      <c r="H21" s="40">
        <f t="shared" si="2"/>
        <v>359.92</v>
      </c>
      <c r="I21" s="146">
        <v>1.4336538461538459</v>
      </c>
      <c r="J21" s="137">
        <v>589</v>
      </c>
      <c r="K21" s="40">
        <f t="shared" si="3"/>
        <v>559.54999999999995</v>
      </c>
      <c r="L21" s="40">
        <f t="shared" si="4"/>
        <v>541.88</v>
      </c>
      <c r="M21" s="40">
        <f t="shared" si="5"/>
        <v>518.32000000000005</v>
      </c>
    </row>
    <row r="22" spans="1:13" s="41" customFormat="1" ht="16.2" customHeight="1">
      <c r="A22" s="9" t="s">
        <v>136</v>
      </c>
      <c r="B22" s="42" t="s">
        <v>137</v>
      </c>
      <c r="C22" s="4" t="s">
        <v>3</v>
      </c>
      <c r="D22" s="4">
        <v>1.3353846153846154</v>
      </c>
      <c r="E22" s="137">
        <v>409</v>
      </c>
      <c r="F22" s="40">
        <f t="shared" si="0"/>
        <v>388.55</v>
      </c>
      <c r="G22" s="40">
        <f t="shared" si="1"/>
        <v>376.28</v>
      </c>
      <c r="H22" s="40">
        <f t="shared" si="2"/>
        <v>359.92</v>
      </c>
      <c r="I22" s="146">
        <v>1.4021538461538463</v>
      </c>
      <c r="J22" s="137">
        <v>589</v>
      </c>
      <c r="K22" s="40">
        <f t="shared" si="3"/>
        <v>559.54999999999995</v>
      </c>
      <c r="L22" s="40">
        <f t="shared" si="4"/>
        <v>541.88</v>
      </c>
      <c r="M22" s="40">
        <f t="shared" si="5"/>
        <v>518.32000000000005</v>
      </c>
    </row>
    <row r="23" spans="1:13" s="41" customFormat="1" ht="16.2" customHeight="1">
      <c r="A23" s="9" t="s">
        <v>138</v>
      </c>
      <c r="B23" s="42" t="s">
        <v>48</v>
      </c>
      <c r="C23" s="4" t="s">
        <v>3</v>
      </c>
      <c r="D23" s="4">
        <v>1.625</v>
      </c>
      <c r="E23" s="137">
        <v>462</v>
      </c>
      <c r="F23" s="40">
        <f t="shared" si="0"/>
        <v>438.9</v>
      </c>
      <c r="G23" s="40">
        <f t="shared" si="1"/>
        <v>425.04</v>
      </c>
      <c r="H23" s="40">
        <f t="shared" si="2"/>
        <v>406.56</v>
      </c>
      <c r="I23" s="146">
        <v>1.70625</v>
      </c>
      <c r="J23" s="137">
        <v>643</v>
      </c>
      <c r="K23" s="40">
        <f t="shared" si="3"/>
        <v>610.85</v>
      </c>
      <c r="L23" s="40">
        <f t="shared" si="4"/>
        <v>591.55999999999995</v>
      </c>
      <c r="M23" s="40">
        <f t="shared" si="5"/>
        <v>565.84</v>
      </c>
    </row>
    <row r="24" spans="1:13" s="41" customFormat="1" ht="16.2" customHeight="1">
      <c r="A24" s="9" t="s">
        <v>139</v>
      </c>
      <c r="B24" s="42" t="s">
        <v>140</v>
      </c>
      <c r="C24" s="4" t="s">
        <v>3</v>
      </c>
      <c r="D24" s="4">
        <v>1.5971153846153847</v>
      </c>
      <c r="E24" s="137">
        <v>462</v>
      </c>
      <c r="F24" s="40">
        <f t="shared" si="0"/>
        <v>438.9</v>
      </c>
      <c r="G24" s="40">
        <f t="shared" si="1"/>
        <v>425.04</v>
      </c>
      <c r="H24" s="40">
        <f t="shared" si="2"/>
        <v>406.56</v>
      </c>
      <c r="I24" s="146">
        <v>1.676971153846154</v>
      </c>
      <c r="J24" s="137">
        <v>643</v>
      </c>
      <c r="K24" s="40">
        <f t="shared" si="3"/>
        <v>610.85</v>
      </c>
      <c r="L24" s="40">
        <f t="shared" si="4"/>
        <v>591.55999999999995</v>
      </c>
      <c r="M24" s="40">
        <f t="shared" si="5"/>
        <v>565.84</v>
      </c>
    </row>
    <row r="25" spans="1:13" s="41" customFormat="1" ht="16.2" customHeight="1">
      <c r="A25" s="9" t="s">
        <v>141</v>
      </c>
      <c r="B25" s="42" t="s">
        <v>50</v>
      </c>
      <c r="C25" s="4" t="s">
        <v>3</v>
      </c>
      <c r="D25" s="4">
        <v>1.8365384615384615</v>
      </c>
      <c r="E25" s="137">
        <v>500</v>
      </c>
      <c r="F25" s="40">
        <f t="shared" si="0"/>
        <v>475</v>
      </c>
      <c r="G25" s="40">
        <f t="shared" si="1"/>
        <v>460</v>
      </c>
      <c r="H25" s="40">
        <f t="shared" si="2"/>
        <v>440</v>
      </c>
      <c r="I25" s="146">
        <v>1.9283653846153845</v>
      </c>
      <c r="J25" s="137">
        <v>730</v>
      </c>
      <c r="K25" s="40">
        <f t="shared" si="3"/>
        <v>693.5</v>
      </c>
      <c r="L25" s="40">
        <f t="shared" si="4"/>
        <v>671.6</v>
      </c>
      <c r="M25" s="40">
        <f t="shared" si="5"/>
        <v>642.4</v>
      </c>
    </row>
    <row r="26" spans="1:13" s="41" customFormat="1" ht="16.2" customHeight="1">
      <c r="A26" s="9" t="s">
        <v>142</v>
      </c>
      <c r="B26" s="42" t="s">
        <v>143</v>
      </c>
      <c r="C26" s="4" t="s">
        <v>3</v>
      </c>
      <c r="D26" s="4">
        <v>1.8086538461538462</v>
      </c>
      <c r="E26" s="137">
        <v>500</v>
      </c>
      <c r="F26" s="40">
        <f t="shared" si="0"/>
        <v>475</v>
      </c>
      <c r="G26" s="40">
        <f t="shared" si="1"/>
        <v>460</v>
      </c>
      <c r="H26" s="40">
        <f t="shared" si="2"/>
        <v>440</v>
      </c>
      <c r="I26" s="146">
        <v>1.8990865384615385</v>
      </c>
      <c r="J26" s="137">
        <v>730</v>
      </c>
      <c r="K26" s="40">
        <f t="shared" si="3"/>
        <v>693.5</v>
      </c>
      <c r="L26" s="40">
        <f t="shared" si="4"/>
        <v>671.6</v>
      </c>
      <c r="M26" s="40">
        <f t="shared" si="5"/>
        <v>642.4</v>
      </c>
    </row>
    <row r="27" spans="1:13" s="41" customFormat="1" ht="16.2" customHeight="1">
      <c r="A27" s="9" t="s">
        <v>144</v>
      </c>
      <c r="B27" s="42" t="s">
        <v>52</v>
      </c>
      <c r="C27" s="4" t="s">
        <v>3</v>
      </c>
      <c r="D27" s="4">
        <v>1.7115384615384615</v>
      </c>
      <c r="E27" s="137">
        <v>486</v>
      </c>
      <c r="F27" s="40">
        <f t="shared" si="0"/>
        <v>461.7</v>
      </c>
      <c r="G27" s="40">
        <f t="shared" si="1"/>
        <v>447.12</v>
      </c>
      <c r="H27" s="40">
        <f t="shared" si="2"/>
        <v>427.68</v>
      </c>
      <c r="I27" s="146">
        <v>1.7971153846153847</v>
      </c>
      <c r="J27" s="137">
        <v>646</v>
      </c>
      <c r="K27" s="40">
        <f t="shared" si="3"/>
        <v>613.70000000000005</v>
      </c>
      <c r="L27" s="40">
        <f t="shared" si="4"/>
        <v>594.32000000000005</v>
      </c>
      <c r="M27" s="40">
        <f t="shared" si="5"/>
        <v>568.48</v>
      </c>
    </row>
    <row r="28" spans="1:13" s="41" customFormat="1" ht="16.2" customHeight="1">
      <c r="A28" s="9" t="s">
        <v>145</v>
      </c>
      <c r="B28" s="42" t="s">
        <v>146</v>
      </c>
      <c r="C28" s="4" t="s">
        <v>3</v>
      </c>
      <c r="D28" s="4">
        <v>1.6817307692307695</v>
      </c>
      <c r="E28" s="137">
        <v>486</v>
      </c>
      <c r="F28" s="40">
        <f t="shared" si="0"/>
        <v>461.7</v>
      </c>
      <c r="G28" s="40">
        <f t="shared" si="1"/>
        <v>447.12</v>
      </c>
      <c r="H28" s="40">
        <f t="shared" si="2"/>
        <v>427.68</v>
      </c>
      <c r="I28" s="146">
        <v>1.765817307692308</v>
      </c>
      <c r="J28" s="137">
        <v>646</v>
      </c>
      <c r="K28" s="40">
        <f t="shared" si="3"/>
        <v>613.70000000000005</v>
      </c>
      <c r="L28" s="40">
        <f t="shared" si="4"/>
        <v>594.32000000000005</v>
      </c>
      <c r="M28" s="40">
        <f t="shared" si="5"/>
        <v>568.48</v>
      </c>
    </row>
    <row r="29" spans="1:13" s="41" customFormat="1" ht="16.2" customHeight="1">
      <c r="A29" s="9" t="s">
        <v>147</v>
      </c>
      <c r="B29" s="42" t="s">
        <v>54</v>
      </c>
      <c r="C29" s="4" t="s">
        <v>3</v>
      </c>
      <c r="D29" s="4">
        <v>2.4615384615384617</v>
      </c>
      <c r="E29" s="137">
        <v>536</v>
      </c>
      <c r="F29" s="40">
        <f t="shared" si="0"/>
        <v>509.2</v>
      </c>
      <c r="G29" s="40">
        <f t="shared" si="1"/>
        <v>493.12</v>
      </c>
      <c r="H29" s="40">
        <f t="shared" si="2"/>
        <v>471.68</v>
      </c>
      <c r="I29" s="146">
        <v>2.5846153846153848</v>
      </c>
      <c r="J29" s="137">
        <v>787</v>
      </c>
      <c r="K29" s="40">
        <f t="shared" si="3"/>
        <v>747.65</v>
      </c>
      <c r="L29" s="40">
        <f t="shared" si="4"/>
        <v>724.04</v>
      </c>
      <c r="M29" s="40">
        <f t="shared" si="5"/>
        <v>692.56</v>
      </c>
    </row>
    <row r="30" spans="1:13" s="41" customFormat="1" ht="16.2" customHeight="1">
      <c r="A30" s="9" t="s">
        <v>148</v>
      </c>
      <c r="B30" s="42" t="s">
        <v>149</v>
      </c>
      <c r="C30" s="4" t="s">
        <v>3</v>
      </c>
      <c r="D30" s="4">
        <v>2.4221153846153847</v>
      </c>
      <c r="E30" s="137">
        <v>536</v>
      </c>
      <c r="F30" s="40">
        <f t="shared" si="0"/>
        <v>509.2</v>
      </c>
      <c r="G30" s="40">
        <f t="shared" si="1"/>
        <v>493.12</v>
      </c>
      <c r="H30" s="40">
        <f t="shared" si="2"/>
        <v>471.68</v>
      </c>
      <c r="I30" s="146">
        <v>2.543221153846154</v>
      </c>
      <c r="J30" s="137">
        <v>787</v>
      </c>
      <c r="K30" s="40">
        <f t="shared" si="3"/>
        <v>747.65</v>
      </c>
      <c r="L30" s="40">
        <f t="shared" si="4"/>
        <v>724.04</v>
      </c>
      <c r="M30" s="40">
        <f t="shared" si="5"/>
        <v>692.56</v>
      </c>
    </row>
    <row r="31" spans="1:13" s="41" customFormat="1" ht="16.2" customHeight="1">
      <c r="A31" s="9" t="s">
        <v>150</v>
      </c>
      <c r="B31" s="42" t="s">
        <v>56</v>
      </c>
      <c r="C31" s="4" t="s">
        <v>3</v>
      </c>
      <c r="D31" s="4">
        <v>1.9230769230769229</v>
      </c>
      <c r="E31" s="137">
        <v>500</v>
      </c>
      <c r="F31" s="40">
        <f t="shared" si="0"/>
        <v>475</v>
      </c>
      <c r="G31" s="40">
        <f t="shared" si="1"/>
        <v>460</v>
      </c>
      <c r="H31" s="40">
        <f t="shared" si="2"/>
        <v>440</v>
      </c>
      <c r="I31" s="146">
        <v>2.0192307692307692</v>
      </c>
      <c r="J31" s="137">
        <v>727</v>
      </c>
      <c r="K31" s="40">
        <f t="shared" si="3"/>
        <v>690.65</v>
      </c>
      <c r="L31" s="40">
        <f t="shared" si="4"/>
        <v>668.84</v>
      </c>
      <c r="M31" s="40">
        <f t="shared" si="5"/>
        <v>639.76</v>
      </c>
    </row>
    <row r="32" spans="1:13" s="41" customFormat="1" ht="16.2" customHeight="1">
      <c r="A32" s="9" t="s">
        <v>151</v>
      </c>
      <c r="B32" s="42" t="s">
        <v>152</v>
      </c>
      <c r="C32" s="4" t="s">
        <v>3</v>
      </c>
      <c r="D32" s="4">
        <v>1.8826923076923079</v>
      </c>
      <c r="E32" s="137">
        <v>500</v>
      </c>
      <c r="F32" s="40">
        <f t="shared" si="0"/>
        <v>475</v>
      </c>
      <c r="G32" s="40">
        <f t="shared" si="1"/>
        <v>460</v>
      </c>
      <c r="H32" s="40">
        <f t="shared" si="2"/>
        <v>440</v>
      </c>
      <c r="I32" s="146">
        <v>1.9768269230769233</v>
      </c>
      <c r="J32" s="137">
        <v>727</v>
      </c>
      <c r="K32" s="40">
        <f t="shared" si="3"/>
        <v>690.65</v>
      </c>
      <c r="L32" s="40">
        <f t="shared" si="4"/>
        <v>668.84</v>
      </c>
      <c r="M32" s="40">
        <f t="shared" si="5"/>
        <v>639.76</v>
      </c>
    </row>
    <row r="33" spans="1:13" s="41" customFormat="1" ht="16.2" customHeight="1">
      <c r="A33" s="6" t="s">
        <v>153</v>
      </c>
      <c r="B33" s="42" t="s">
        <v>154</v>
      </c>
      <c r="C33" s="4" t="s">
        <v>3</v>
      </c>
      <c r="D33" s="4">
        <v>1.6711538461538462</v>
      </c>
      <c r="E33" s="137">
        <v>526</v>
      </c>
      <c r="F33" s="40">
        <f t="shared" si="0"/>
        <v>499.7</v>
      </c>
      <c r="G33" s="40">
        <f t="shared" si="1"/>
        <v>483.92</v>
      </c>
      <c r="H33" s="40">
        <f t="shared" si="2"/>
        <v>462.88</v>
      </c>
      <c r="I33" s="146">
        <v>1.7547115384615386</v>
      </c>
      <c r="J33" s="137">
        <v>784</v>
      </c>
      <c r="K33" s="40">
        <f t="shared" si="3"/>
        <v>744.8</v>
      </c>
      <c r="L33" s="40">
        <f t="shared" si="4"/>
        <v>721.28</v>
      </c>
      <c r="M33" s="40">
        <f t="shared" si="5"/>
        <v>689.92</v>
      </c>
    </row>
    <row r="34" spans="1:13" s="41" customFormat="1" ht="16.2" customHeight="1">
      <c r="A34" s="6" t="s">
        <v>155</v>
      </c>
      <c r="B34" s="42" t="s">
        <v>156</v>
      </c>
      <c r="C34" s="4" t="s">
        <v>3</v>
      </c>
      <c r="D34" s="4">
        <v>1.6711538461538462</v>
      </c>
      <c r="E34" s="137">
        <v>526</v>
      </c>
      <c r="F34" s="40">
        <f t="shared" si="0"/>
        <v>499.7</v>
      </c>
      <c r="G34" s="40">
        <f t="shared" si="1"/>
        <v>483.92</v>
      </c>
      <c r="H34" s="40">
        <f t="shared" si="2"/>
        <v>462.88</v>
      </c>
      <c r="I34" s="146">
        <v>1.7547115384615386</v>
      </c>
      <c r="J34" s="137">
        <v>784</v>
      </c>
      <c r="K34" s="40">
        <f t="shared" si="3"/>
        <v>744.8</v>
      </c>
      <c r="L34" s="40">
        <f t="shared" si="4"/>
        <v>721.28</v>
      </c>
      <c r="M34" s="40">
        <f t="shared" si="5"/>
        <v>689.92</v>
      </c>
    </row>
    <row r="35" spans="1:13" s="41" customFormat="1" ht="16.2" customHeight="1">
      <c r="A35" s="6" t="s">
        <v>157</v>
      </c>
      <c r="B35" s="42" t="s">
        <v>158</v>
      </c>
      <c r="C35" s="4" t="s">
        <v>3</v>
      </c>
      <c r="D35" s="4">
        <v>1.5548076923076923</v>
      </c>
      <c r="E35" s="137">
        <v>489</v>
      </c>
      <c r="F35" s="40">
        <f t="shared" si="0"/>
        <v>464.55</v>
      </c>
      <c r="G35" s="40">
        <f t="shared" si="1"/>
        <v>449.88</v>
      </c>
      <c r="H35" s="40">
        <f t="shared" si="2"/>
        <v>430.32</v>
      </c>
      <c r="I35" s="146">
        <v>1.6325480769230771</v>
      </c>
      <c r="J35" s="137">
        <v>697</v>
      </c>
      <c r="K35" s="40">
        <f t="shared" si="3"/>
        <v>662.15</v>
      </c>
      <c r="L35" s="40">
        <f t="shared" si="4"/>
        <v>641.24</v>
      </c>
      <c r="M35" s="40">
        <f t="shared" si="5"/>
        <v>613.36</v>
      </c>
    </row>
    <row r="36" spans="1:13" s="41" customFormat="1" ht="16.2" customHeight="1">
      <c r="A36" s="6" t="s">
        <v>159</v>
      </c>
      <c r="B36" s="42" t="s">
        <v>160</v>
      </c>
      <c r="C36" s="4" t="s">
        <v>3</v>
      </c>
      <c r="D36" s="4">
        <v>2.5384615384615383</v>
      </c>
      <c r="E36" s="137">
        <v>694</v>
      </c>
      <c r="F36" s="40">
        <f t="shared" si="0"/>
        <v>659.3</v>
      </c>
      <c r="G36" s="40">
        <f t="shared" si="1"/>
        <v>638.48</v>
      </c>
      <c r="H36" s="40">
        <f t="shared" si="2"/>
        <v>610.72</v>
      </c>
      <c r="I36" s="146">
        <v>2.6653846153846152</v>
      </c>
      <c r="J36" s="137">
        <v>907</v>
      </c>
      <c r="K36" s="40">
        <f t="shared" si="3"/>
        <v>861.65</v>
      </c>
      <c r="L36" s="40">
        <f t="shared" si="4"/>
        <v>834.44</v>
      </c>
      <c r="M36" s="40">
        <f t="shared" si="5"/>
        <v>798.16</v>
      </c>
    </row>
    <row r="37" spans="1:13" s="41" customFormat="1" ht="16.2" customHeight="1">
      <c r="A37" s="6" t="s">
        <v>161</v>
      </c>
      <c r="B37" s="42" t="s">
        <v>162</v>
      </c>
      <c r="C37" s="4" t="s">
        <v>3</v>
      </c>
      <c r="D37" s="4">
        <v>3.8942307692307687</v>
      </c>
      <c r="E37" s="137">
        <v>895</v>
      </c>
      <c r="F37" s="40">
        <f t="shared" si="0"/>
        <v>850.25</v>
      </c>
      <c r="G37" s="40">
        <f t="shared" si="1"/>
        <v>823.4</v>
      </c>
      <c r="H37" s="40">
        <f t="shared" si="2"/>
        <v>787.6</v>
      </c>
      <c r="I37" s="146">
        <v>4.0889423076923075</v>
      </c>
      <c r="J37" s="137">
        <v>1106</v>
      </c>
      <c r="K37" s="40">
        <f t="shared" si="3"/>
        <v>1050.7</v>
      </c>
      <c r="L37" s="40">
        <f t="shared" si="4"/>
        <v>1017.52</v>
      </c>
      <c r="M37" s="40">
        <f t="shared" si="5"/>
        <v>973.28</v>
      </c>
    </row>
    <row r="38" spans="1:13" s="41" customFormat="1" ht="16.2" customHeight="1">
      <c r="A38" s="6" t="s">
        <v>163</v>
      </c>
      <c r="B38" s="42" t="s">
        <v>164</v>
      </c>
      <c r="C38" s="4" t="s">
        <v>3</v>
      </c>
      <c r="D38" s="4">
        <v>6.0769230769230766</v>
      </c>
      <c r="E38" s="137">
        <v>1460</v>
      </c>
      <c r="F38" s="40">
        <f t="shared" si="0"/>
        <v>1387</v>
      </c>
      <c r="G38" s="40">
        <f t="shared" si="1"/>
        <v>1343.2</v>
      </c>
      <c r="H38" s="40">
        <f t="shared" si="2"/>
        <v>1284.8</v>
      </c>
      <c r="I38" s="146">
        <v>6.3807692307692312</v>
      </c>
      <c r="J38" s="137">
        <v>1644</v>
      </c>
      <c r="K38" s="40">
        <f t="shared" si="3"/>
        <v>1561.8</v>
      </c>
      <c r="L38" s="40">
        <f t="shared" si="4"/>
        <v>1512.48</v>
      </c>
      <c r="M38" s="40">
        <f t="shared" si="5"/>
        <v>1446.72</v>
      </c>
    </row>
    <row r="39" spans="1:13" s="41" customFormat="1" ht="16.2" customHeight="1">
      <c r="A39" s="6" t="s">
        <v>165</v>
      </c>
      <c r="B39" s="42" t="s">
        <v>166</v>
      </c>
      <c r="C39" s="4" t="s">
        <v>3</v>
      </c>
      <c r="D39" s="4">
        <v>4.5646153846153847</v>
      </c>
      <c r="E39" s="137">
        <v>1129</v>
      </c>
      <c r="F39" s="40">
        <f t="shared" si="0"/>
        <v>1072.55</v>
      </c>
      <c r="G39" s="40">
        <f t="shared" si="1"/>
        <v>1038.68</v>
      </c>
      <c r="H39" s="40">
        <f t="shared" si="2"/>
        <v>993.52</v>
      </c>
      <c r="I39" s="146">
        <v>4.7928461538461544</v>
      </c>
      <c r="J39" s="137">
        <v>1270</v>
      </c>
      <c r="K39" s="40">
        <f t="shared" si="3"/>
        <v>1206.5</v>
      </c>
      <c r="L39" s="40">
        <f t="shared" si="4"/>
        <v>1168.4000000000001</v>
      </c>
      <c r="M39" s="40">
        <f t="shared" si="5"/>
        <v>1117.5999999999999</v>
      </c>
    </row>
    <row r="40" spans="1:13" s="41" customFormat="1" ht="16.2" customHeight="1">
      <c r="A40" s="6" t="s">
        <v>167</v>
      </c>
      <c r="B40" s="42" t="s">
        <v>168</v>
      </c>
      <c r="C40" s="4" t="s">
        <v>3</v>
      </c>
      <c r="D40" s="4">
        <v>0.81442307692307703</v>
      </c>
      <c r="E40" s="137">
        <v>208</v>
      </c>
      <c r="F40" s="40">
        <f t="shared" si="0"/>
        <v>197.6</v>
      </c>
      <c r="G40" s="40">
        <f t="shared" si="1"/>
        <v>191.36</v>
      </c>
      <c r="H40" s="40">
        <f t="shared" si="2"/>
        <v>183.04</v>
      </c>
      <c r="I40" s="146">
        <v>0.85514423076923096</v>
      </c>
      <c r="J40" s="137">
        <v>342</v>
      </c>
      <c r="K40" s="40">
        <f t="shared" si="3"/>
        <v>324.89999999999998</v>
      </c>
      <c r="L40" s="40">
        <f t="shared" si="4"/>
        <v>314.64</v>
      </c>
      <c r="M40" s="40">
        <f t="shared" si="5"/>
        <v>300.95999999999998</v>
      </c>
    </row>
    <row r="41" spans="1:13" s="41" customFormat="1" ht="16.2" customHeight="1">
      <c r="A41" s="6" t="s">
        <v>169</v>
      </c>
      <c r="B41" s="42" t="s">
        <v>170</v>
      </c>
      <c r="C41" s="4" t="s">
        <v>3</v>
      </c>
      <c r="D41" s="4">
        <v>1.1740384615384618</v>
      </c>
      <c r="E41" s="137">
        <v>299</v>
      </c>
      <c r="F41" s="40">
        <f t="shared" si="0"/>
        <v>284.05</v>
      </c>
      <c r="G41" s="40">
        <f t="shared" si="1"/>
        <v>275.08</v>
      </c>
      <c r="H41" s="40">
        <f t="shared" si="2"/>
        <v>263.12</v>
      </c>
      <c r="I41" s="146">
        <v>1.232740384615385</v>
      </c>
      <c r="J41" s="137">
        <v>469</v>
      </c>
      <c r="K41" s="40">
        <f t="shared" si="3"/>
        <v>445.55</v>
      </c>
      <c r="L41" s="40">
        <f t="shared" si="4"/>
        <v>431.48</v>
      </c>
      <c r="M41" s="40">
        <f t="shared" si="5"/>
        <v>412.72</v>
      </c>
    </row>
    <row r="42" spans="1:13" s="41" customFormat="1" ht="16.2" customHeight="1">
      <c r="A42" s="6" t="s">
        <v>171</v>
      </c>
      <c r="B42" s="42" t="s">
        <v>172</v>
      </c>
      <c r="C42" s="4" t="s">
        <v>3</v>
      </c>
      <c r="D42" s="4">
        <v>1.3432692307692309</v>
      </c>
      <c r="E42" s="137">
        <v>342</v>
      </c>
      <c r="F42" s="40">
        <f t="shared" si="0"/>
        <v>324.89999999999998</v>
      </c>
      <c r="G42" s="40">
        <f t="shared" si="1"/>
        <v>314.64</v>
      </c>
      <c r="H42" s="40">
        <f t="shared" si="2"/>
        <v>300.95999999999998</v>
      </c>
      <c r="I42" s="146">
        <v>1.4104326923076924</v>
      </c>
      <c r="J42" s="137">
        <v>579</v>
      </c>
      <c r="K42" s="40">
        <f t="shared" si="3"/>
        <v>550.04999999999995</v>
      </c>
      <c r="L42" s="40">
        <f t="shared" si="4"/>
        <v>532.67999999999995</v>
      </c>
      <c r="M42" s="40">
        <f t="shared" si="5"/>
        <v>509.52</v>
      </c>
    </row>
    <row r="43" spans="1:13" s="41" customFormat="1" ht="16.2" customHeight="1">
      <c r="A43" s="6" t="s">
        <v>173</v>
      </c>
      <c r="B43" s="42" t="s">
        <v>78</v>
      </c>
      <c r="C43" s="4" t="s">
        <v>3</v>
      </c>
      <c r="D43" s="4">
        <v>1.6737499999999998</v>
      </c>
      <c r="E43" s="137">
        <v>452</v>
      </c>
      <c r="F43" s="40">
        <f t="shared" si="0"/>
        <v>429.4</v>
      </c>
      <c r="G43" s="40">
        <f t="shared" si="1"/>
        <v>415.84</v>
      </c>
      <c r="H43" s="40">
        <f t="shared" si="2"/>
        <v>397.76</v>
      </c>
      <c r="I43" s="146">
        <v>1.7574375</v>
      </c>
      <c r="J43" s="137">
        <v>606</v>
      </c>
      <c r="K43" s="40">
        <f t="shared" si="3"/>
        <v>575.70000000000005</v>
      </c>
      <c r="L43" s="40">
        <f t="shared" si="4"/>
        <v>557.52</v>
      </c>
      <c r="M43" s="40">
        <f t="shared" si="5"/>
        <v>533.28</v>
      </c>
    </row>
    <row r="44" spans="1:13" s="41" customFormat="1" ht="16.2" customHeight="1">
      <c r="A44" s="6" t="s">
        <v>174</v>
      </c>
      <c r="B44" s="42" t="s">
        <v>175</v>
      </c>
      <c r="C44" s="4" t="s">
        <v>3</v>
      </c>
      <c r="D44" s="4">
        <v>0.81442307692307703</v>
      </c>
      <c r="E44" s="137">
        <v>144</v>
      </c>
      <c r="F44" s="40">
        <f t="shared" si="0"/>
        <v>136.80000000000001</v>
      </c>
      <c r="G44" s="40">
        <f t="shared" si="1"/>
        <v>132.47999999999999</v>
      </c>
      <c r="H44" s="40">
        <f t="shared" si="2"/>
        <v>126.72</v>
      </c>
      <c r="I44" s="146">
        <v>0.85514423076923096</v>
      </c>
      <c r="J44" s="137">
        <v>304</v>
      </c>
      <c r="K44" s="40">
        <f t="shared" si="3"/>
        <v>288.8</v>
      </c>
      <c r="L44" s="40">
        <f t="shared" si="4"/>
        <v>279.68</v>
      </c>
      <c r="M44" s="40">
        <f t="shared" si="5"/>
        <v>267.52</v>
      </c>
    </row>
    <row r="45" spans="1:13" s="41" customFormat="1" ht="16.2" customHeight="1">
      <c r="A45" s="6" t="s">
        <v>176</v>
      </c>
      <c r="B45" s="42" t="s">
        <v>82</v>
      </c>
      <c r="C45" s="4" t="s">
        <v>3</v>
      </c>
      <c r="D45" s="4">
        <v>1.1740384615384618</v>
      </c>
      <c r="E45" s="137">
        <v>204</v>
      </c>
      <c r="F45" s="40">
        <f t="shared" si="0"/>
        <v>193.8</v>
      </c>
      <c r="G45" s="40">
        <f t="shared" si="1"/>
        <v>187.68</v>
      </c>
      <c r="H45" s="40">
        <f t="shared" si="2"/>
        <v>179.52</v>
      </c>
      <c r="I45" s="146">
        <v>1.232740384615385</v>
      </c>
      <c r="J45" s="137">
        <v>402</v>
      </c>
      <c r="K45" s="40">
        <f t="shared" si="3"/>
        <v>381.9</v>
      </c>
      <c r="L45" s="40">
        <f t="shared" si="4"/>
        <v>369.84</v>
      </c>
      <c r="M45" s="40">
        <f t="shared" si="5"/>
        <v>353.76</v>
      </c>
    </row>
    <row r="46" spans="1:13" s="41" customFormat="1" ht="16.2" customHeight="1">
      <c r="A46" s="6" t="s">
        <v>177</v>
      </c>
      <c r="B46" s="42" t="s">
        <v>178</v>
      </c>
      <c r="C46" s="4" t="s">
        <v>3</v>
      </c>
      <c r="D46" s="4">
        <v>1.3432692307692309</v>
      </c>
      <c r="E46" s="137">
        <v>282</v>
      </c>
      <c r="F46" s="40">
        <f t="shared" si="0"/>
        <v>267.89999999999998</v>
      </c>
      <c r="G46" s="40">
        <f t="shared" si="1"/>
        <v>259.44</v>
      </c>
      <c r="H46" s="40">
        <f t="shared" si="2"/>
        <v>248.16</v>
      </c>
      <c r="I46" s="146">
        <v>1.4104326923076924</v>
      </c>
      <c r="J46" s="137">
        <v>579</v>
      </c>
      <c r="K46" s="40">
        <f t="shared" si="3"/>
        <v>550.04999999999995</v>
      </c>
      <c r="L46" s="40">
        <f t="shared" si="4"/>
        <v>532.67999999999995</v>
      </c>
      <c r="M46" s="40">
        <f t="shared" si="5"/>
        <v>509.52</v>
      </c>
    </row>
    <row r="47" spans="1:13">
      <c r="A47" s="43"/>
      <c r="B47" s="43"/>
      <c r="C47" s="17"/>
      <c r="D47" s="17"/>
      <c r="E47" s="44"/>
      <c r="F47" s="38"/>
      <c r="G47" s="38"/>
      <c r="H47" s="38"/>
      <c r="I47" s="147"/>
      <c r="J47" s="44"/>
      <c r="K47" s="38"/>
      <c r="L47" s="38"/>
      <c r="M47" s="38"/>
    </row>
    <row r="48" spans="1:13" s="46" customFormat="1" ht="12" customHeight="1">
      <c r="A48" s="326" t="s">
        <v>85</v>
      </c>
      <c r="B48" s="339" t="s">
        <v>86</v>
      </c>
      <c r="C48" s="339"/>
      <c r="D48" s="339"/>
      <c r="E48" s="339"/>
      <c r="F48" s="45"/>
      <c r="I48" s="148"/>
    </row>
    <row r="49" spans="1:13" s="46" customFormat="1" ht="13.5" customHeight="1">
      <c r="A49" s="326"/>
      <c r="B49" s="340" t="s">
        <v>88</v>
      </c>
      <c r="C49" s="340"/>
      <c r="D49" s="340"/>
      <c r="E49" s="340"/>
      <c r="F49" s="45"/>
      <c r="I49" s="148"/>
    </row>
    <row r="50" spans="1:13" s="46" customFormat="1" ht="13.95" customHeight="1">
      <c r="A50" s="326"/>
      <c r="B50" s="339" t="s">
        <v>89</v>
      </c>
      <c r="C50" s="339"/>
      <c r="D50" s="339"/>
      <c r="E50" s="339"/>
      <c r="F50" s="45"/>
      <c r="I50" s="148"/>
    </row>
    <row r="51" spans="1:13" s="46" customFormat="1" ht="12" customHeight="1">
      <c r="A51" s="326" t="s">
        <v>90</v>
      </c>
      <c r="B51" s="341" t="s">
        <v>91</v>
      </c>
      <c r="C51" s="341"/>
      <c r="D51" s="341"/>
      <c r="E51" s="341"/>
      <c r="F51" s="30"/>
      <c r="I51" s="148"/>
    </row>
    <row r="52" spans="1:13" s="46" customFormat="1" ht="13.5" customHeight="1">
      <c r="A52" s="326"/>
      <c r="B52" s="341" t="s">
        <v>93</v>
      </c>
      <c r="C52" s="341"/>
      <c r="D52" s="341"/>
      <c r="E52" s="341"/>
      <c r="F52" s="30"/>
      <c r="I52" s="148"/>
    </row>
    <row r="53" spans="1:13" s="46" customFormat="1" ht="13.5" customHeight="1">
      <c r="A53" s="326"/>
      <c r="B53" s="341" t="s">
        <v>179</v>
      </c>
      <c r="C53" s="341"/>
      <c r="D53" s="341"/>
      <c r="E53" s="341"/>
      <c r="F53" s="30"/>
      <c r="I53" s="148"/>
    </row>
    <row r="54" spans="1:13" s="46" customFormat="1" ht="13.5" customHeight="1">
      <c r="A54" s="326"/>
      <c r="B54" s="341" t="s">
        <v>180</v>
      </c>
      <c r="C54" s="341"/>
      <c r="D54" s="341"/>
      <c r="E54" s="341"/>
      <c r="F54" s="38"/>
      <c r="I54" s="148"/>
    </row>
    <row r="55" spans="1:13" s="46" customFormat="1" ht="13.5" customHeight="1">
      <c r="A55" s="326"/>
      <c r="B55" s="341" t="s">
        <v>181</v>
      </c>
      <c r="C55" s="341"/>
      <c r="D55" s="341"/>
      <c r="E55" s="341"/>
      <c r="F55" s="38"/>
      <c r="I55" s="148"/>
    </row>
    <row r="56" spans="1:13" s="46" customFormat="1">
      <c r="A56" s="326"/>
      <c r="B56" s="341" t="s">
        <v>182</v>
      </c>
      <c r="C56" s="341"/>
      <c r="D56" s="341"/>
      <c r="E56" s="341"/>
      <c r="F56" s="38"/>
      <c r="G56" s="45"/>
      <c r="H56" s="45"/>
      <c r="I56" s="148"/>
      <c r="J56" s="45"/>
      <c r="K56" s="45"/>
      <c r="L56" s="45"/>
      <c r="M56" s="45"/>
    </row>
    <row r="57" spans="1:13" s="46" customFormat="1">
      <c r="A57" s="326"/>
      <c r="B57" s="341" t="s">
        <v>183</v>
      </c>
      <c r="C57" s="341"/>
      <c r="D57" s="341"/>
      <c r="E57" s="341"/>
      <c r="F57" s="38"/>
      <c r="G57" s="45"/>
      <c r="H57" s="45"/>
      <c r="I57" s="148"/>
      <c r="J57" s="45"/>
      <c r="K57" s="45"/>
      <c r="L57" s="45"/>
      <c r="M57" s="45"/>
    </row>
    <row r="58" spans="1:13" s="46" customFormat="1">
      <c r="A58" s="326" t="s">
        <v>97</v>
      </c>
      <c r="B58" s="338" t="s">
        <v>98</v>
      </c>
      <c r="C58" s="338"/>
      <c r="D58" s="338"/>
      <c r="E58" s="338"/>
      <c r="F58" s="38"/>
      <c r="G58" s="45"/>
      <c r="H58" s="45"/>
      <c r="I58" s="148"/>
      <c r="J58" s="45"/>
      <c r="K58" s="45"/>
      <c r="L58" s="45"/>
      <c r="M58" s="45"/>
    </row>
    <row r="59" spans="1:13" s="46" customFormat="1">
      <c r="A59" s="326"/>
      <c r="B59" s="338" t="s">
        <v>100</v>
      </c>
      <c r="C59" s="338"/>
      <c r="D59" s="338"/>
      <c r="E59" s="338"/>
      <c r="F59" s="38"/>
      <c r="G59" s="45"/>
      <c r="H59" s="45"/>
      <c r="I59" s="148"/>
      <c r="J59" s="45"/>
      <c r="K59" s="45"/>
      <c r="L59" s="45"/>
      <c r="M59" s="45"/>
    </row>
    <row r="60" spans="1:13" s="46" customFormat="1">
      <c r="A60" s="326"/>
      <c r="B60" s="338" t="s">
        <v>102</v>
      </c>
      <c r="C60" s="338"/>
      <c r="D60" s="338"/>
      <c r="E60" s="338"/>
      <c r="F60" s="38"/>
      <c r="G60" s="45"/>
      <c r="H60" s="45"/>
      <c r="I60" s="148"/>
      <c r="J60" s="45"/>
      <c r="K60" s="45"/>
      <c r="L60" s="45"/>
      <c r="M60" s="45"/>
    </row>
    <row r="62" spans="1:13">
      <c r="A62" s="26" t="s">
        <v>104</v>
      </c>
      <c r="B62" s="46"/>
      <c r="C62" s="46"/>
      <c r="D62" s="46"/>
      <c r="E62" s="46"/>
      <c r="F62" s="45"/>
      <c r="G62" s="45"/>
      <c r="H62" s="45"/>
      <c r="I62" s="148"/>
      <c r="J62" s="45"/>
    </row>
    <row r="63" spans="1:13">
      <c r="A63" s="80" t="s">
        <v>106</v>
      </c>
      <c r="B63" s="46"/>
      <c r="C63" s="46"/>
      <c r="D63" s="46"/>
      <c r="E63" s="48"/>
      <c r="F63" s="45"/>
      <c r="G63" s="45"/>
      <c r="H63" s="49"/>
      <c r="I63" s="149"/>
      <c r="J63" s="45"/>
    </row>
    <row r="64" spans="1:13">
      <c r="A64" s="47"/>
      <c r="B64" s="46"/>
      <c r="C64" s="46"/>
      <c r="D64" s="46"/>
      <c r="E64" s="48"/>
      <c r="F64" s="45"/>
      <c r="G64" s="45"/>
      <c r="H64" s="49"/>
      <c r="I64" s="149"/>
      <c r="J64" s="45"/>
    </row>
    <row r="65" spans="1:10">
      <c r="A65" s="27"/>
      <c r="E65" s="28"/>
      <c r="F65" s="49" t="s">
        <v>184</v>
      </c>
      <c r="J65" s="30"/>
    </row>
    <row r="66" spans="1:10">
      <c r="A66" s="27"/>
      <c r="E66" s="28"/>
      <c r="F66" s="49" t="s">
        <v>185</v>
      </c>
      <c r="J66" s="30"/>
    </row>
    <row r="67" spans="1:10">
      <c r="A67" s="50"/>
      <c r="C67" s="29"/>
      <c r="D67" s="29"/>
      <c r="E67" s="28"/>
      <c r="H67" s="29"/>
      <c r="I67" s="150"/>
      <c r="J67" s="30"/>
    </row>
    <row r="68" spans="1:10">
      <c r="C68" s="29"/>
      <c r="D68" s="29"/>
      <c r="E68" s="28"/>
      <c r="H68" s="29"/>
      <c r="I68" s="150"/>
      <c r="J68" s="30"/>
    </row>
    <row r="69" spans="1:10">
      <c r="C69" s="29"/>
      <c r="D69" s="29"/>
      <c r="E69" s="28"/>
      <c r="H69" s="29"/>
      <c r="I69" s="150"/>
      <c r="J69" s="30"/>
    </row>
  </sheetData>
  <mergeCells count="23">
    <mergeCell ref="A58:A60"/>
    <mergeCell ref="B58:E58"/>
    <mergeCell ref="B59:E59"/>
    <mergeCell ref="B60:E60"/>
    <mergeCell ref="A48:A50"/>
    <mergeCell ref="B48:E48"/>
    <mergeCell ref="B49:E49"/>
    <mergeCell ref="B50:E50"/>
    <mergeCell ref="A51:A57"/>
    <mergeCell ref="B51:E51"/>
    <mergeCell ref="B52:E52"/>
    <mergeCell ref="B53:E53"/>
    <mergeCell ref="B54:E54"/>
    <mergeCell ref="B55:E55"/>
    <mergeCell ref="B56:E56"/>
    <mergeCell ref="B57:E57"/>
    <mergeCell ref="M1:M2"/>
    <mergeCell ref="C2:H4"/>
    <mergeCell ref="A6:A7"/>
    <mergeCell ref="B6:B7"/>
    <mergeCell ref="C6:C7"/>
    <mergeCell ref="E6:H6"/>
    <mergeCell ref="J6:M6"/>
  </mergeCells>
  <pageMargins left="0.23622047244094491" right="0.23622047244094491" top="3.937007874015748E-2" bottom="0" header="0.31496062992125984" footer="7.874015748031496E-2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C000"/>
    <pageSetUpPr fitToPage="1"/>
  </sheetPr>
  <dimension ref="A1:M59"/>
  <sheetViews>
    <sheetView view="pageBreakPreview" topLeftCell="A27" zoomScale="70" zoomScaleNormal="100" zoomScaleSheetLayoutView="70" zoomScalePageLayoutView="40" workbookViewId="0">
      <selection activeCell="K35" activeCellId="1" sqref="F35:H51 K35:M51"/>
    </sheetView>
  </sheetViews>
  <sheetFormatPr defaultColWidth="9.109375" defaultRowHeight="13.8"/>
  <cols>
    <col min="1" max="1" width="12.44140625" style="43" customWidth="1"/>
    <col min="2" max="2" width="49.5546875" style="43" bestFit="1" customWidth="1"/>
    <col min="3" max="3" width="8.109375" style="43" customWidth="1"/>
    <col min="4" max="4" width="8.109375" style="43" hidden="1" customWidth="1"/>
    <col min="5" max="5" width="7.109375" style="43" customWidth="1"/>
    <col min="6" max="6" width="8.88671875" style="43" bestFit="1" customWidth="1"/>
    <col min="7" max="7" width="7.6640625" style="43" customWidth="1"/>
    <col min="8" max="8" width="8.109375" style="43" customWidth="1"/>
    <col min="9" max="9" width="8.109375" style="43" hidden="1" customWidth="1"/>
    <col min="10" max="10" width="7.6640625" style="43" customWidth="1"/>
    <col min="11" max="11" width="7.6640625" style="43" bestFit="1" customWidth="1"/>
    <col min="12" max="12" width="8.33203125" style="43" customWidth="1"/>
    <col min="13" max="13" width="7.88671875" style="43" customWidth="1"/>
    <col min="14" max="16384" width="9.109375" style="43"/>
  </cols>
  <sheetData>
    <row r="1" spans="1:13" ht="27" customHeight="1">
      <c r="A1" s="51"/>
      <c r="C1" s="16"/>
      <c r="D1" s="16"/>
      <c r="F1" s="52"/>
      <c r="G1" s="52"/>
      <c r="H1" s="343"/>
      <c r="I1" s="343"/>
      <c r="J1" s="343"/>
      <c r="K1" s="343"/>
      <c r="L1" s="343"/>
      <c r="M1" s="343"/>
    </row>
    <row r="2" spans="1:13">
      <c r="B2" s="53"/>
      <c r="C2" s="16"/>
      <c r="D2" s="16"/>
      <c r="E2" s="52"/>
      <c r="F2" s="52"/>
      <c r="G2" s="52"/>
      <c r="H2" s="343"/>
      <c r="I2" s="343"/>
      <c r="J2" s="343"/>
      <c r="K2" s="343"/>
      <c r="L2" s="343"/>
      <c r="M2" s="343"/>
    </row>
    <row r="3" spans="1:13" ht="18" customHeight="1">
      <c r="A3" s="344" t="s">
        <v>186</v>
      </c>
      <c r="B3" s="344"/>
      <c r="C3" s="344"/>
      <c r="D3" s="344"/>
      <c r="E3" s="344"/>
      <c r="F3" s="344"/>
      <c r="G3" s="344"/>
      <c r="H3" s="343"/>
      <c r="I3" s="343"/>
      <c r="J3" s="343"/>
      <c r="K3" s="343"/>
      <c r="L3" s="343"/>
      <c r="M3" s="343"/>
    </row>
    <row r="4" spans="1:13" ht="16.95" customHeight="1">
      <c r="A4" s="345" t="s">
        <v>187</v>
      </c>
      <c r="B4" s="345"/>
      <c r="C4" s="345"/>
      <c r="D4" s="345"/>
      <c r="E4" s="345"/>
      <c r="F4" s="345"/>
      <c r="G4" s="345"/>
      <c r="H4" s="54"/>
      <c r="I4" s="54"/>
      <c r="J4" s="157">
        <v>330</v>
      </c>
    </row>
    <row r="5" spans="1:13" ht="13.5" customHeight="1">
      <c r="A5" s="335" t="s">
        <v>0</v>
      </c>
      <c r="B5" s="335" t="s">
        <v>1</v>
      </c>
      <c r="C5" s="320" t="s">
        <v>11</v>
      </c>
      <c r="D5" s="1"/>
      <c r="E5" s="336" t="s">
        <v>12</v>
      </c>
      <c r="F5" s="336"/>
      <c r="G5" s="336"/>
      <c r="H5" s="336"/>
      <c r="I5" s="39"/>
      <c r="J5" s="348" t="s">
        <v>14</v>
      </c>
      <c r="K5" s="348"/>
      <c r="L5" s="348"/>
      <c r="M5" s="348"/>
    </row>
    <row r="6" spans="1:13" ht="36">
      <c r="A6" s="346"/>
      <c r="B6" s="346"/>
      <c r="C6" s="347"/>
      <c r="D6" s="55" t="s">
        <v>387</v>
      </c>
      <c r="E6" s="290" t="s">
        <v>188</v>
      </c>
      <c r="F6" s="291" t="s">
        <v>16</v>
      </c>
      <c r="G6" s="292" t="s">
        <v>17</v>
      </c>
      <c r="H6" s="292" t="s">
        <v>18</v>
      </c>
      <c r="I6" s="292" t="s">
        <v>387</v>
      </c>
      <c r="J6" s="293" t="s">
        <v>188</v>
      </c>
      <c r="K6" s="294" t="s">
        <v>16</v>
      </c>
      <c r="L6" s="295" t="s">
        <v>17</v>
      </c>
      <c r="M6" s="294" t="s">
        <v>18</v>
      </c>
    </row>
    <row r="7" spans="1:13" s="60" customFormat="1" ht="18" customHeight="1">
      <c r="A7" s="57" t="s">
        <v>189</v>
      </c>
      <c r="B7" s="58" t="s">
        <v>20</v>
      </c>
      <c r="C7" s="4" t="s">
        <v>3</v>
      </c>
      <c r="D7" s="4">
        <v>1.6988400000000001</v>
      </c>
      <c r="E7" s="137">
        <v>486</v>
      </c>
      <c r="F7" s="40">
        <f>E7-(E7*5%)</f>
        <v>461.7</v>
      </c>
      <c r="G7" s="40">
        <f>E7-(E7*8%)</f>
        <v>447.12</v>
      </c>
      <c r="H7" s="309">
        <f>E7-(E7*12%)</f>
        <v>427.68</v>
      </c>
      <c r="I7" s="59">
        <v>3.45</v>
      </c>
      <c r="J7" s="137">
        <v>504.75</v>
      </c>
      <c r="K7" s="40">
        <f>J7-(J7*5%)</f>
        <v>479.51249999999999</v>
      </c>
      <c r="L7" s="40">
        <f>J7-(J7*8%)</f>
        <v>464.37</v>
      </c>
      <c r="M7" s="309">
        <f>J7-(J7*12%)</f>
        <v>444.18</v>
      </c>
    </row>
    <row r="8" spans="1:13" s="60" customFormat="1" ht="18" customHeight="1">
      <c r="A8" s="57" t="s">
        <v>190</v>
      </c>
      <c r="B8" s="58" t="s">
        <v>22</v>
      </c>
      <c r="C8" s="4" t="s">
        <v>3</v>
      </c>
      <c r="D8" s="4">
        <v>2.0196000000000001</v>
      </c>
      <c r="E8" s="137">
        <v>579</v>
      </c>
      <c r="F8" s="40">
        <f t="shared" ref="F8:F25" si="0">E8-(E8*5%)</f>
        <v>550.04999999999995</v>
      </c>
      <c r="G8" s="40">
        <f t="shared" ref="G8:G25" si="1">E8-(E8*8%)</f>
        <v>532.67999999999995</v>
      </c>
      <c r="H8" s="309">
        <f t="shared" ref="H8:H27" si="2">E8-(E8*12%)</f>
        <v>509.52</v>
      </c>
      <c r="I8" s="59">
        <v>3.6676000000000002</v>
      </c>
      <c r="J8" s="137">
        <v>584.25</v>
      </c>
      <c r="K8" s="40">
        <f t="shared" ref="K8:K27" si="3">J8-(J8*5%)</f>
        <v>555.03750000000002</v>
      </c>
      <c r="L8" s="40">
        <f t="shared" ref="L8:L27" si="4">J8-(J8*8%)</f>
        <v>537.51</v>
      </c>
      <c r="M8" s="309">
        <f t="shared" ref="M8:M27" si="5">J8-(J8*12%)</f>
        <v>514.14</v>
      </c>
    </row>
    <row r="9" spans="1:13" s="60" customFormat="1" ht="18" customHeight="1">
      <c r="A9" s="57" t="s">
        <v>191</v>
      </c>
      <c r="B9" s="58" t="s">
        <v>24</v>
      </c>
      <c r="C9" s="4" t="s">
        <v>3</v>
      </c>
      <c r="D9" s="4">
        <v>1.7107200000000002</v>
      </c>
      <c r="E9" s="137">
        <v>489</v>
      </c>
      <c r="F9" s="40">
        <f t="shared" si="0"/>
        <v>464.55</v>
      </c>
      <c r="G9" s="40">
        <f t="shared" si="1"/>
        <v>449.88</v>
      </c>
      <c r="H9" s="309">
        <f t="shared" si="2"/>
        <v>430.32</v>
      </c>
      <c r="I9" s="59">
        <v>3.4662000000000002</v>
      </c>
      <c r="J9" s="137">
        <v>468</v>
      </c>
      <c r="K9" s="40">
        <f t="shared" si="3"/>
        <v>444.6</v>
      </c>
      <c r="L9" s="40">
        <f t="shared" si="4"/>
        <v>430.56</v>
      </c>
      <c r="M9" s="309">
        <f t="shared" si="5"/>
        <v>411.84000000000003</v>
      </c>
    </row>
    <row r="10" spans="1:13" s="60" customFormat="1" ht="18" customHeight="1">
      <c r="A10" s="57" t="s">
        <v>192</v>
      </c>
      <c r="B10" s="58" t="s">
        <v>26</v>
      </c>
      <c r="C10" s="4" t="s">
        <v>3</v>
      </c>
      <c r="D10" s="4">
        <v>2.0552400000000004</v>
      </c>
      <c r="E10" s="137">
        <v>589</v>
      </c>
      <c r="F10" s="40">
        <f t="shared" si="0"/>
        <v>559.54999999999995</v>
      </c>
      <c r="G10" s="40">
        <f t="shared" si="1"/>
        <v>541.88</v>
      </c>
      <c r="H10" s="309">
        <f t="shared" si="2"/>
        <v>518.32000000000005</v>
      </c>
      <c r="I10" s="59">
        <v>3.7456545454545451</v>
      </c>
      <c r="J10" s="137">
        <v>597</v>
      </c>
      <c r="K10" s="40">
        <f t="shared" si="3"/>
        <v>567.15</v>
      </c>
      <c r="L10" s="40">
        <f t="shared" si="4"/>
        <v>549.24</v>
      </c>
      <c r="M10" s="309">
        <f t="shared" si="5"/>
        <v>525.36</v>
      </c>
    </row>
    <row r="11" spans="1:13" s="60" customFormat="1" ht="18" customHeight="1">
      <c r="A11" s="57" t="s">
        <v>193</v>
      </c>
      <c r="B11" s="58" t="s">
        <v>28</v>
      </c>
      <c r="C11" s="4" t="s">
        <v>3</v>
      </c>
      <c r="D11" s="4">
        <v>2.7324000000000002</v>
      </c>
      <c r="E11" s="137">
        <v>914</v>
      </c>
      <c r="F11" s="40">
        <f t="shared" si="0"/>
        <v>868.3</v>
      </c>
      <c r="G11" s="40">
        <f t="shared" si="1"/>
        <v>840.88</v>
      </c>
      <c r="H11" s="309">
        <f t="shared" si="2"/>
        <v>804.32</v>
      </c>
      <c r="I11" s="59">
        <v>5.0880000000000001</v>
      </c>
      <c r="J11" s="137">
        <v>849</v>
      </c>
      <c r="K11" s="40">
        <f t="shared" si="3"/>
        <v>806.55</v>
      </c>
      <c r="L11" s="40">
        <f t="shared" si="4"/>
        <v>781.08</v>
      </c>
      <c r="M11" s="309">
        <f t="shared" si="5"/>
        <v>747.12</v>
      </c>
    </row>
    <row r="12" spans="1:13" s="60" customFormat="1" ht="18" customHeight="1">
      <c r="A12" s="57" t="s">
        <v>194</v>
      </c>
      <c r="B12" s="58" t="s">
        <v>32</v>
      </c>
      <c r="C12" s="4" t="s">
        <v>3</v>
      </c>
      <c r="D12" s="4">
        <v>2.2928400000000004</v>
      </c>
      <c r="E12" s="137">
        <v>656</v>
      </c>
      <c r="F12" s="40">
        <f t="shared" si="0"/>
        <v>623.20000000000005</v>
      </c>
      <c r="G12" s="40">
        <f t="shared" si="1"/>
        <v>603.52</v>
      </c>
      <c r="H12" s="309">
        <f t="shared" si="2"/>
        <v>577.28</v>
      </c>
      <c r="I12" s="59">
        <v>4.4520000000000008</v>
      </c>
      <c r="J12" s="137">
        <v>656.25</v>
      </c>
      <c r="K12" s="40">
        <f t="shared" si="3"/>
        <v>623.4375</v>
      </c>
      <c r="L12" s="40">
        <f t="shared" si="4"/>
        <v>603.75</v>
      </c>
      <c r="M12" s="309">
        <f t="shared" si="5"/>
        <v>577.5</v>
      </c>
    </row>
    <row r="13" spans="1:13" s="60" customFormat="1" ht="18" customHeight="1">
      <c r="A13" s="57" t="s">
        <v>195</v>
      </c>
      <c r="B13" s="58" t="s">
        <v>34</v>
      </c>
      <c r="C13" s="4" t="s">
        <v>3</v>
      </c>
      <c r="D13" s="4">
        <v>2.7086400000000004</v>
      </c>
      <c r="E13" s="137">
        <v>777</v>
      </c>
      <c r="F13" s="40">
        <f t="shared" si="0"/>
        <v>738.15</v>
      </c>
      <c r="G13" s="40">
        <f t="shared" si="1"/>
        <v>714.84</v>
      </c>
      <c r="H13" s="309">
        <f t="shared" si="2"/>
        <v>683.76</v>
      </c>
      <c r="I13" s="59">
        <v>4.9336254545454548</v>
      </c>
      <c r="J13" s="137">
        <v>799.5</v>
      </c>
      <c r="K13" s="40">
        <f t="shared" si="3"/>
        <v>759.52499999999998</v>
      </c>
      <c r="L13" s="40">
        <f t="shared" si="4"/>
        <v>735.54</v>
      </c>
      <c r="M13" s="309">
        <f t="shared" si="5"/>
        <v>703.56</v>
      </c>
    </row>
    <row r="14" spans="1:13" s="60" customFormat="1" ht="18" customHeight="1">
      <c r="A14" s="57" t="s">
        <v>196</v>
      </c>
      <c r="B14" s="58" t="s">
        <v>36</v>
      </c>
      <c r="C14" s="4" t="s">
        <v>3</v>
      </c>
      <c r="D14" s="4">
        <v>2.4948000000000006</v>
      </c>
      <c r="E14" s="137">
        <v>835</v>
      </c>
      <c r="F14" s="40">
        <f t="shared" si="0"/>
        <v>793.25</v>
      </c>
      <c r="G14" s="40">
        <f t="shared" si="1"/>
        <v>768.2</v>
      </c>
      <c r="H14" s="309">
        <f t="shared" si="2"/>
        <v>734.8</v>
      </c>
      <c r="I14" s="59">
        <v>4.7542927272727269</v>
      </c>
      <c r="J14" s="137">
        <v>718.5</v>
      </c>
      <c r="K14" s="40">
        <f t="shared" si="3"/>
        <v>682.57500000000005</v>
      </c>
      <c r="L14" s="40">
        <f t="shared" si="4"/>
        <v>661.02</v>
      </c>
      <c r="M14" s="309">
        <f t="shared" si="5"/>
        <v>632.28</v>
      </c>
    </row>
    <row r="15" spans="1:13" s="60" customFormat="1" ht="18" customHeight="1">
      <c r="A15" s="57" t="s">
        <v>197</v>
      </c>
      <c r="B15" s="58" t="s">
        <v>46</v>
      </c>
      <c r="C15" s="4" t="s">
        <v>3</v>
      </c>
      <c r="D15" s="4">
        <v>1.88032</v>
      </c>
      <c r="E15" s="137">
        <v>539</v>
      </c>
      <c r="F15" s="40">
        <f t="shared" si="0"/>
        <v>512.04999999999995</v>
      </c>
      <c r="G15" s="40">
        <f t="shared" si="1"/>
        <v>495.88</v>
      </c>
      <c r="H15" s="309">
        <f t="shared" si="2"/>
        <v>474.32</v>
      </c>
      <c r="I15" s="59">
        <v>3.5778854545454548</v>
      </c>
      <c r="J15" s="137">
        <v>500.25</v>
      </c>
      <c r="K15" s="40">
        <f t="shared" si="3"/>
        <v>475.23750000000001</v>
      </c>
      <c r="L15" s="40">
        <f t="shared" si="4"/>
        <v>460.23</v>
      </c>
      <c r="M15" s="309">
        <f t="shared" si="5"/>
        <v>440.22</v>
      </c>
    </row>
    <row r="16" spans="1:13" s="60" customFormat="1" ht="18" customHeight="1">
      <c r="A16" s="57" t="s">
        <v>198</v>
      </c>
      <c r="B16" s="58" t="s">
        <v>48</v>
      </c>
      <c r="C16" s="4" t="s">
        <v>3</v>
      </c>
      <c r="D16" s="4">
        <v>2.1945000000000001</v>
      </c>
      <c r="E16" s="137">
        <v>630</v>
      </c>
      <c r="F16" s="40">
        <f t="shared" si="0"/>
        <v>598.5</v>
      </c>
      <c r="G16" s="40">
        <f t="shared" si="1"/>
        <v>579.6</v>
      </c>
      <c r="H16" s="309">
        <f t="shared" si="2"/>
        <v>554.4</v>
      </c>
      <c r="I16" s="59">
        <v>4.0491999999999999</v>
      </c>
      <c r="J16" s="137">
        <v>601.5</v>
      </c>
      <c r="K16" s="40">
        <f t="shared" si="3"/>
        <v>571.42499999999995</v>
      </c>
      <c r="L16" s="40">
        <f t="shared" si="4"/>
        <v>553.38</v>
      </c>
      <c r="M16" s="309">
        <f t="shared" si="5"/>
        <v>529.32000000000005</v>
      </c>
    </row>
    <row r="17" spans="1:13" s="60" customFormat="1" ht="18" customHeight="1">
      <c r="A17" s="57" t="s">
        <v>199</v>
      </c>
      <c r="B17" s="58" t="s">
        <v>50</v>
      </c>
      <c r="C17" s="4" t="s">
        <v>3</v>
      </c>
      <c r="D17" s="4">
        <v>2.4710400000000008</v>
      </c>
      <c r="E17" s="137">
        <v>706</v>
      </c>
      <c r="F17" s="40">
        <f t="shared" si="0"/>
        <v>670.7</v>
      </c>
      <c r="G17" s="40">
        <f t="shared" si="1"/>
        <v>649.52</v>
      </c>
      <c r="H17" s="309">
        <f t="shared" si="2"/>
        <v>621.28</v>
      </c>
      <c r="I17" s="59">
        <v>4.3777999999999997</v>
      </c>
      <c r="J17" s="137">
        <v>668.25</v>
      </c>
      <c r="K17" s="40">
        <f t="shared" si="3"/>
        <v>634.83749999999998</v>
      </c>
      <c r="L17" s="40">
        <f t="shared" si="4"/>
        <v>614.79</v>
      </c>
      <c r="M17" s="309">
        <f t="shared" si="5"/>
        <v>588.05999999999995</v>
      </c>
    </row>
    <row r="18" spans="1:13" s="60" customFormat="1" ht="18" customHeight="1">
      <c r="A18" s="57" t="s">
        <v>200</v>
      </c>
      <c r="B18" s="58" t="s">
        <v>201</v>
      </c>
      <c r="C18" s="4" t="s">
        <v>3</v>
      </c>
      <c r="D18" s="4">
        <v>2.8630800000000005</v>
      </c>
      <c r="E18" s="137">
        <v>821</v>
      </c>
      <c r="F18" s="40">
        <f t="shared" si="0"/>
        <v>779.95</v>
      </c>
      <c r="G18" s="40">
        <f t="shared" si="1"/>
        <v>755.31999999999994</v>
      </c>
      <c r="H18" s="309">
        <f t="shared" si="2"/>
        <v>722.48</v>
      </c>
      <c r="I18" s="59">
        <v>4.7805999999999997</v>
      </c>
      <c r="J18" s="137">
        <v>856.5</v>
      </c>
      <c r="K18" s="40">
        <f t="shared" si="3"/>
        <v>813.67499999999995</v>
      </c>
      <c r="L18" s="40">
        <f t="shared" si="4"/>
        <v>787.98</v>
      </c>
      <c r="M18" s="309">
        <f t="shared" si="5"/>
        <v>753.72</v>
      </c>
    </row>
    <row r="19" spans="1:13" s="60" customFormat="1" ht="18" customHeight="1">
      <c r="A19" s="57" t="s">
        <v>202</v>
      </c>
      <c r="B19" s="58" t="s">
        <v>203</v>
      </c>
      <c r="C19" s="4" t="s">
        <v>3</v>
      </c>
      <c r="D19" s="4">
        <v>2.4235200000000003</v>
      </c>
      <c r="E19" s="137">
        <v>694</v>
      </c>
      <c r="F19" s="40">
        <f t="shared" si="0"/>
        <v>659.3</v>
      </c>
      <c r="G19" s="40">
        <f t="shared" si="1"/>
        <v>638.48</v>
      </c>
      <c r="H19" s="309">
        <f t="shared" si="2"/>
        <v>610.72</v>
      </c>
      <c r="I19" s="59">
        <v>4.3990000000000009</v>
      </c>
      <c r="J19" s="137">
        <v>693</v>
      </c>
      <c r="K19" s="40">
        <f t="shared" si="3"/>
        <v>658.35</v>
      </c>
      <c r="L19" s="40">
        <f t="shared" si="4"/>
        <v>637.55999999999995</v>
      </c>
      <c r="M19" s="309">
        <f t="shared" si="5"/>
        <v>609.84</v>
      </c>
    </row>
    <row r="20" spans="1:13" s="60" customFormat="1" ht="18" customHeight="1">
      <c r="A20" s="57" t="s">
        <v>204</v>
      </c>
      <c r="B20" s="58" t="s">
        <v>58</v>
      </c>
      <c r="C20" s="4" t="s">
        <v>3</v>
      </c>
      <c r="D20" s="4">
        <v>2.2334400000000003</v>
      </c>
      <c r="E20" s="137">
        <v>747</v>
      </c>
      <c r="F20" s="40">
        <f t="shared" si="0"/>
        <v>709.65</v>
      </c>
      <c r="G20" s="40">
        <f t="shared" si="1"/>
        <v>687.24</v>
      </c>
      <c r="H20" s="309">
        <f t="shared" si="2"/>
        <v>657.36</v>
      </c>
      <c r="I20" s="59">
        <v>4.9077999999999999</v>
      </c>
      <c r="J20" s="137">
        <v>681</v>
      </c>
      <c r="K20" s="40">
        <f t="shared" si="3"/>
        <v>646.95000000000005</v>
      </c>
      <c r="L20" s="40">
        <f t="shared" si="4"/>
        <v>626.52</v>
      </c>
      <c r="M20" s="309">
        <f t="shared" si="5"/>
        <v>599.28</v>
      </c>
    </row>
    <row r="21" spans="1:13" s="60" customFormat="1" ht="18" customHeight="1">
      <c r="A21" s="57" t="s">
        <v>205</v>
      </c>
      <c r="B21" s="58" t="s">
        <v>60</v>
      </c>
      <c r="C21" s="4" t="s">
        <v>3</v>
      </c>
      <c r="D21" s="4">
        <v>2.2334400000000003</v>
      </c>
      <c r="E21" s="137">
        <v>747</v>
      </c>
      <c r="F21" s="40">
        <f t="shared" si="0"/>
        <v>709.65</v>
      </c>
      <c r="G21" s="40">
        <f t="shared" si="1"/>
        <v>687.24</v>
      </c>
      <c r="H21" s="309">
        <f t="shared" si="2"/>
        <v>657.36</v>
      </c>
      <c r="I21" s="59">
        <v>4.9077999999999999</v>
      </c>
      <c r="J21" s="137">
        <v>681</v>
      </c>
      <c r="K21" s="40">
        <f t="shared" si="3"/>
        <v>646.95000000000005</v>
      </c>
      <c r="L21" s="40">
        <f t="shared" si="4"/>
        <v>626.52</v>
      </c>
      <c r="M21" s="309">
        <f t="shared" si="5"/>
        <v>599.28</v>
      </c>
    </row>
    <row r="22" spans="1:13" s="60" customFormat="1" ht="18" customHeight="1">
      <c r="A22" s="57" t="s">
        <v>206</v>
      </c>
      <c r="B22" s="58" t="s">
        <v>62</v>
      </c>
      <c r="C22" s="4" t="s">
        <v>3</v>
      </c>
      <c r="D22" s="4">
        <v>2.2215600000000002</v>
      </c>
      <c r="E22" s="137">
        <v>744</v>
      </c>
      <c r="F22" s="40">
        <f t="shared" si="0"/>
        <v>706.8</v>
      </c>
      <c r="G22" s="40">
        <f t="shared" si="1"/>
        <v>684.48</v>
      </c>
      <c r="H22" s="309">
        <f t="shared" si="2"/>
        <v>654.72</v>
      </c>
      <c r="I22" s="59">
        <v>4.5474000000000006</v>
      </c>
      <c r="J22" s="137">
        <v>626.25</v>
      </c>
      <c r="K22" s="40">
        <f t="shared" si="3"/>
        <v>594.9375</v>
      </c>
      <c r="L22" s="40">
        <f t="shared" si="4"/>
        <v>576.15</v>
      </c>
      <c r="M22" s="309">
        <f t="shared" si="5"/>
        <v>551.1</v>
      </c>
    </row>
    <row r="23" spans="1:13" s="60" customFormat="1" ht="18" customHeight="1">
      <c r="A23" s="57" t="s">
        <v>207</v>
      </c>
      <c r="B23" s="58" t="s">
        <v>66</v>
      </c>
      <c r="C23" s="4" t="s">
        <v>3</v>
      </c>
      <c r="D23" s="4">
        <v>4.9364640000000009</v>
      </c>
      <c r="E23" s="137">
        <v>1655</v>
      </c>
      <c r="F23" s="40">
        <f t="shared" si="0"/>
        <v>1572.25</v>
      </c>
      <c r="G23" s="40">
        <f t="shared" si="1"/>
        <v>1522.6</v>
      </c>
      <c r="H23" s="309">
        <f t="shared" si="2"/>
        <v>1456.4</v>
      </c>
      <c r="I23" s="59">
        <v>6.54</v>
      </c>
      <c r="J23" s="137">
        <v>1317</v>
      </c>
      <c r="K23" s="40">
        <f t="shared" si="3"/>
        <v>1251.1500000000001</v>
      </c>
      <c r="L23" s="40">
        <f t="shared" si="4"/>
        <v>1211.6400000000001</v>
      </c>
      <c r="M23" s="309">
        <f t="shared" si="5"/>
        <v>1158.96</v>
      </c>
    </row>
    <row r="24" spans="1:13" s="60" customFormat="1" ht="18" customHeight="1">
      <c r="A24" s="57" t="s">
        <v>208</v>
      </c>
      <c r="B24" s="58" t="s">
        <v>209</v>
      </c>
      <c r="C24" s="4" t="s">
        <v>3</v>
      </c>
      <c r="D24" s="4">
        <v>3.5970000000000004</v>
      </c>
      <c r="E24" s="137">
        <v>1206</v>
      </c>
      <c r="F24" s="40">
        <f t="shared" si="0"/>
        <v>1145.7</v>
      </c>
      <c r="G24" s="40">
        <f t="shared" si="1"/>
        <v>1109.52</v>
      </c>
      <c r="H24" s="309">
        <f t="shared" si="2"/>
        <v>1061.28</v>
      </c>
      <c r="I24" s="59">
        <v>5.1100000000000003</v>
      </c>
      <c r="J24" s="137">
        <v>885.75</v>
      </c>
      <c r="K24" s="40">
        <f t="shared" si="3"/>
        <v>841.46249999999998</v>
      </c>
      <c r="L24" s="40">
        <f t="shared" si="4"/>
        <v>814.89</v>
      </c>
      <c r="M24" s="309">
        <f t="shared" si="5"/>
        <v>779.46</v>
      </c>
    </row>
    <row r="25" spans="1:13" s="60" customFormat="1" ht="18" customHeight="1">
      <c r="A25" s="57" t="s">
        <v>210</v>
      </c>
      <c r="B25" s="58" t="s">
        <v>211</v>
      </c>
      <c r="C25" s="4" t="s">
        <v>3</v>
      </c>
      <c r="D25" s="4">
        <v>3.7950000000000004</v>
      </c>
      <c r="E25" s="137">
        <v>1273</v>
      </c>
      <c r="F25" s="40">
        <f t="shared" si="0"/>
        <v>1209.3499999999999</v>
      </c>
      <c r="G25" s="40">
        <f t="shared" si="1"/>
        <v>1171.1600000000001</v>
      </c>
      <c r="H25" s="309">
        <f t="shared" si="2"/>
        <v>1120.24</v>
      </c>
      <c r="I25" s="59">
        <v>5.54</v>
      </c>
      <c r="J25" s="137">
        <v>960</v>
      </c>
      <c r="K25" s="40">
        <f t="shared" si="3"/>
        <v>912</v>
      </c>
      <c r="L25" s="40">
        <f t="shared" si="4"/>
        <v>883.2</v>
      </c>
      <c r="M25" s="309">
        <f t="shared" si="5"/>
        <v>844.8</v>
      </c>
    </row>
    <row r="26" spans="1:13" s="60" customFormat="1" ht="18" customHeight="1">
      <c r="A26" s="57" t="s">
        <v>212</v>
      </c>
      <c r="B26" s="58" t="s">
        <v>213</v>
      </c>
      <c r="C26" s="4" t="s">
        <v>214</v>
      </c>
      <c r="D26" s="4">
        <v>3.5970000000000004</v>
      </c>
      <c r="E26" s="137">
        <v>1206</v>
      </c>
      <c r="F26" s="40">
        <f>E26-(E26*5%)</f>
        <v>1145.7</v>
      </c>
      <c r="G26" s="40">
        <f>E26-(E26*8%)</f>
        <v>1109.52</v>
      </c>
      <c r="H26" s="309">
        <f t="shared" si="2"/>
        <v>1061.28</v>
      </c>
      <c r="I26" s="59">
        <v>5.1100000000000003</v>
      </c>
      <c r="J26" s="137">
        <v>885.75</v>
      </c>
      <c r="K26" s="40">
        <f t="shared" si="3"/>
        <v>841.46249999999998</v>
      </c>
      <c r="L26" s="40">
        <f t="shared" si="4"/>
        <v>814.89</v>
      </c>
      <c r="M26" s="309">
        <f t="shared" si="5"/>
        <v>779.46</v>
      </c>
    </row>
    <row r="27" spans="1:13" s="60" customFormat="1" ht="18" customHeight="1">
      <c r="A27" s="57" t="s">
        <v>215</v>
      </c>
      <c r="B27" s="58" t="s">
        <v>216</v>
      </c>
      <c r="C27" s="4" t="s">
        <v>3</v>
      </c>
      <c r="D27" s="4">
        <v>3.7950000000000004</v>
      </c>
      <c r="E27" s="137">
        <v>1273</v>
      </c>
      <c r="F27" s="40">
        <f>E27-(E27*5%)</f>
        <v>1209.3499999999999</v>
      </c>
      <c r="G27" s="40">
        <f>E27-(E27*8%)</f>
        <v>1171.1600000000001</v>
      </c>
      <c r="H27" s="309">
        <f t="shared" si="2"/>
        <v>1120.24</v>
      </c>
      <c r="I27" s="59">
        <v>5.54</v>
      </c>
      <c r="J27" s="137">
        <v>960</v>
      </c>
      <c r="K27" s="40">
        <f t="shared" si="3"/>
        <v>912</v>
      </c>
      <c r="L27" s="40">
        <f t="shared" si="4"/>
        <v>883.2</v>
      </c>
      <c r="M27" s="309">
        <f t="shared" si="5"/>
        <v>844.8</v>
      </c>
    </row>
    <row r="28" spans="1:13">
      <c r="A28" s="61"/>
      <c r="B28" s="62"/>
      <c r="C28" s="63"/>
      <c r="D28" s="63"/>
      <c r="E28" s="64"/>
      <c r="F28" s="65"/>
      <c r="G28" s="65"/>
      <c r="H28" s="66"/>
      <c r="I28" s="66"/>
      <c r="J28" s="64"/>
      <c r="K28" s="65"/>
      <c r="L28" s="65"/>
      <c r="M28" s="67"/>
    </row>
    <row r="29" spans="1:13">
      <c r="A29" s="61"/>
      <c r="B29" s="62"/>
      <c r="C29" s="63"/>
      <c r="D29" s="63"/>
      <c r="E29" s="64"/>
      <c r="F29" s="65"/>
      <c r="G29" s="65"/>
      <c r="H29" s="66"/>
      <c r="I29" s="66"/>
      <c r="J29" s="64"/>
      <c r="K29" s="65"/>
      <c r="L29" s="65"/>
      <c r="M29" s="67"/>
    </row>
    <row r="30" spans="1:13">
      <c r="A30" s="61"/>
      <c r="B30" s="62"/>
      <c r="C30" s="63"/>
      <c r="D30" s="63"/>
      <c r="E30" s="64"/>
      <c r="F30" s="65"/>
      <c r="G30" s="65"/>
      <c r="H30" s="66"/>
      <c r="I30" s="66"/>
      <c r="J30" s="64"/>
      <c r="K30" s="65"/>
      <c r="L30" s="65"/>
      <c r="M30" s="67"/>
    </row>
    <row r="31" spans="1:13">
      <c r="A31" s="68"/>
      <c r="B31" s="69"/>
      <c r="C31" s="70"/>
      <c r="D31" s="70"/>
      <c r="E31" s="71"/>
      <c r="F31" s="72"/>
      <c r="G31" s="72"/>
    </row>
    <row r="32" spans="1:13" ht="15.6" customHeight="1">
      <c r="A32" s="349" t="s">
        <v>217</v>
      </c>
      <c r="B32" s="349"/>
      <c r="C32" s="349"/>
      <c r="D32" s="349"/>
      <c r="E32" s="349"/>
      <c r="F32" s="349"/>
      <c r="G32" s="349"/>
    </row>
    <row r="33" spans="1:13">
      <c r="A33" s="350" t="s">
        <v>0</v>
      </c>
      <c r="B33" s="350" t="s">
        <v>1</v>
      </c>
      <c r="C33" s="351" t="s">
        <v>11</v>
      </c>
      <c r="D33" s="73"/>
      <c r="E33" s="352" t="s">
        <v>107</v>
      </c>
      <c r="F33" s="352"/>
      <c r="G33" s="352"/>
      <c r="H33" s="352"/>
      <c r="I33" s="73"/>
      <c r="J33" s="342" t="s">
        <v>14</v>
      </c>
      <c r="K33" s="342"/>
      <c r="L33" s="342"/>
      <c r="M33" s="342"/>
    </row>
    <row r="34" spans="1:13" ht="36">
      <c r="A34" s="350"/>
      <c r="B34" s="350"/>
      <c r="C34" s="351"/>
      <c r="D34" s="73" t="s">
        <v>387</v>
      </c>
      <c r="E34" s="301" t="s">
        <v>15</v>
      </c>
      <c r="F34" s="302" t="s">
        <v>16</v>
      </c>
      <c r="G34" s="303" t="s">
        <v>17</v>
      </c>
      <c r="H34" s="303" t="s">
        <v>18</v>
      </c>
      <c r="I34" s="303" t="s">
        <v>387</v>
      </c>
      <c r="J34" s="304" t="s">
        <v>15</v>
      </c>
      <c r="K34" s="305" t="s">
        <v>16</v>
      </c>
      <c r="L34" s="305" t="s">
        <v>17</v>
      </c>
      <c r="M34" s="305" t="s">
        <v>18</v>
      </c>
    </row>
    <row r="35" spans="1:13" s="60" customFormat="1" ht="18" customHeight="1">
      <c r="A35" s="74" t="s">
        <v>218</v>
      </c>
      <c r="B35" s="75" t="s">
        <v>20</v>
      </c>
      <c r="C35" s="76" t="s">
        <v>3</v>
      </c>
      <c r="D35" s="76">
        <v>1.22</v>
      </c>
      <c r="E35" s="137">
        <v>369</v>
      </c>
      <c r="F35" s="142">
        <f>E35*0.95</f>
        <v>350.55</v>
      </c>
      <c r="G35" s="142">
        <f>E35*0.92</f>
        <v>339.48</v>
      </c>
      <c r="H35" s="142">
        <f>E35*0.88</f>
        <v>324.72000000000003</v>
      </c>
      <c r="I35" s="77">
        <v>1.28</v>
      </c>
      <c r="J35" s="137">
        <v>317</v>
      </c>
      <c r="K35" s="142">
        <f>J35*0.95</f>
        <v>301.14999999999998</v>
      </c>
      <c r="L35" s="142">
        <f>J35*0.92</f>
        <v>291.64</v>
      </c>
      <c r="M35" s="142">
        <f>J35*0.88</f>
        <v>278.95999999999998</v>
      </c>
    </row>
    <row r="36" spans="1:13" s="60" customFormat="1" ht="18" customHeight="1">
      <c r="A36" s="74" t="s">
        <v>219</v>
      </c>
      <c r="B36" s="75" t="s">
        <v>22</v>
      </c>
      <c r="C36" s="76" t="s">
        <v>3</v>
      </c>
      <c r="D36" s="76">
        <v>1.46</v>
      </c>
      <c r="E36" s="137">
        <v>438</v>
      </c>
      <c r="F36" s="142">
        <f t="shared" ref="F36:F51" si="6">E36*0.95</f>
        <v>416.09999999999997</v>
      </c>
      <c r="G36" s="142">
        <f t="shared" ref="G36:G50" si="7">E36*0.92</f>
        <v>402.96000000000004</v>
      </c>
      <c r="H36" s="142">
        <f t="shared" ref="H36:H50" si="8">E36*0.88</f>
        <v>385.44</v>
      </c>
      <c r="I36" s="77">
        <v>1.53</v>
      </c>
      <c r="J36" s="137">
        <v>379</v>
      </c>
      <c r="K36" s="142">
        <f t="shared" ref="K36:K51" si="9">J36*0.95</f>
        <v>360.05</v>
      </c>
      <c r="L36" s="142">
        <f t="shared" ref="L36:L51" si="10">J36*0.92</f>
        <v>348.68</v>
      </c>
      <c r="M36" s="142">
        <f t="shared" ref="M36:M51" si="11">J36*0.88</f>
        <v>333.52</v>
      </c>
    </row>
    <row r="37" spans="1:13" s="60" customFormat="1" ht="18" customHeight="1">
      <c r="A37" s="74" t="s">
        <v>220</v>
      </c>
      <c r="B37" s="75" t="s">
        <v>24</v>
      </c>
      <c r="C37" s="76" t="s">
        <v>3</v>
      </c>
      <c r="D37" s="76">
        <v>1.24</v>
      </c>
      <c r="E37" s="137">
        <v>375</v>
      </c>
      <c r="F37" s="142">
        <f t="shared" si="6"/>
        <v>356.25</v>
      </c>
      <c r="G37" s="142">
        <f t="shared" si="7"/>
        <v>345</v>
      </c>
      <c r="H37" s="142">
        <f t="shared" si="8"/>
        <v>330</v>
      </c>
      <c r="I37" s="77">
        <v>1.3</v>
      </c>
      <c r="J37" s="137">
        <v>323</v>
      </c>
      <c r="K37" s="142">
        <f t="shared" si="9"/>
        <v>306.84999999999997</v>
      </c>
      <c r="L37" s="142">
        <f t="shared" si="10"/>
        <v>297.16000000000003</v>
      </c>
      <c r="M37" s="142">
        <f t="shared" si="11"/>
        <v>284.24</v>
      </c>
    </row>
    <row r="38" spans="1:13" s="60" customFormat="1" ht="18" customHeight="1">
      <c r="A38" s="74" t="s">
        <v>221</v>
      </c>
      <c r="B38" s="75" t="s">
        <v>26</v>
      </c>
      <c r="C38" s="76" t="s">
        <v>3</v>
      </c>
      <c r="D38" s="76">
        <v>1.49</v>
      </c>
      <c r="E38" s="137">
        <v>449</v>
      </c>
      <c r="F38" s="142">
        <f t="shared" si="6"/>
        <v>426.54999999999995</v>
      </c>
      <c r="G38" s="142">
        <f t="shared" si="7"/>
        <v>413.08000000000004</v>
      </c>
      <c r="H38" s="142">
        <f t="shared" si="8"/>
        <v>395.12</v>
      </c>
      <c r="I38" s="77">
        <v>1.56</v>
      </c>
      <c r="J38" s="137">
        <v>386</v>
      </c>
      <c r="K38" s="142">
        <f t="shared" si="9"/>
        <v>366.7</v>
      </c>
      <c r="L38" s="142">
        <f t="shared" si="10"/>
        <v>355.12</v>
      </c>
      <c r="M38" s="142">
        <f t="shared" si="11"/>
        <v>339.68</v>
      </c>
    </row>
    <row r="39" spans="1:13" s="60" customFormat="1" ht="18" customHeight="1">
      <c r="A39" s="74" t="s">
        <v>222</v>
      </c>
      <c r="B39" s="75" t="s">
        <v>28</v>
      </c>
      <c r="C39" s="76" t="s">
        <v>3</v>
      </c>
      <c r="D39" s="76">
        <v>2.0099999999999998</v>
      </c>
      <c r="E39" s="137">
        <v>606</v>
      </c>
      <c r="F39" s="142">
        <f t="shared" si="6"/>
        <v>575.69999999999993</v>
      </c>
      <c r="G39" s="142">
        <f t="shared" si="7"/>
        <v>557.52</v>
      </c>
      <c r="H39" s="142">
        <f t="shared" si="8"/>
        <v>533.28</v>
      </c>
      <c r="I39" s="77">
        <v>2.11</v>
      </c>
      <c r="J39" s="137">
        <v>522</v>
      </c>
      <c r="K39" s="142">
        <f t="shared" si="9"/>
        <v>495.9</v>
      </c>
      <c r="L39" s="142">
        <f t="shared" si="10"/>
        <v>480.24</v>
      </c>
      <c r="M39" s="142">
        <f t="shared" si="11"/>
        <v>459.36</v>
      </c>
    </row>
    <row r="40" spans="1:13" s="60" customFormat="1" ht="18" customHeight="1">
      <c r="A40" s="74" t="s">
        <v>223</v>
      </c>
      <c r="B40" s="75" t="s">
        <v>32</v>
      </c>
      <c r="C40" s="76" t="s">
        <v>3</v>
      </c>
      <c r="D40" s="76">
        <v>1.69</v>
      </c>
      <c r="E40" s="137">
        <v>509</v>
      </c>
      <c r="F40" s="142">
        <f t="shared" si="6"/>
        <v>483.54999999999995</v>
      </c>
      <c r="G40" s="142">
        <f t="shared" si="7"/>
        <v>468.28000000000003</v>
      </c>
      <c r="H40" s="142">
        <f t="shared" si="8"/>
        <v>447.92</v>
      </c>
      <c r="I40" s="77">
        <v>1.77</v>
      </c>
      <c r="J40" s="137">
        <v>438</v>
      </c>
      <c r="K40" s="142">
        <f t="shared" si="9"/>
        <v>416.09999999999997</v>
      </c>
      <c r="L40" s="142">
        <f t="shared" si="10"/>
        <v>402.96000000000004</v>
      </c>
      <c r="M40" s="142">
        <f t="shared" si="11"/>
        <v>385.44</v>
      </c>
    </row>
    <row r="41" spans="1:13" s="60" customFormat="1" ht="18" customHeight="1">
      <c r="A41" s="74" t="s">
        <v>224</v>
      </c>
      <c r="B41" s="75" t="s">
        <v>34</v>
      </c>
      <c r="C41" s="76" t="s">
        <v>3</v>
      </c>
      <c r="D41" s="76">
        <v>1.99</v>
      </c>
      <c r="E41" s="137">
        <v>600</v>
      </c>
      <c r="F41" s="142">
        <f t="shared" si="6"/>
        <v>570</v>
      </c>
      <c r="G41" s="142">
        <f t="shared" si="7"/>
        <v>552</v>
      </c>
      <c r="H41" s="142">
        <f t="shared" si="8"/>
        <v>528</v>
      </c>
      <c r="I41" s="77">
        <v>2.09</v>
      </c>
      <c r="J41" s="137">
        <v>518</v>
      </c>
      <c r="K41" s="142">
        <f t="shared" si="9"/>
        <v>492.09999999999997</v>
      </c>
      <c r="L41" s="142">
        <f t="shared" si="10"/>
        <v>476.56</v>
      </c>
      <c r="M41" s="142">
        <f t="shared" si="11"/>
        <v>455.84</v>
      </c>
    </row>
    <row r="42" spans="1:13" s="60" customFormat="1" ht="18" customHeight="1">
      <c r="A42" s="74" t="s">
        <v>225</v>
      </c>
      <c r="B42" s="75" t="s">
        <v>36</v>
      </c>
      <c r="C42" s="76" t="s">
        <v>3</v>
      </c>
      <c r="D42" s="76">
        <v>1.84</v>
      </c>
      <c r="E42" s="137">
        <v>617</v>
      </c>
      <c r="F42" s="142">
        <f t="shared" si="6"/>
        <v>586.15</v>
      </c>
      <c r="G42" s="142">
        <f t="shared" si="7"/>
        <v>567.64</v>
      </c>
      <c r="H42" s="142">
        <f t="shared" si="8"/>
        <v>542.96</v>
      </c>
      <c r="I42" s="77">
        <v>1.93</v>
      </c>
      <c r="J42" s="137">
        <v>478</v>
      </c>
      <c r="K42" s="142">
        <f t="shared" si="9"/>
        <v>454.09999999999997</v>
      </c>
      <c r="L42" s="142">
        <f t="shared" si="10"/>
        <v>439.76</v>
      </c>
      <c r="M42" s="142">
        <f t="shared" si="11"/>
        <v>420.64</v>
      </c>
    </row>
    <row r="43" spans="1:13" s="60" customFormat="1" ht="18" customHeight="1">
      <c r="A43" s="74" t="s">
        <v>226</v>
      </c>
      <c r="B43" s="75" t="s">
        <v>227</v>
      </c>
      <c r="C43" s="76" t="s">
        <v>3</v>
      </c>
      <c r="D43" s="76">
        <v>1.33</v>
      </c>
      <c r="E43" s="137">
        <v>402</v>
      </c>
      <c r="F43" s="142">
        <f t="shared" si="6"/>
        <v>381.9</v>
      </c>
      <c r="G43" s="142">
        <f t="shared" si="7"/>
        <v>369.84000000000003</v>
      </c>
      <c r="H43" s="142">
        <f t="shared" si="8"/>
        <v>353.76</v>
      </c>
      <c r="I43" s="77">
        <v>1.4</v>
      </c>
      <c r="J43" s="137">
        <v>347</v>
      </c>
      <c r="K43" s="142">
        <f t="shared" si="9"/>
        <v>329.65</v>
      </c>
      <c r="L43" s="142">
        <f t="shared" si="10"/>
        <v>319.24</v>
      </c>
      <c r="M43" s="142">
        <f t="shared" si="11"/>
        <v>305.36</v>
      </c>
    </row>
    <row r="44" spans="1:13" s="60" customFormat="1" ht="18" customHeight="1">
      <c r="A44" s="74" t="s">
        <v>228</v>
      </c>
      <c r="B44" s="75" t="s">
        <v>229</v>
      </c>
      <c r="C44" s="76" t="s">
        <v>3</v>
      </c>
      <c r="D44" s="76">
        <v>1.6</v>
      </c>
      <c r="E44" s="137">
        <v>483</v>
      </c>
      <c r="F44" s="142">
        <f t="shared" si="6"/>
        <v>458.84999999999997</v>
      </c>
      <c r="G44" s="142">
        <f t="shared" si="7"/>
        <v>444.36</v>
      </c>
      <c r="H44" s="142">
        <f t="shared" si="8"/>
        <v>425.04</v>
      </c>
      <c r="I44" s="77">
        <v>1.68</v>
      </c>
      <c r="J44" s="137">
        <v>416</v>
      </c>
      <c r="K44" s="142">
        <f t="shared" si="9"/>
        <v>395.2</v>
      </c>
      <c r="L44" s="142">
        <f t="shared" si="10"/>
        <v>382.72</v>
      </c>
      <c r="M44" s="142">
        <f t="shared" si="11"/>
        <v>366.08</v>
      </c>
    </row>
    <row r="45" spans="1:13" s="60" customFormat="1" ht="18" customHeight="1">
      <c r="A45" s="74" t="s">
        <v>230</v>
      </c>
      <c r="B45" s="75" t="s">
        <v>231</v>
      </c>
      <c r="C45" s="76" t="s">
        <v>3</v>
      </c>
      <c r="D45" s="76">
        <v>1.77</v>
      </c>
      <c r="E45" s="137">
        <v>533</v>
      </c>
      <c r="F45" s="142">
        <f t="shared" si="6"/>
        <v>506.34999999999997</v>
      </c>
      <c r="G45" s="142">
        <f t="shared" si="7"/>
        <v>490.36</v>
      </c>
      <c r="H45" s="142">
        <f t="shared" si="8"/>
        <v>469.04</v>
      </c>
      <c r="I45" s="77">
        <v>1.86</v>
      </c>
      <c r="J45" s="137">
        <v>461</v>
      </c>
      <c r="K45" s="142">
        <f t="shared" si="9"/>
        <v>437.95</v>
      </c>
      <c r="L45" s="142">
        <f t="shared" si="10"/>
        <v>424.12</v>
      </c>
      <c r="M45" s="142">
        <f t="shared" si="11"/>
        <v>405.68</v>
      </c>
    </row>
    <row r="46" spans="1:13" s="60" customFormat="1" ht="18" customHeight="1">
      <c r="A46" s="74" t="s">
        <v>232</v>
      </c>
      <c r="B46" s="75" t="s">
        <v>233</v>
      </c>
      <c r="C46" s="76" t="s">
        <v>3</v>
      </c>
      <c r="D46" s="76">
        <v>2.04</v>
      </c>
      <c r="E46" s="137">
        <v>617</v>
      </c>
      <c r="F46" s="142">
        <f t="shared" si="6"/>
        <v>586.15</v>
      </c>
      <c r="G46" s="142">
        <f t="shared" si="7"/>
        <v>567.64</v>
      </c>
      <c r="H46" s="142">
        <f t="shared" si="8"/>
        <v>542.96</v>
      </c>
      <c r="I46" s="77">
        <v>2.14</v>
      </c>
      <c r="J46" s="137">
        <v>530</v>
      </c>
      <c r="K46" s="142">
        <f t="shared" si="9"/>
        <v>503.5</v>
      </c>
      <c r="L46" s="142">
        <f t="shared" si="10"/>
        <v>487.6</v>
      </c>
      <c r="M46" s="142">
        <f t="shared" si="11"/>
        <v>466.4</v>
      </c>
    </row>
    <row r="47" spans="1:13" s="60" customFormat="1" ht="18" customHeight="1">
      <c r="A47" s="74" t="s">
        <v>234</v>
      </c>
      <c r="B47" s="75" t="s">
        <v>235</v>
      </c>
      <c r="C47" s="76" t="s">
        <v>3</v>
      </c>
      <c r="D47" s="76">
        <v>1.75</v>
      </c>
      <c r="E47" s="137">
        <v>529</v>
      </c>
      <c r="F47" s="142">
        <f t="shared" si="6"/>
        <v>502.54999999999995</v>
      </c>
      <c r="G47" s="142">
        <f t="shared" si="7"/>
        <v>486.68</v>
      </c>
      <c r="H47" s="142">
        <f t="shared" si="8"/>
        <v>465.52</v>
      </c>
      <c r="I47" s="77">
        <v>1.84</v>
      </c>
      <c r="J47" s="137">
        <v>455</v>
      </c>
      <c r="K47" s="142">
        <f t="shared" si="9"/>
        <v>432.25</v>
      </c>
      <c r="L47" s="142">
        <f t="shared" si="10"/>
        <v>418.6</v>
      </c>
      <c r="M47" s="142">
        <f t="shared" si="11"/>
        <v>400.4</v>
      </c>
    </row>
    <row r="48" spans="1:13" s="60" customFormat="1" ht="18" customHeight="1">
      <c r="A48" s="74" t="s">
        <v>236</v>
      </c>
      <c r="B48" s="75" t="s">
        <v>58</v>
      </c>
      <c r="C48" s="76" t="s">
        <v>3</v>
      </c>
      <c r="D48" s="76">
        <v>1.61</v>
      </c>
      <c r="E48" s="137">
        <v>500</v>
      </c>
      <c r="F48" s="142">
        <f t="shared" si="6"/>
        <v>475</v>
      </c>
      <c r="G48" s="142">
        <f t="shared" si="7"/>
        <v>460</v>
      </c>
      <c r="H48" s="142">
        <f t="shared" si="8"/>
        <v>440</v>
      </c>
      <c r="I48" s="77">
        <v>1.69</v>
      </c>
      <c r="J48" s="137">
        <v>419</v>
      </c>
      <c r="K48" s="142">
        <f t="shared" si="9"/>
        <v>398.04999999999995</v>
      </c>
      <c r="L48" s="142">
        <f t="shared" si="10"/>
        <v>385.48</v>
      </c>
      <c r="M48" s="142">
        <f t="shared" si="11"/>
        <v>368.72</v>
      </c>
    </row>
    <row r="49" spans="1:13" s="60" customFormat="1" ht="18" customHeight="1">
      <c r="A49" s="74" t="s">
        <v>237</v>
      </c>
      <c r="B49" s="75" t="s">
        <v>60</v>
      </c>
      <c r="C49" s="76" t="s">
        <v>3</v>
      </c>
      <c r="D49" s="76">
        <v>1.61</v>
      </c>
      <c r="E49" s="137">
        <v>500</v>
      </c>
      <c r="F49" s="142">
        <f t="shared" si="6"/>
        <v>475</v>
      </c>
      <c r="G49" s="142">
        <f t="shared" si="7"/>
        <v>460</v>
      </c>
      <c r="H49" s="142">
        <f t="shared" si="8"/>
        <v>440</v>
      </c>
      <c r="I49" s="77">
        <v>1.69</v>
      </c>
      <c r="J49" s="137">
        <v>419</v>
      </c>
      <c r="K49" s="142">
        <f t="shared" si="9"/>
        <v>398.04999999999995</v>
      </c>
      <c r="L49" s="142">
        <f t="shared" si="10"/>
        <v>385.48</v>
      </c>
      <c r="M49" s="142">
        <f t="shared" si="11"/>
        <v>368.72</v>
      </c>
    </row>
    <row r="50" spans="1:13" s="60" customFormat="1" ht="18" customHeight="1">
      <c r="A50" s="74" t="s">
        <v>238</v>
      </c>
      <c r="B50" s="75" t="s">
        <v>62</v>
      </c>
      <c r="C50" s="76" t="s">
        <v>3</v>
      </c>
      <c r="D50" s="76">
        <v>1.61</v>
      </c>
      <c r="E50" s="137">
        <v>500</v>
      </c>
      <c r="F50" s="142">
        <f t="shared" si="6"/>
        <v>475</v>
      </c>
      <c r="G50" s="142">
        <f t="shared" si="7"/>
        <v>460</v>
      </c>
      <c r="H50" s="142">
        <f t="shared" si="8"/>
        <v>440</v>
      </c>
      <c r="I50" s="77">
        <v>1.69</v>
      </c>
      <c r="J50" s="137">
        <v>419</v>
      </c>
      <c r="K50" s="142">
        <f t="shared" si="9"/>
        <v>398.04999999999995</v>
      </c>
      <c r="L50" s="142">
        <f t="shared" si="10"/>
        <v>385.48</v>
      </c>
      <c r="M50" s="142">
        <f t="shared" si="11"/>
        <v>368.72</v>
      </c>
    </row>
    <row r="51" spans="1:13" s="60" customFormat="1" ht="18" customHeight="1">
      <c r="A51" s="74" t="s">
        <v>239</v>
      </c>
      <c r="B51" s="75" t="s">
        <v>66</v>
      </c>
      <c r="C51" s="76" t="s">
        <v>3</v>
      </c>
      <c r="D51" s="76">
        <v>3.56</v>
      </c>
      <c r="E51" s="137">
        <v>1103</v>
      </c>
      <c r="F51" s="142">
        <f t="shared" si="6"/>
        <v>1047.8499999999999</v>
      </c>
      <c r="G51" s="142">
        <f>E51*0.92</f>
        <v>1014.76</v>
      </c>
      <c r="H51" s="142">
        <f>E51*0.88</f>
        <v>970.64</v>
      </c>
      <c r="I51" s="77">
        <v>3.74</v>
      </c>
      <c r="J51" s="137">
        <v>926</v>
      </c>
      <c r="K51" s="142">
        <f t="shared" si="9"/>
        <v>879.69999999999993</v>
      </c>
      <c r="L51" s="142">
        <f t="shared" si="10"/>
        <v>851.92000000000007</v>
      </c>
      <c r="M51" s="142">
        <f t="shared" si="11"/>
        <v>814.88</v>
      </c>
    </row>
    <row r="53" spans="1:13">
      <c r="A53" s="26" t="s">
        <v>104</v>
      </c>
      <c r="B53" s="78"/>
    </row>
    <row r="54" spans="1:13" ht="13.95" customHeight="1">
      <c r="A54" s="80" t="s">
        <v>106</v>
      </c>
      <c r="B54" s="79"/>
      <c r="C54" s="326" t="s">
        <v>85</v>
      </c>
      <c r="D54" s="14"/>
      <c r="E54" s="353" t="s">
        <v>86</v>
      </c>
      <c r="F54" s="353"/>
      <c r="G54" s="353"/>
      <c r="H54" s="353"/>
    </row>
    <row r="55" spans="1:13" ht="13.95" customHeight="1">
      <c r="A55" s="50"/>
      <c r="C55" s="326"/>
      <c r="D55" s="14"/>
      <c r="E55" s="353" t="s">
        <v>89</v>
      </c>
      <c r="F55" s="353"/>
      <c r="G55" s="353"/>
      <c r="H55" s="353"/>
    </row>
    <row r="56" spans="1:13">
      <c r="C56" s="326" t="s">
        <v>97</v>
      </c>
      <c r="D56" s="14"/>
      <c r="E56" s="354" t="s">
        <v>98</v>
      </c>
      <c r="F56" s="354"/>
      <c r="G56" s="354"/>
      <c r="H56" s="354"/>
    </row>
    <row r="57" spans="1:13">
      <c r="C57" s="326"/>
      <c r="D57" s="14"/>
      <c r="E57" s="354" t="s">
        <v>100</v>
      </c>
      <c r="F57" s="354"/>
      <c r="G57" s="354"/>
      <c r="H57" s="354"/>
    </row>
    <row r="58" spans="1:13">
      <c r="C58" s="326"/>
      <c r="D58" s="14"/>
      <c r="E58" s="354" t="s">
        <v>702</v>
      </c>
      <c r="F58" s="354"/>
      <c r="G58" s="354"/>
      <c r="H58" s="354"/>
    </row>
    <row r="59" spans="1:13">
      <c r="C59" s="81"/>
      <c r="D59" s="81"/>
      <c r="E59" s="82"/>
      <c r="F59" s="82"/>
      <c r="G59" s="82"/>
    </row>
  </sheetData>
  <mergeCells count="21">
    <mergeCell ref="C54:C55"/>
    <mergeCell ref="E54:H54"/>
    <mergeCell ref="E55:H55"/>
    <mergeCell ref="C56:C58"/>
    <mergeCell ref="E56:H56"/>
    <mergeCell ref="E57:H57"/>
    <mergeCell ref="E58:H58"/>
    <mergeCell ref="J33:M33"/>
    <mergeCell ref="H1:M3"/>
    <mergeCell ref="A3:G3"/>
    <mergeCell ref="A4:G4"/>
    <mergeCell ref="A5:A6"/>
    <mergeCell ref="B5:B6"/>
    <mergeCell ref="C5:C6"/>
    <mergeCell ref="E5:H5"/>
    <mergeCell ref="J5:M5"/>
    <mergeCell ref="A32:G32"/>
    <mergeCell ref="A33:A34"/>
    <mergeCell ref="B33:B34"/>
    <mergeCell ref="C33:C34"/>
    <mergeCell ref="E33:H33"/>
  </mergeCells>
  <pageMargins left="0.23622047244094491" right="0.23622047244094491" top="0.39370078740157483" bottom="0.74803149606299213" header="0.31496062992125984" footer="0.31496062992125984"/>
  <pageSetup paperSize="9"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B0F0"/>
    <pageSetUpPr fitToPage="1"/>
  </sheetPr>
  <dimension ref="A1:G62"/>
  <sheetViews>
    <sheetView zoomScale="40" zoomScaleNormal="40" workbookViewId="0">
      <pane ySplit="3" topLeftCell="A4" activePane="bottomLeft" state="frozen"/>
      <selection activeCell="L4" sqref="L4"/>
      <selection pane="bottomLeft" activeCell="A56" sqref="A56:XFD57"/>
    </sheetView>
  </sheetViews>
  <sheetFormatPr defaultColWidth="9.109375" defaultRowHeight="18"/>
  <cols>
    <col min="1" max="1" width="17.44140625" style="83" customWidth="1"/>
    <col min="2" max="2" width="89.44140625" style="83" customWidth="1"/>
    <col min="3" max="3" width="13.5546875" style="83" customWidth="1"/>
    <col min="4" max="4" width="18.6640625" style="83" customWidth="1"/>
    <col min="5" max="6" width="12.5546875" style="83" bestFit="1" customWidth="1"/>
    <col min="7" max="7" width="13.5546875" style="83" customWidth="1"/>
    <col min="8" max="16384" width="9.109375" style="83"/>
  </cols>
  <sheetData>
    <row r="1" spans="1:7" ht="108" customHeight="1">
      <c r="A1" s="84"/>
      <c r="B1" s="355"/>
      <c r="C1" s="355"/>
      <c r="D1" s="158">
        <v>330</v>
      </c>
      <c r="E1" s="85"/>
      <c r="F1" s="85"/>
      <c r="G1" s="85"/>
    </row>
    <row r="2" spans="1:7" ht="15.75" customHeight="1">
      <c r="A2" s="356" t="s">
        <v>240</v>
      </c>
      <c r="B2" s="356"/>
      <c r="C2" s="356"/>
      <c r="D2" s="356"/>
      <c r="E2" s="356"/>
      <c r="F2" s="356"/>
      <c r="G2" s="356"/>
    </row>
    <row r="3" spans="1:7" ht="54">
      <c r="A3" s="86" t="s">
        <v>0</v>
      </c>
      <c r="B3" s="86" t="s">
        <v>1</v>
      </c>
      <c r="C3" s="87" t="s">
        <v>241</v>
      </c>
      <c r="D3" s="88" t="s">
        <v>15</v>
      </c>
      <c r="E3" s="89" t="s">
        <v>16</v>
      </c>
      <c r="F3" s="89" t="s">
        <v>17</v>
      </c>
      <c r="G3" s="89" t="s">
        <v>18</v>
      </c>
    </row>
    <row r="4" spans="1:7" s="93" customFormat="1" ht="21.6" customHeight="1">
      <c r="A4" s="90" t="s">
        <v>242</v>
      </c>
      <c r="B4" s="91" t="s">
        <v>243</v>
      </c>
      <c r="C4" s="90" t="s">
        <v>6</v>
      </c>
      <c r="D4" s="92">
        <v>529</v>
      </c>
      <c r="E4" s="310">
        <f>D4-(D4*5%)</f>
        <v>502.55</v>
      </c>
      <c r="F4" s="310">
        <f>D4-(D4*8%)</f>
        <v>486.68</v>
      </c>
      <c r="G4" s="310">
        <f>D4-(D4*12%)</f>
        <v>465.52</v>
      </c>
    </row>
    <row r="5" spans="1:7" s="93" customFormat="1" ht="21.6" customHeight="1">
      <c r="A5" s="90" t="s">
        <v>244</v>
      </c>
      <c r="B5" s="94" t="s">
        <v>245</v>
      </c>
      <c r="C5" s="95" t="s">
        <v>6</v>
      </c>
      <c r="D5" s="92">
        <v>757</v>
      </c>
      <c r="E5" s="310">
        <f>D5-(D5*5%)</f>
        <v>719.15</v>
      </c>
      <c r="F5" s="310">
        <f>D5-(D5*8%)</f>
        <v>696.44</v>
      </c>
      <c r="G5" s="310">
        <f>D5-(D5*12%)</f>
        <v>666.16</v>
      </c>
    </row>
    <row r="6" spans="1:7" s="93" customFormat="1" ht="21.6" customHeight="1">
      <c r="A6" s="90" t="s">
        <v>246</v>
      </c>
      <c r="B6" s="91" t="s">
        <v>247</v>
      </c>
      <c r="C6" s="96" t="s">
        <v>6</v>
      </c>
      <c r="D6" s="92">
        <v>366</v>
      </c>
      <c r="E6" s="310">
        <f t="shared" ref="E6:E39" si="0">D6-(D6*5%)</f>
        <v>347.7</v>
      </c>
      <c r="F6" s="310">
        <f t="shared" ref="F6:F39" si="1">D6-(D6*8%)</f>
        <v>336.72</v>
      </c>
      <c r="G6" s="310">
        <f t="shared" ref="G6:G39" si="2">D6-(D6*12%)</f>
        <v>322.08</v>
      </c>
    </row>
    <row r="7" spans="1:7" s="93" customFormat="1" ht="21.6" customHeight="1">
      <c r="A7" s="97" t="s">
        <v>276</v>
      </c>
      <c r="B7" s="91" t="s">
        <v>277</v>
      </c>
      <c r="C7" s="90" t="s">
        <v>6</v>
      </c>
      <c r="D7" s="92">
        <v>646</v>
      </c>
      <c r="E7" s="310">
        <f t="shared" si="0"/>
        <v>613.70000000000005</v>
      </c>
      <c r="F7" s="310">
        <f t="shared" si="1"/>
        <v>594.32000000000005</v>
      </c>
      <c r="G7" s="310">
        <f t="shared" si="2"/>
        <v>568.48</v>
      </c>
    </row>
    <row r="8" spans="1:7" s="93" customFormat="1" ht="21.6" customHeight="1">
      <c r="A8" s="90" t="s">
        <v>278</v>
      </c>
      <c r="B8" s="98" t="s">
        <v>279</v>
      </c>
      <c r="C8" s="99" t="s">
        <v>6</v>
      </c>
      <c r="D8" s="92">
        <v>874</v>
      </c>
      <c r="E8" s="310">
        <f t="shared" si="0"/>
        <v>830.3</v>
      </c>
      <c r="F8" s="310">
        <f t="shared" si="1"/>
        <v>804.08</v>
      </c>
      <c r="G8" s="310">
        <f t="shared" si="2"/>
        <v>769.12</v>
      </c>
    </row>
    <row r="9" spans="1:7" s="93" customFormat="1" ht="21.6" customHeight="1">
      <c r="A9" s="97" t="s">
        <v>298</v>
      </c>
      <c r="B9" s="91" t="s">
        <v>299</v>
      </c>
      <c r="C9" s="90" t="s">
        <v>6</v>
      </c>
      <c r="D9" s="92">
        <v>918</v>
      </c>
      <c r="E9" s="310">
        <f t="shared" si="0"/>
        <v>872.1</v>
      </c>
      <c r="F9" s="310">
        <f t="shared" si="1"/>
        <v>844.56</v>
      </c>
      <c r="G9" s="310">
        <f t="shared" si="2"/>
        <v>807.84</v>
      </c>
    </row>
    <row r="10" spans="1:7" s="93" customFormat="1" ht="21.6" customHeight="1">
      <c r="A10" s="90" t="s">
        <v>300</v>
      </c>
      <c r="B10" s="91" t="s">
        <v>301</v>
      </c>
      <c r="C10" s="90" t="s">
        <v>6</v>
      </c>
      <c r="D10" s="92">
        <v>1156</v>
      </c>
      <c r="E10" s="310">
        <f t="shared" si="0"/>
        <v>1098.2</v>
      </c>
      <c r="F10" s="310">
        <f t="shared" si="1"/>
        <v>1063.52</v>
      </c>
      <c r="G10" s="310">
        <f t="shared" si="2"/>
        <v>1017.28</v>
      </c>
    </row>
    <row r="11" spans="1:7" s="93" customFormat="1" ht="21.6" customHeight="1">
      <c r="A11" s="97" t="s">
        <v>248</v>
      </c>
      <c r="B11" s="91" t="s">
        <v>249</v>
      </c>
      <c r="C11" s="90" t="s">
        <v>2</v>
      </c>
      <c r="D11" s="92">
        <v>1142</v>
      </c>
      <c r="E11" s="310">
        <f t="shared" si="0"/>
        <v>1084.9000000000001</v>
      </c>
      <c r="F11" s="310">
        <f t="shared" si="1"/>
        <v>1050.6400000000001</v>
      </c>
      <c r="G11" s="310">
        <f t="shared" si="2"/>
        <v>1004.96</v>
      </c>
    </row>
    <row r="12" spans="1:7" s="93" customFormat="1" ht="21.6" customHeight="1">
      <c r="A12" s="90" t="s">
        <v>250</v>
      </c>
      <c r="B12" s="91" t="s">
        <v>251</v>
      </c>
      <c r="C12" s="90" t="s">
        <v>2</v>
      </c>
      <c r="D12" s="92">
        <v>1367</v>
      </c>
      <c r="E12" s="310">
        <f t="shared" si="0"/>
        <v>1298.6500000000001</v>
      </c>
      <c r="F12" s="310">
        <f t="shared" si="1"/>
        <v>1257.6400000000001</v>
      </c>
      <c r="G12" s="310">
        <f t="shared" si="2"/>
        <v>1202.96</v>
      </c>
    </row>
    <row r="13" spans="1:7" s="93" customFormat="1" ht="21.6" customHeight="1">
      <c r="A13" s="90" t="s">
        <v>252</v>
      </c>
      <c r="B13" s="91" t="s">
        <v>253</v>
      </c>
      <c r="C13" s="90" t="s">
        <v>2</v>
      </c>
      <c r="D13" s="92">
        <v>754</v>
      </c>
      <c r="E13" s="310">
        <f t="shared" si="0"/>
        <v>716.3</v>
      </c>
      <c r="F13" s="310">
        <f t="shared" si="1"/>
        <v>693.68</v>
      </c>
      <c r="G13" s="310">
        <f t="shared" si="2"/>
        <v>663.52</v>
      </c>
    </row>
    <row r="14" spans="1:7" s="93" customFormat="1" ht="21.6" customHeight="1">
      <c r="A14" s="90" t="s">
        <v>254</v>
      </c>
      <c r="B14" s="91" t="s">
        <v>255</v>
      </c>
      <c r="C14" s="90" t="s">
        <v>2</v>
      </c>
      <c r="D14" s="92">
        <v>1414</v>
      </c>
      <c r="E14" s="310">
        <f t="shared" si="0"/>
        <v>1343.3</v>
      </c>
      <c r="F14" s="310">
        <f t="shared" si="1"/>
        <v>1300.8800000000001</v>
      </c>
      <c r="G14" s="310">
        <f t="shared" si="2"/>
        <v>1244.32</v>
      </c>
    </row>
    <row r="15" spans="1:7" s="100" customFormat="1" ht="21.6" customHeight="1">
      <c r="A15" s="90" t="s">
        <v>256</v>
      </c>
      <c r="B15" s="91" t="s">
        <v>257</v>
      </c>
      <c r="C15" s="90" t="s">
        <v>2</v>
      </c>
      <c r="D15" s="92">
        <v>1658</v>
      </c>
      <c r="E15" s="310">
        <f t="shared" si="0"/>
        <v>1575.1</v>
      </c>
      <c r="F15" s="310">
        <f t="shared" si="1"/>
        <v>1525.36</v>
      </c>
      <c r="G15" s="310">
        <f t="shared" si="2"/>
        <v>1459.04</v>
      </c>
    </row>
    <row r="16" spans="1:7" s="100" customFormat="1" ht="21.6" customHeight="1">
      <c r="A16" s="101" t="s">
        <v>258</v>
      </c>
      <c r="B16" s="98" t="s">
        <v>259</v>
      </c>
      <c r="C16" s="99" t="s">
        <v>2</v>
      </c>
      <c r="D16" s="92">
        <v>898</v>
      </c>
      <c r="E16" s="311">
        <f t="shared" si="0"/>
        <v>853.1</v>
      </c>
      <c r="F16" s="310">
        <f t="shared" si="1"/>
        <v>826.16</v>
      </c>
      <c r="G16" s="310">
        <f t="shared" si="2"/>
        <v>790.24</v>
      </c>
    </row>
    <row r="17" spans="1:7" s="93" customFormat="1" ht="18" customHeight="1">
      <c r="A17" s="102" t="s">
        <v>260</v>
      </c>
      <c r="B17" s="103" t="s">
        <v>261</v>
      </c>
      <c r="C17" s="90" t="s">
        <v>2</v>
      </c>
      <c r="D17" s="92">
        <v>1890</v>
      </c>
      <c r="E17" s="311">
        <f t="shared" si="0"/>
        <v>1795.5</v>
      </c>
      <c r="F17" s="310">
        <f t="shared" si="1"/>
        <v>1738.8</v>
      </c>
      <c r="G17" s="310">
        <f t="shared" si="2"/>
        <v>1663.2</v>
      </c>
    </row>
    <row r="18" spans="1:7" s="93" customFormat="1" ht="18" customHeight="1">
      <c r="A18" s="90" t="s">
        <v>262</v>
      </c>
      <c r="B18" s="104" t="s">
        <v>263</v>
      </c>
      <c r="C18" s="90" t="s">
        <v>2</v>
      </c>
      <c r="D18" s="92">
        <v>2130</v>
      </c>
      <c r="E18" s="311">
        <f>D18-(D18*5%)</f>
        <v>2023.5</v>
      </c>
      <c r="F18" s="310">
        <f>D18-(D18*8%)</f>
        <v>1959.6</v>
      </c>
      <c r="G18" s="310">
        <f>D18-(D18*12%)</f>
        <v>1874.4</v>
      </c>
    </row>
    <row r="19" spans="1:7" s="93" customFormat="1" ht="21.6" customHeight="1">
      <c r="A19" s="101" t="s">
        <v>264</v>
      </c>
      <c r="B19" s="98" t="s">
        <v>265</v>
      </c>
      <c r="C19" s="99" t="s">
        <v>2</v>
      </c>
      <c r="D19" s="92">
        <v>1220</v>
      </c>
      <c r="E19" s="311">
        <f>D19-(D19*5%)</f>
        <v>1159</v>
      </c>
      <c r="F19" s="310">
        <f>D19-(D19*8%)</f>
        <v>1122.4000000000001</v>
      </c>
      <c r="G19" s="310">
        <f>D19-(D19*12%)</f>
        <v>1073.5999999999999</v>
      </c>
    </row>
    <row r="20" spans="1:7" s="93" customFormat="1" ht="21.6" customHeight="1">
      <c r="A20" s="102" t="s">
        <v>266</v>
      </c>
      <c r="B20" s="103" t="s">
        <v>267</v>
      </c>
      <c r="C20" s="90" t="s">
        <v>2</v>
      </c>
      <c r="D20" s="92">
        <v>2824</v>
      </c>
      <c r="E20" s="311">
        <f>D20-(D20*5%)</f>
        <v>2682.8</v>
      </c>
      <c r="F20" s="310">
        <f>D20-(D20*8%)</f>
        <v>2598.08</v>
      </c>
      <c r="G20" s="310">
        <f>D20-(D20*12%)</f>
        <v>2485.12</v>
      </c>
    </row>
    <row r="21" spans="1:7" s="100" customFormat="1" ht="21.6" customHeight="1">
      <c r="A21" s="90" t="s">
        <v>268</v>
      </c>
      <c r="B21" s="104" t="s">
        <v>269</v>
      </c>
      <c r="C21" s="90" t="s">
        <v>2</v>
      </c>
      <c r="D21" s="92">
        <v>1561</v>
      </c>
      <c r="E21" s="311">
        <f>D21-(D21*5%)</f>
        <v>1482.95</v>
      </c>
      <c r="F21" s="310">
        <f>D21-(D21*8%)</f>
        <v>1436.12</v>
      </c>
      <c r="G21" s="310">
        <f>D21-(D21*12%)</f>
        <v>1373.68</v>
      </c>
    </row>
    <row r="22" spans="1:7" s="93" customFormat="1" ht="21.6" customHeight="1">
      <c r="A22" s="90" t="s">
        <v>270</v>
      </c>
      <c r="B22" s="91" t="s">
        <v>271</v>
      </c>
      <c r="C22" s="90" t="s">
        <v>2</v>
      </c>
      <c r="D22" s="92">
        <v>3326</v>
      </c>
      <c r="E22" s="311">
        <f t="shared" si="0"/>
        <v>3159.7</v>
      </c>
      <c r="F22" s="310">
        <f t="shared" si="1"/>
        <v>3059.92</v>
      </c>
      <c r="G22" s="310">
        <f t="shared" si="2"/>
        <v>2926.88</v>
      </c>
    </row>
    <row r="23" spans="1:7" s="93" customFormat="1" ht="21.6" customHeight="1">
      <c r="A23" s="90" t="s">
        <v>272</v>
      </c>
      <c r="B23" s="98" t="s">
        <v>273</v>
      </c>
      <c r="C23" s="99" t="s">
        <v>2</v>
      </c>
      <c r="D23" s="92">
        <v>3645</v>
      </c>
      <c r="E23" s="311">
        <f t="shared" si="0"/>
        <v>3462.75</v>
      </c>
      <c r="F23" s="310">
        <f t="shared" si="1"/>
        <v>3353.4</v>
      </c>
      <c r="G23" s="310">
        <f t="shared" si="2"/>
        <v>3207.6</v>
      </c>
    </row>
    <row r="24" spans="1:7" s="93" customFormat="1" ht="21.6" customHeight="1">
      <c r="A24" s="90" t="s">
        <v>274</v>
      </c>
      <c r="B24" s="98" t="s">
        <v>275</v>
      </c>
      <c r="C24" s="99" t="s">
        <v>2</v>
      </c>
      <c r="D24" s="92">
        <v>1950</v>
      </c>
      <c r="E24" s="311">
        <f t="shared" si="0"/>
        <v>1852.5</v>
      </c>
      <c r="F24" s="310">
        <f t="shared" si="1"/>
        <v>1794</v>
      </c>
      <c r="G24" s="310">
        <f t="shared" si="2"/>
        <v>1716</v>
      </c>
    </row>
    <row r="25" spans="1:7" s="93" customFormat="1" ht="21.6" customHeight="1">
      <c r="A25" s="90" t="s">
        <v>280</v>
      </c>
      <c r="B25" s="98" t="s">
        <v>281</v>
      </c>
      <c r="C25" s="99" t="s">
        <v>2</v>
      </c>
      <c r="D25" s="92">
        <v>1283</v>
      </c>
      <c r="E25" s="310">
        <f t="shared" si="0"/>
        <v>1218.8499999999999</v>
      </c>
      <c r="F25" s="310">
        <f t="shared" si="1"/>
        <v>1180.3599999999999</v>
      </c>
      <c r="G25" s="310">
        <f t="shared" si="2"/>
        <v>1129.04</v>
      </c>
    </row>
    <row r="26" spans="1:7" s="93" customFormat="1" ht="21.6" customHeight="1">
      <c r="A26" s="90" t="s">
        <v>282</v>
      </c>
      <c r="B26" s="91" t="s">
        <v>283</v>
      </c>
      <c r="C26" s="90" t="s">
        <v>2</v>
      </c>
      <c r="D26" s="92">
        <v>1505</v>
      </c>
      <c r="E26" s="310">
        <f t="shared" si="0"/>
        <v>1429.75</v>
      </c>
      <c r="F26" s="310">
        <f t="shared" si="1"/>
        <v>1384.6</v>
      </c>
      <c r="G26" s="310">
        <f t="shared" si="2"/>
        <v>1324.4</v>
      </c>
    </row>
    <row r="27" spans="1:7" s="93" customFormat="1" ht="21.6" customHeight="1">
      <c r="A27" s="90" t="s">
        <v>284</v>
      </c>
      <c r="B27" s="91" t="s">
        <v>285</v>
      </c>
      <c r="C27" s="90" t="s">
        <v>2</v>
      </c>
      <c r="D27" s="92">
        <v>1527</v>
      </c>
      <c r="E27" s="310">
        <f t="shared" si="0"/>
        <v>1450.65</v>
      </c>
      <c r="F27" s="310">
        <f t="shared" si="1"/>
        <v>1404.84</v>
      </c>
      <c r="G27" s="310">
        <f t="shared" si="2"/>
        <v>1343.76</v>
      </c>
    </row>
    <row r="28" spans="1:7" s="93" customFormat="1" ht="21.6" customHeight="1">
      <c r="A28" s="90" t="s">
        <v>286</v>
      </c>
      <c r="B28" s="91" t="s">
        <v>287</v>
      </c>
      <c r="C28" s="90" t="s">
        <v>2</v>
      </c>
      <c r="D28" s="92">
        <v>1762</v>
      </c>
      <c r="E28" s="310">
        <f t="shared" si="0"/>
        <v>1673.9</v>
      </c>
      <c r="F28" s="310">
        <f t="shared" si="1"/>
        <v>1621.04</v>
      </c>
      <c r="G28" s="310">
        <f t="shared" si="2"/>
        <v>1550.56</v>
      </c>
    </row>
    <row r="29" spans="1:7" s="93" customFormat="1" ht="21.6" customHeight="1">
      <c r="A29" s="90" t="s">
        <v>288</v>
      </c>
      <c r="B29" s="91" t="s">
        <v>289</v>
      </c>
      <c r="C29" s="90" t="s">
        <v>2</v>
      </c>
      <c r="D29" s="92">
        <v>2037</v>
      </c>
      <c r="E29" s="310">
        <f t="shared" si="0"/>
        <v>1935.15</v>
      </c>
      <c r="F29" s="310">
        <f t="shared" si="1"/>
        <v>1874.04</v>
      </c>
      <c r="G29" s="310">
        <f t="shared" si="2"/>
        <v>1792.56</v>
      </c>
    </row>
    <row r="30" spans="1:7" s="93" customFormat="1" ht="21.6" customHeight="1">
      <c r="A30" s="102" t="s">
        <v>290</v>
      </c>
      <c r="B30" s="105" t="s">
        <v>291</v>
      </c>
      <c r="C30" s="90" t="s">
        <v>2</v>
      </c>
      <c r="D30" s="92">
        <v>2235</v>
      </c>
      <c r="E30" s="310">
        <f t="shared" si="0"/>
        <v>2123.25</v>
      </c>
      <c r="F30" s="310">
        <f t="shared" si="1"/>
        <v>2056.1999999999998</v>
      </c>
      <c r="G30" s="310">
        <f t="shared" si="2"/>
        <v>1966.8</v>
      </c>
    </row>
    <row r="31" spans="1:7" s="93" customFormat="1" ht="21.6" customHeight="1">
      <c r="A31" s="101" t="s">
        <v>292</v>
      </c>
      <c r="B31" s="98" t="s">
        <v>293</v>
      </c>
      <c r="C31" s="99" t="s">
        <v>2</v>
      </c>
      <c r="D31" s="92">
        <v>2991</v>
      </c>
      <c r="E31" s="310">
        <f t="shared" si="0"/>
        <v>2841.45</v>
      </c>
      <c r="F31" s="310">
        <f t="shared" si="1"/>
        <v>2751.72</v>
      </c>
      <c r="G31" s="310">
        <f t="shared" si="2"/>
        <v>2632.08</v>
      </c>
    </row>
    <row r="32" spans="1:7" s="93" customFormat="1" ht="21.6" customHeight="1">
      <c r="A32" s="102" t="s">
        <v>294</v>
      </c>
      <c r="B32" s="105" t="s">
        <v>295</v>
      </c>
      <c r="C32" s="90" t="s">
        <v>2</v>
      </c>
      <c r="D32" s="92">
        <v>3407</v>
      </c>
      <c r="E32" s="310">
        <f t="shared" si="0"/>
        <v>3236.65</v>
      </c>
      <c r="F32" s="310">
        <f t="shared" si="1"/>
        <v>3134.44</v>
      </c>
      <c r="G32" s="310">
        <f t="shared" si="2"/>
        <v>2998.16</v>
      </c>
    </row>
    <row r="33" spans="1:7" s="93" customFormat="1" ht="21.6" customHeight="1">
      <c r="A33" s="101" t="s">
        <v>296</v>
      </c>
      <c r="B33" s="98" t="s">
        <v>297</v>
      </c>
      <c r="C33" s="99" t="s">
        <v>2</v>
      </c>
      <c r="D33" s="92">
        <v>3735</v>
      </c>
      <c r="E33" s="310">
        <f t="shared" si="0"/>
        <v>3548.25</v>
      </c>
      <c r="F33" s="310">
        <f t="shared" si="1"/>
        <v>3436.2</v>
      </c>
      <c r="G33" s="310">
        <f t="shared" si="2"/>
        <v>3286.8</v>
      </c>
    </row>
    <row r="34" spans="1:7" s="93" customFormat="1" ht="21.6" customHeight="1">
      <c r="A34" s="90" t="s">
        <v>302</v>
      </c>
      <c r="B34" s="91" t="s">
        <v>303</v>
      </c>
      <c r="C34" s="90" t="s">
        <v>2</v>
      </c>
      <c r="D34" s="92">
        <v>1695</v>
      </c>
      <c r="E34" s="310">
        <f t="shared" si="0"/>
        <v>1610.25</v>
      </c>
      <c r="F34" s="310">
        <f t="shared" si="1"/>
        <v>1559.4</v>
      </c>
      <c r="G34" s="310">
        <f t="shared" si="2"/>
        <v>1491.6</v>
      </c>
    </row>
    <row r="35" spans="1:7" s="93" customFormat="1" ht="21.6" customHeight="1">
      <c r="A35" s="90" t="s">
        <v>304</v>
      </c>
      <c r="B35" s="91" t="s">
        <v>305</v>
      </c>
      <c r="C35" s="90" t="s">
        <v>2</v>
      </c>
      <c r="D35" s="92">
        <v>1953</v>
      </c>
      <c r="E35" s="310">
        <f t="shared" si="0"/>
        <v>1855.35</v>
      </c>
      <c r="F35" s="310">
        <f t="shared" si="1"/>
        <v>1796.76</v>
      </c>
      <c r="G35" s="310">
        <f t="shared" si="2"/>
        <v>1718.64</v>
      </c>
    </row>
    <row r="36" spans="1:7" s="93" customFormat="1" ht="21.6" customHeight="1">
      <c r="A36" s="90" t="s">
        <v>306</v>
      </c>
      <c r="B36" s="94" t="s">
        <v>307</v>
      </c>
      <c r="C36" s="95" t="s">
        <v>2</v>
      </c>
      <c r="D36" s="92">
        <v>2067</v>
      </c>
      <c r="E36" s="310">
        <f t="shared" si="0"/>
        <v>1963.65</v>
      </c>
      <c r="F36" s="310">
        <f t="shared" si="1"/>
        <v>1901.6399999999999</v>
      </c>
      <c r="G36" s="310">
        <f t="shared" si="2"/>
        <v>1818.96</v>
      </c>
    </row>
    <row r="37" spans="1:7" s="93" customFormat="1" ht="21.6" customHeight="1">
      <c r="A37" s="90" t="s">
        <v>308</v>
      </c>
      <c r="B37" s="94" t="s">
        <v>309</v>
      </c>
      <c r="C37" s="95" t="s">
        <v>2</v>
      </c>
      <c r="D37" s="92">
        <v>2314</v>
      </c>
      <c r="E37" s="310">
        <f t="shared" si="0"/>
        <v>2198.3000000000002</v>
      </c>
      <c r="F37" s="310">
        <f t="shared" si="1"/>
        <v>2128.88</v>
      </c>
      <c r="G37" s="310">
        <f t="shared" si="2"/>
        <v>2036.32</v>
      </c>
    </row>
    <row r="38" spans="1:7" s="93" customFormat="1" ht="21.6" customHeight="1">
      <c r="A38" s="97" t="s">
        <v>310</v>
      </c>
      <c r="B38" s="91" t="s">
        <v>311</v>
      </c>
      <c r="C38" s="90" t="s">
        <v>2</v>
      </c>
      <c r="D38" s="92">
        <v>2757</v>
      </c>
      <c r="E38" s="310">
        <f t="shared" si="0"/>
        <v>2619.15</v>
      </c>
      <c r="F38" s="310">
        <f t="shared" si="1"/>
        <v>2536.44</v>
      </c>
      <c r="G38" s="310">
        <f t="shared" si="2"/>
        <v>2426.16</v>
      </c>
    </row>
    <row r="39" spans="1:7" s="93" customFormat="1" ht="21.6" customHeight="1">
      <c r="A39" s="90" t="s">
        <v>312</v>
      </c>
      <c r="B39" s="91" t="s">
        <v>313</v>
      </c>
      <c r="C39" s="90" t="s">
        <v>2</v>
      </c>
      <c r="D39" s="92">
        <v>2995</v>
      </c>
      <c r="E39" s="310">
        <f t="shared" si="0"/>
        <v>2845.25</v>
      </c>
      <c r="F39" s="310">
        <f t="shared" si="1"/>
        <v>2755.4</v>
      </c>
      <c r="G39" s="310">
        <f t="shared" si="2"/>
        <v>2635.6</v>
      </c>
    </row>
    <row r="41" spans="1:7">
      <c r="A41" s="357" t="s">
        <v>314</v>
      </c>
      <c r="B41" s="357"/>
      <c r="C41" s="357"/>
      <c r="D41" s="357"/>
      <c r="E41" s="357"/>
      <c r="F41" s="357"/>
      <c r="G41" s="357"/>
    </row>
    <row r="42" spans="1:7">
      <c r="A42" s="357"/>
      <c r="B42" s="357"/>
      <c r="C42" s="357"/>
      <c r="D42" s="357"/>
      <c r="E42" s="357"/>
      <c r="F42" s="357"/>
      <c r="G42" s="357"/>
    </row>
    <row r="43" spans="1:7">
      <c r="A43" s="357"/>
      <c r="B43" s="357"/>
      <c r="C43" s="357"/>
      <c r="D43" s="357"/>
      <c r="E43" s="357"/>
      <c r="F43" s="357"/>
      <c r="G43" s="357"/>
    </row>
    <row r="44" spans="1:7">
      <c r="A44" s="357"/>
      <c r="B44" s="357"/>
      <c r="C44" s="357"/>
      <c r="D44" s="357"/>
      <c r="E44" s="357"/>
      <c r="F44" s="357"/>
      <c r="G44" s="357"/>
    </row>
    <row r="45" spans="1:7">
      <c r="A45" s="357"/>
      <c r="B45" s="357"/>
      <c r="C45" s="357"/>
      <c r="D45" s="357"/>
      <c r="E45" s="357"/>
      <c r="F45" s="357"/>
      <c r="G45" s="357"/>
    </row>
    <row r="46" spans="1:7" ht="54">
      <c r="A46" s="86" t="s">
        <v>0</v>
      </c>
      <c r="B46" s="86" t="s">
        <v>1</v>
      </c>
      <c r="C46" s="87" t="s">
        <v>11</v>
      </c>
      <c r="D46" s="87" t="s">
        <v>15</v>
      </c>
      <c r="E46" s="89" t="s">
        <v>16</v>
      </c>
      <c r="F46" s="89" t="s">
        <v>17</v>
      </c>
      <c r="G46" s="89" t="s">
        <v>18</v>
      </c>
    </row>
    <row r="47" spans="1:7" s="93" customFormat="1" ht="24.6" customHeight="1">
      <c r="A47" s="108" t="s">
        <v>315</v>
      </c>
      <c r="B47" s="107" t="s">
        <v>316</v>
      </c>
      <c r="C47" s="106" t="s">
        <v>4</v>
      </c>
      <c r="D47" s="92">
        <v>161</v>
      </c>
      <c r="E47" s="312">
        <f t="shared" ref="E47:E55" si="3">D47-(D47*5%)</f>
        <v>152.94999999999999</v>
      </c>
      <c r="F47" s="312">
        <f t="shared" ref="F47:F55" si="4">D47-(D47*8%)</f>
        <v>148.12</v>
      </c>
      <c r="G47" s="312">
        <f>D47-(D47*12%)</f>
        <v>141.68</v>
      </c>
    </row>
    <row r="48" spans="1:7" s="93" customFormat="1" ht="24.6" customHeight="1">
      <c r="A48" s="108" t="s">
        <v>317</v>
      </c>
      <c r="B48" s="107" t="s">
        <v>318</v>
      </c>
      <c r="C48" s="106" t="s">
        <v>7</v>
      </c>
      <c r="D48" s="92">
        <v>218</v>
      </c>
      <c r="E48" s="312">
        <f t="shared" si="3"/>
        <v>207.1</v>
      </c>
      <c r="F48" s="312">
        <f t="shared" si="4"/>
        <v>200.56</v>
      </c>
      <c r="G48" s="312">
        <f t="shared" ref="G48:G55" si="5">D48-(D48*12%)</f>
        <v>191.84</v>
      </c>
    </row>
    <row r="49" spans="1:7" s="93" customFormat="1" ht="24.6" customHeight="1">
      <c r="A49" s="108" t="s">
        <v>319</v>
      </c>
      <c r="B49" s="107" t="s">
        <v>320</v>
      </c>
      <c r="C49" s="106" t="s">
        <v>7</v>
      </c>
      <c r="D49" s="92">
        <v>221</v>
      </c>
      <c r="E49" s="312">
        <f t="shared" si="3"/>
        <v>209.95</v>
      </c>
      <c r="F49" s="312">
        <f t="shared" si="4"/>
        <v>203.32</v>
      </c>
      <c r="G49" s="312">
        <f t="shared" si="5"/>
        <v>194.48</v>
      </c>
    </row>
    <row r="50" spans="1:7" s="93" customFormat="1" ht="24.6" customHeight="1">
      <c r="A50" s="108" t="s">
        <v>321</v>
      </c>
      <c r="B50" s="107" t="s">
        <v>322</v>
      </c>
      <c r="C50" s="106" t="s">
        <v>7</v>
      </c>
      <c r="D50" s="92">
        <v>221</v>
      </c>
      <c r="E50" s="312">
        <f t="shared" si="3"/>
        <v>209.95</v>
      </c>
      <c r="F50" s="312">
        <f t="shared" si="4"/>
        <v>203.32</v>
      </c>
      <c r="G50" s="312">
        <f t="shared" si="5"/>
        <v>194.48</v>
      </c>
    </row>
    <row r="51" spans="1:7" s="93" customFormat="1" ht="24.6" customHeight="1">
      <c r="A51" s="109" t="s">
        <v>323</v>
      </c>
      <c r="B51" s="94" t="s">
        <v>324</v>
      </c>
      <c r="C51" s="95" t="s">
        <v>7</v>
      </c>
      <c r="D51" s="92">
        <v>204</v>
      </c>
      <c r="E51" s="312">
        <f>D51-(D51*5%)</f>
        <v>193.8</v>
      </c>
      <c r="F51" s="312">
        <f>D51-(D51*8%)</f>
        <v>187.68</v>
      </c>
      <c r="G51" s="312">
        <f>D51-(D51*12%)</f>
        <v>179.52</v>
      </c>
    </row>
    <row r="52" spans="1:7" s="93" customFormat="1" ht="24.6" customHeight="1">
      <c r="A52" s="110" t="s">
        <v>325</v>
      </c>
      <c r="B52" s="111" t="s">
        <v>586</v>
      </c>
      <c r="C52" s="106" t="s">
        <v>7</v>
      </c>
      <c r="D52" s="92">
        <v>261</v>
      </c>
      <c r="E52" s="312">
        <f>D52-(D52*5%)</f>
        <v>247.95</v>
      </c>
      <c r="F52" s="312">
        <f>D52-(D52*8%)</f>
        <v>240.12</v>
      </c>
      <c r="G52" s="312">
        <f>D52-(D52*12%)</f>
        <v>229.68</v>
      </c>
    </row>
    <row r="53" spans="1:7" s="93" customFormat="1" ht="24.6" customHeight="1">
      <c r="A53" s="108" t="s">
        <v>326</v>
      </c>
      <c r="B53" s="107" t="s">
        <v>327</v>
      </c>
      <c r="C53" s="112">
        <v>24</v>
      </c>
      <c r="D53" s="92">
        <v>941</v>
      </c>
      <c r="E53" s="312">
        <f t="shared" si="3"/>
        <v>893.95</v>
      </c>
      <c r="F53" s="312">
        <f t="shared" si="4"/>
        <v>865.72</v>
      </c>
      <c r="G53" s="312">
        <f t="shared" si="5"/>
        <v>828.08</v>
      </c>
    </row>
    <row r="54" spans="1:7" s="93" customFormat="1" ht="24.6" customHeight="1">
      <c r="A54" s="108" t="s">
        <v>328</v>
      </c>
      <c r="B54" s="107" t="s">
        <v>329</v>
      </c>
      <c r="C54" s="106">
        <v>48</v>
      </c>
      <c r="D54" s="92">
        <v>801</v>
      </c>
      <c r="E54" s="312">
        <f t="shared" si="3"/>
        <v>760.95</v>
      </c>
      <c r="F54" s="312">
        <f t="shared" si="4"/>
        <v>736.92</v>
      </c>
      <c r="G54" s="312">
        <f t="shared" si="5"/>
        <v>704.88</v>
      </c>
    </row>
    <row r="55" spans="1:7" s="93" customFormat="1" ht="24.6" customHeight="1">
      <c r="A55" s="110" t="s">
        <v>587</v>
      </c>
      <c r="B55" s="111" t="s">
        <v>588</v>
      </c>
      <c r="C55" s="106" t="s">
        <v>5</v>
      </c>
      <c r="D55" s="92">
        <v>168</v>
      </c>
      <c r="E55" s="312">
        <f t="shared" si="3"/>
        <v>159.6</v>
      </c>
      <c r="F55" s="312">
        <f t="shared" si="4"/>
        <v>154.56</v>
      </c>
      <c r="G55" s="312">
        <f t="shared" si="5"/>
        <v>147.84</v>
      </c>
    </row>
    <row r="57" spans="1:7">
      <c r="A57" s="26" t="s">
        <v>104</v>
      </c>
      <c r="B57" s="113"/>
      <c r="C57" s="114"/>
      <c r="D57" s="114"/>
      <c r="E57" s="114"/>
      <c r="F57" s="114"/>
    </row>
    <row r="58" spans="1:7">
      <c r="A58" s="80" t="s">
        <v>106</v>
      </c>
      <c r="B58" s="113"/>
      <c r="C58" s="114"/>
      <c r="D58" s="114"/>
      <c r="E58" s="114"/>
      <c r="F58" s="114"/>
    </row>
    <row r="59" spans="1:7">
      <c r="A59" s="115"/>
      <c r="B59" s="116"/>
      <c r="C59" s="116"/>
      <c r="D59" s="116"/>
      <c r="E59" s="116"/>
      <c r="F59" s="116"/>
    </row>
    <row r="60" spans="1:7">
      <c r="A60" s="115"/>
      <c r="C60" s="116"/>
      <c r="D60" s="113"/>
      <c r="E60" s="113"/>
      <c r="F60" s="116"/>
    </row>
    <row r="61" spans="1:7">
      <c r="A61" s="115"/>
    </row>
    <row r="62" spans="1:7">
      <c r="A62" s="117"/>
    </row>
  </sheetData>
  <mergeCells count="3">
    <mergeCell ref="B1:C1"/>
    <mergeCell ref="A2:G2"/>
    <mergeCell ref="A41:G45"/>
  </mergeCells>
  <pageMargins left="0.23622047244094491" right="0.23622047244094491" top="0.15748031496062992" bottom="0.15748031496062992" header="0" footer="0"/>
  <pageSetup paperSize="9" scale="4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FF00"/>
    <pageSetUpPr fitToPage="1"/>
  </sheetPr>
  <dimension ref="A1:H25"/>
  <sheetViews>
    <sheetView view="pageBreakPreview" topLeftCell="A2" zoomScale="25" zoomScaleNormal="70" zoomScaleSheetLayoutView="25" workbookViewId="0">
      <pane ySplit="1" topLeftCell="A3" activePane="bottomLeft" state="frozen"/>
      <selection activeCell="L4" sqref="L4"/>
      <selection pane="bottomLeft" activeCell="A5" sqref="A5"/>
    </sheetView>
  </sheetViews>
  <sheetFormatPr defaultColWidth="9.109375" defaultRowHeight="33.6"/>
  <cols>
    <col min="1" max="1" width="174.6640625" style="200" bestFit="1" customWidth="1"/>
    <col min="2" max="2" width="41" style="204" bestFit="1" customWidth="1"/>
    <col min="3" max="3" width="41" style="165" hidden="1" customWidth="1"/>
    <col min="4" max="4" width="20.6640625" style="204" bestFit="1" customWidth="1"/>
    <col min="5" max="5" width="25.6640625" style="165" customWidth="1"/>
    <col min="6" max="7" width="19.5546875" style="164" customWidth="1"/>
    <col min="8" max="8" width="39.44140625" style="165" customWidth="1"/>
    <col min="9" max="16384" width="9.109375" style="165"/>
  </cols>
  <sheetData>
    <row r="1" spans="1:8" ht="16.5" hidden="1" customHeight="1">
      <c r="A1" s="160"/>
      <c r="B1" s="201"/>
      <c r="C1" s="161"/>
      <c r="D1" s="210"/>
      <c r="E1" s="162"/>
      <c r="F1" s="163"/>
      <c r="G1" s="163"/>
    </row>
    <row r="2" spans="1:8">
      <c r="A2" s="358" t="s">
        <v>349</v>
      </c>
      <c r="B2" s="358"/>
      <c r="C2" s="358"/>
      <c r="D2" s="358"/>
      <c r="E2" s="358"/>
      <c r="F2" s="358"/>
      <c r="G2" s="358"/>
    </row>
    <row r="3" spans="1:8" ht="100.8">
      <c r="A3" s="189" t="s">
        <v>1</v>
      </c>
      <c r="B3" s="127" t="s">
        <v>0</v>
      </c>
      <c r="C3" s="189"/>
      <c r="D3" s="128" t="s">
        <v>11</v>
      </c>
      <c r="E3" s="190" t="s">
        <v>350</v>
      </c>
      <c r="F3" s="191" t="s">
        <v>16</v>
      </c>
      <c r="G3" s="191" t="s">
        <v>17</v>
      </c>
      <c r="H3" s="192" t="s">
        <v>9</v>
      </c>
    </row>
    <row r="4" spans="1:8" ht="218.4" customHeight="1">
      <c r="A4" s="193" t="s">
        <v>351</v>
      </c>
      <c r="B4" s="123" t="s">
        <v>440</v>
      </c>
      <c r="C4" s="194">
        <v>1.1339999999999999</v>
      </c>
      <c r="D4" s="129" t="s">
        <v>352</v>
      </c>
      <c r="E4" s="172">
        <v>321</v>
      </c>
      <c r="F4" s="195">
        <f>E4-(E4*5%)</f>
        <v>304.95</v>
      </c>
      <c r="G4" s="195">
        <f>E4-(E4*8%)</f>
        <v>295.32</v>
      </c>
      <c r="H4" s="196"/>
    </row>
    <row r="5" spans="1:8" ht="218.4" customHeight="1">
      <c r="A5" s="193" t="s">
        <v>353</v>
      </c>
      <c r="B5" s="123" t="s">
        <v>441</v>
      </c>
      <c r="C5" s="194">
        <v>4.7547000000000006</v>
      </c>
      <c r="D5" s="129" t="s">
        <v>354</v>
      </c>
      <c r="E5" s="172">
        <v>1323</v>
      </c>
      <c r="F5" s="195">
        <f t="shared" ref="F5:F16" si="0">E5-(E5*5%)</f>
        <v>1256.8499999999999</v>
      </c>
      <c r="G5" s="195">
        <f t="shared" ref="G5:G16" si="1">E5-(E5*8%)</f>
        <v>1217.1600000000001</v>
      </c>
      <c r="H5" s="196"/>
    </row>
    <row r="6" spans="1:8" ht="218.4" customHeight="1">
      <c r="A6" s="193" t="s">
        <v>355</v>
      </c>
      <c r="B6" s="123" t="s">
        <v>442</v>
      </c>
      <c r="C6" s="194">
        <v>1.7253000000000001</v>
      </c>
      <c r="D6" s="129" t="s">
        <v>356</v>
      </c>
      <c r="E6" s="172">
        <v>479</v>
      </c>
      <c r="F6" s="195">
        <f t="shared" si="0"/>
        <v>455.05</v>
      </c>
      <c r="G6" s="195">
        <f t="shared" si="1"/>
        <v>440.68</v>
      </c>
      <c r="H6" s="259"/>
    </row>
    <row r="7" spans="1:8" ht="218.4" customHeight="1">
      <c r="A7" s="193" t="s">
        <v>357</v>
      </c>
      <c r="B7" s="123" t="s">
        <v>443</v>
      </c>
      <c r="C7" s="194">
        <v>2.0249999999999999</v>
      </c>
      <c r="D7" s="129" t="s">
        <v>358</v>
      </c>
      <c r="E7" s="172">
        <v>563</v>
      </c>
      <c r="F7" s="195">
        <f t="shared" si="0"/>
        <v>534.85</v>
      </c>
      <c r="G7" s="195">
        <f t="shared" si="1"/>
        <v>517.96</v>
      </c>
      <c r="H7" s="259"/>
    </row>
    <row r="8" spans="1:8" ht="218.4" customHeight="1">
      <c r="A8" s="193" t="s">
        <v>359</v>
      </c>
      <c r="B8" s="123" t="s">
        <v>444</v>
      </c>
      <c r="C8" s="194">
        <v>2.2698</v>
      </c>
      <c r="D8" s="129" t="s">
        <v>358</v>
      </c>
      <c r="E8" s="172">
        <v>630</v>
      </c>
      <c r="F8" s="195">
        <f t="shared" si="0"/>
        <v>598.5</v>
      </c>
      <c r="G8" s="195">
        <f t="shared" si="1"/>
        <v>579.6</v>
      </c>
      <c r="H8" s="196"/>
    </row>
    <row r="9" spans="1:8" ht="218.4" customHeight="1">
      <c r="A9" s="193" t="s">
        <v>360</v>
      </c>
      <c r="B9" s="123" t="s">
        <v>445</v>
      </c>
      <c r="C9" s="194">
        <v>5.17</v>
      </c>
      <c r="D9" s="129" t="s">
        <v>361</v>
      </c>
      <c r="E9" s="172">
        <v>1732</v>
      </c>
      <c r="F9" s="195">
        <f t="shared" si="0"/>
        <v>1645.4</v>
      </c>
      <c r="G9" s="195">
        <f t="shared" si="1"/>
        <v>1593.44</v>
      </c>
      <c r="H9" s="196"/>
    </row>
    <row r="10" spans="1:8" ht="218.4" customHeight="1">
      <c r="A10" s="193" t="s">
        <v>362</v>
      </c>
      <c r="B10" s="123" t="s">
        <v>446</v>
      </c>
      <c r="C10" s="194">
        <v>6.0116000000000005</v>
      </c>
      <c r="D10" s="129" t="s">
        <v>363</v>
      </c>
      <c r="E10" s="172">
        <v>1672</v>
      </c>
      <c r="F10" s="195">
        <f t="shared" si="0"/>
        <v>1588.4</v>
      </c>
      <c r="G10" s="195">
        <f t="shared" si="1"/>
        <v>1538.24</v>
      </c>
      <c r="H10" s="196"/>
    </row>
    <row r="11" spans="1:8" ht="218.4" customHeight="1">
      <c r="A11" s="193" t="s">
        <v>364</v>
      </c>
      <c r="B11" s="123" t="s">
        <v>447</v>
      </c>
      <c r="C11" s="194">
        <v>1.28304</v>
      </c>
      <c r="D11" s="129" t="s">
        <v>365</v>
      </c>
      <c r="E11" s="172">
        <v>355</v>
      </c>
      <c r="F11" s="195">
        <f>E11-(E11*5%)</f>
        <v>337.25</v>
      </c>
      <c r="G11" s="195">
        <f>E11-(E11*8%)</f>
        <v>326.60000000000002</v>
      </c>
      <c r="H11" s="259"/>
    </row>
    <row r="12" spans="1:8" ht="218.4" customHeight="1">
      <c r="A12" s="193" t="s">
        <v>366</v>
      </c>
      <c r="B12" s="123" t="s">
        <v>448</v>
      </c>
      <c r="C12" s="194">
        <v>1.3365</v>
      </c>
      <c r="D12" s="129" t="s">
        <v>367</v>
      </c>
      <c r="E12" s="172">
        <v>371</v>
      </c>
      <c r="F12" s="195">
        <f>E12-(E12*5%)</f>
        <v>352.45</v>
      </c>
      <c r="G12" s="195">
        <f>E12-(E12*8%)</f>
        <v>341.32</v>
      </c>
      <c r="H12" s="196"/>
    </row>
    <row r="13" spans="1:8" ht="218.4" customHeight="1">
      <c r="A13" s="193" t="s">
        <v>368</v>
      </c>
      <c r="B13" s="123" t="s">
        <v>449</v>
      </c>
      <c r="C13" s="194">
        <v>3.4739999999999998</v>
      </c>
      <c r="D13" s="129" t="s">
        <v>369</v>
      </c>
      <c r="E13" s="172">
        <v>965</v>
      </c>
      <c r="F13" s="195">
        <f>E13-(E13*5%)</f>
        <v>916.75</v>
      </c>
      <c r="G13" s="195">
        <f>E13-(E13*8%)</f>
        <v>887.8</v>
      </c>
      <c r="H13" s="196"/>
    </row>
    <row r="14" spans="1:8" ht="218.4" customHeight="1">
      <c r="A14" s="197" t="s">
        <v>370</v>
      </c>
      <c r="B14" s="213" t="s">
        <v>450</v>
      </c>
      <c r="C14" s="198">
        <v>3.4320000000000004</v>
      </c>
      <c r="D14" s="129" t="s">
        <v>371</v>
      </c>
      <c r="E14" s="172">
        <v>955</v>
      </c>
      <c r="F14" s="195">
        <f t="shared" si="0"/>
        <v>907.25</v>
      </c>
      <c r="G14" s="195">
        <f t="shared" si="1"/>
        <v>878.6</v>
      </c>
      <c r="H14" s="196"/>
    </row>
    <row r="15" spans="1:8" ht="218.4" customHeight="1">
      <c r="A15" s="197" t="s">
        <v>372</v>
      </c>
      <c r="B15" s="213" t="s">
        <v>451</v>
      </c>
      <c r="C15" s="198">
        <v>4.2669999999999995</v>
      </c>
      <c r="D15" s="129" t="s">
        <v>373</v>
      </c>
      <c r="E15" s="270">
        <v>1186</v>
      </c>
      <c r="F15" s="195">
        <f t="shared" si="0"/>
        <v>1126.7</v>
      </c>
      <c r="G15" s="195">
        <f t="shared" si="1"/>
        <v>1091.1199999999999</v>
      </c>
      <c r="H15" s="259"/>
    </row>
    <row r="16" spans="1:8" ht="218.4" customHeight="1">
      <c r="A16" s="197" t="s">
        <v>374</v>
      </c>
      <c r="B16" s="213" t="s">
        <v>452</v>
      </c>
      <c r="C16" s="199">
        <v>4.1224999999999996</v>
      </c>
      <c r="D16" s="129" t="s">
        <v>373</v>
      </c>
      <c r="E16" s="172">
        <v>1146</v>
      </c>
      <c r="F16" s="195">
        <f t="shared" si="0"/>
        <v>1088.7</v>
      </c>
      <c r="G16" s="195">
        <f t="shared" si="1"/>
        <v>1054.32</v>
      </c>
      <c r="H16" s="196"/>
    </row>
    <row r="18" spans="1:7">
      <c r="A18" s="205"/>
      <c r="B18" s="359" t="s">
        <v>375</v>
      </c>
      <c r="C18" s="359"/>
      <c r="D18" s="359"/>
      <c r="E18" s="359"/>
      <c r="F18" s="359"/>
      <c r="G18" s="359"/>
    </row>
    <row r="19" spans="1:7" ht="13.95" customHeight="1">
      <c r="A19" s="206"/>
      <c r="B19" s="359"/>
      <c r="C19" s="359"/>
      <c r="D19" s="359"/>
      <c r="E19" s="359"/>
      <c r="F19" s="359"/>
      <c r="G19" s="359"/>
    </row>
    <row r="20" spans="1:7">
      <c r="A20" s="207"/>
      <c r="B20" s="359"/>
      <c r="C20" s="359"/>
      <c r="D20" s="359"/>
      <c r="E20" s="359"/>
      <c r="F20" s="359"/>
      <c r="G20" s="359"/>
    </row>
    <row r="21" spans="1:7">
      <c r="A21" s="207"/>
      <c r="B21" s="359"/>
      <c r="C21" s="359"/>
      <c r="D21" s="359"/>
      <c r="E21" s="359"/>
      <c r="F21" s="359"/>
      <c r="G21" s="359"/>
    </row>
    <row r="22" spans="1:7">
      <c r="A22" s="207"/>
      <c r="B22" s="359"/>
      <c r="C22" s="359"/>
      <c r="D22" s="359"/>
      <c r="E22" s="359"/>
      <c r="F22" s="359"/>
      <c r="G22" s="359"/>
    </row>
    <row r="23" spans="1:7">
      <c r="A23" s="207"/>
      <c r="B23" s="359"/>
      <c r="C23" s="359"/>
      <c r="D23" s="359"/>
      <c r="E23" s="359"/>
      <c r="F23" s="359"/>
      <c r="G23" s="359"/>
    </row>
    <row r="24" spans="1:7">
      <c r="A24" s="208" t="s">
        <v>106</v>
      </c>
      <c r="B24" s="359"/>
      <c r="C24" s="359"/>
      <c r="D24" s="359"/>
      <c r="E24" s="359"/>
      <c r="F24" s="359"/>
      <c r="G24" s="359"/>
    </row>
    <row r="25" spans="1:7">
      <c r="A25" s="209"/>
      <c r="C25" s="204"/>
      <c r="E25" s="204"/>
      <c r="F25" s="121"/>
      <c r="G25" s="121"/>
    </row>
  </sheetData>
  <mergeCells count="2">
    <mergeCell ref="A2:G2"/>
    <mergeCell ref="B18:G24"/>
  </mergeCells>
  <pageMargins left="0.31" right="0.78740157480314965" top="0.43307086614173229" bottom="0.51181102362204722" header="0.39370078740157483" footer="0.55118110236220474"/>
  <pageSetup paperSize="9" scale="2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FF00"/>
    <pageSetUpPr fitToPage="1"/>
  </sheetPr>
  <dimension ref="A1:I68"/>
  <sheetViews>
    <sheetView view="pageBreakPreview" topLeftCell="A2" zoomScale="25" zoomScaleNormal="70" zoomScaleSheetLayoutView="25" workbookViewId="0">
      <pane ySplit="2" topLeftCell="A4" activePane="bottomLeft" state="frozen"/>
      <selection activeCell="L4" sqref="L4"/>
      <selection pane="bottomLeft" activeCell="F11" sqref="F11"/>
    </sheetView>
  </sheetViews>
  <sheetFormatPr defaultColWidth="9.109375" defaultRowHeight="33.6"/>
  <cols>
    <col min="1" max="1" width="174.6640625" style="200" bestFit="1" customWidth="1"/>
    <col min="2" max="2" width="38.33203125" style="200" bestFit="1" customWidth="1"/>
    <col min="3" max="3" width="41" style="204" bestFit="1" customWidth="1"/>
    <col min="4" max="4" width="41" style="165" hidden="1" customWidth="1"/>
    <col min="5" max="5" width="20.6640625" style="204" bestFit="1" customWidth="1"/>
    <col min="6" max="6" width="25.6640625" style="165" customWidth="1"/>
    <col min="7" max="8" width="19.5546875" style="164" customWidth="1"/>
    <col min="9" max="9" width="15.44140625" style="165" customWidth="1"/>
    <col min="10" max="16384" width="9.109375" style="165"/>
  </cols>
  <sheetData>
    <row r="1" spans="1:8" ht="16.5" hidden="1" customHeight="1">
      <c r="A1" s="160"/>
      <c r="B1" s="160"/>
      <c r="C1" s="201"/>
      <c r="D1" s="161"/>
      <c r="E1" s="210"/>
      <c r="F1" s="162"/>
      <c r="G1" s="163"/>
      <c r="H1" s="163"/>
    </row>
    <row r="2" spans="1:8" ht="46.2">
      <c r="A2" s="361" t="s">
        <v>500</v>
      </c>
      <c r="B2" s="362"/>
      <c r="C2" s="362"/>
      <c r="D2" s="362"/>
      <c r="E2" s="362"/>
      <c r="F2" s="362"/>
      <c r="G2" s="362"/>
      <c r="H2" s="362"/>
    </row>
    <row r="3" spans="1:8" ht="100.8">
      <c r="A3" s="166" t="s">
        <v>330</v>
      </c>
      <c r="B3" s="166" t="s">
        <v>0</v>
      </c>
      <c r="C3" s="122" t="s">
        <v>331</v>
      </c>
      <c r="D3" s="166"/>
      <c r="E3" s="122" t="s">
        <v>332</v>
      </c>
      <c r="F3" s="167" t="s">
        <v>333</v>
      </c>
      <c r="G3" s="168" t="s">
        <v>16</v>
      </c>
      <c r="H3" s="168" t="s">
        <v>17</v>
      </c>
    </row>
    <row r="4" spans="1:8" ht="34.200000000000003" thickBot="1">
      <c r="A4" s="360" t="s">
        <v>334</v>
      </c>
      <c r="B4" s="360"/>
      <c r="C4" s="360"/>
      <c r="D4" s="360"/>
      <c r="E4" s="360"/>
      <c r="F4" s="360"/>
      <c r="G4" s="360"/>
      <c r="H4" s="360"/>
    </row>
    <row r="5" spans="1:8" s="173" customFormat="1" ht="67.2">
      <c r="A5" s="169" t="s">
        <v>478</v>
      </c>
      <c r="B5" s="214" t="s">
        <v>471</v>
      </c>
      <c r="C5" s="123" t="s">
        <v>335</v>
      </c>
      <c r="D5" s="171">
        <v>3.12</v>
      </c>
      <c r="E5" s="124" t="s">
        <v>8</v>
      </c>
      <c r="F5" s="172">
        <v>751</v>
      </c>
      <c r="G5" s="159">
        <f>F5-(F5*5%)</f>
        <v>713.45</v>
      </c>
      <c r="H5" s="159">
        <f>F5-(F5*8%)</f>
        <v>690.92</v>
      </c>
    </row>
    <row r="6" spans="1:8" s="173" customFormat="1" ht="67.2">
      <c r="A6" s="169" t="s">
        <v>479</v>
      </c>
      <c r="B6" s="214" t="s">
        <v>472</v>
      </c>
      <c r="C6" s="123" t="s">
        <v>336</v>
      </c>
      <c r="D6" s="174">
        <v>3.48</v>
      </c>
      <c r="E6" s="124" t="s">
        <v>8</v>
      </c>
      <c r="F6" s="172">
        <v>854</v>
      </c>
      <c r="G6" s="159">
        <f t="shared" ref="G6:G19" si="0">F6-(F6*5%)</f>
        <v>811.3</v>
      </c>
      <c r="H6" s="159">
        <f t="shared" ref="H6:H11" si="1">F6-(F6*8%)</f>
        <v>785.68</v>
      </c>
    </row>
    <row r="7" spans="1:8" s="173" customFormat="1" ht="67.2">
      <c r="A7" s="169" t="s">
        <v>480</v>
      </c>
      <c r="B7" s="214" t="s">
        <v>473</v>
      </c>
      <c r="C7" s="123" t="s">
        <v>337</v>
      </c>
      <c r="D7" s="174">
        <v>4.6100000000000003</v>
      </c>
      <c r="E7" s="124" t="s">
        <v>8</v>
      </c>
      <c r="F7" s="172">
        <v>1048</v>
      </c>
      <c r="G7" s="159">
        <f t="shared" si="0"/>
        <v>995.6</v>
      </c>
      <c r="H7" s="159">
        <f t="shared" si="1"/>
        <v>964.16</v>
      </c>
    </row>
    <row r="8" spans="1:8" s="173" customFormat="1" ht="67.2">
      <c r="A8" s="169" t="s">
        <v>481</v>
      </c>
      <c r="B8" s="214" t="s">
        <v>474</v>
      </c>
      <c r="C8" s="123"/>
      <c r="D8" s="174"/>
      <c r="E8" s="124" t="s">
        <v>8</v>
      </c>
      <c r="F8" s="172">
        <v>1498</v>
      </c>
      <c r="G8" s="159">
        <f t="shared" ref="G8:G9" si="2">F8-(F8*5%)</f>
        <v>1423.1</v>
      </c>
      <c r="H8" s="159">
        <f t="shared" ref="H8:H9" si="3">F8-(F8*8%)</f>
        <v>1378.16</v>
      </c>
    </row>
    <row r="9" spans="1:8" s="173" customFormat="1" ht="67.2">
      <c r="A9" s="169" t="s">
        <v>482</v>
      </c>
      <c r="B9" s="214" t="s">
        <v>475</v>
      </c>
      <c r="C9" s="123"/>
      <c r="D9" s="174"/>
      <c r="E9" s="124" t="s">
        <v>8</v>
      </c>
      <c r="F9" s="172">
        <v>2238</v>
      </c>
      <c r="G9" s="159">
        <f t="shared" si="2"/>
        <v>2126.1</v>
      </c>
      <c r="H9" s="159">
        <f t="shared" si="3"/>
        <v>2058.96</v>
      </c>
    </row>
    <row r="10" spans="1:8" s="173" customFormat="1" ht="67.2">
      <c r="A10" s="169" t="s">
        <v>483</v>
      </c>
      <c r="B10" s="214" t="s">
        <v>476</v>
      </c>
      <c r="C10" s="123" t="s">
        <v>338</v>
      </c>
      <c r="D10" s="174">
        <v>10.65</v>
      </c>
      <c r="E10" s="124" t="s">
        <v>8</v>
      </c>
      <c r="F10" s="172">
        <v>2928</v>
      </c>
      <c r="G10" s="159">
        <f t="shared" si="0"/>
        <v>2781.6</v>
      </c>
      <c r="H10" s="159">
        <f t="shared" si="1"/>
        <v>2693.76</v>
      </c>
    </row>
    <row r="11" spans="1:8" s="173" customFormat="1" ht="67.8" thickBot="1">
      <c r="A11" s="169" t="s">
        <v>484</v>
      </c>
      <c r="B11" s="214" t="s">
        <v>477</v>
      </c>
      <c r="C11" s="123" t="s">
        <v>339</v>
      </c>
      <c r="D11" s="175">
        <v>16.28</v>
      </c>
      <c r="E11" s="124" t="s">
        <v>8</v>
      </c>
      <c r="F11" s="172">
        <v>3913</v>
      </c>
      <c r="G11" s="159">
        <f t="shared" si="0"/>
        <v>3717.35</v>
      </c>
      <c r="H11" s="159">
        <f t="shared" si="1"/>
        <v>3599.96</v>
      </c>
    </row>
    <row r="12" spans="1:8" ht="34.200000000000003" thickBot="1">
      <c r="A12" s="363" t="s">
        <v>340</v>
      </c>
      <c r="B12" s="363"/>
      <c r="C12" s="363"/>
      <c r="D12" s="363"/>
      <c r="E12" s="363"/>
      <c r="F12" s="363"/>
      <c r="G12" s="363"/>
      <c r="H12" s="363"/>
    </row>
    <row r="13" spans="1:8" ht="67.2">
      <c r="A13" s="169" t="s">
        <v>492</v>
      </c>
      <c r="B13" s="169" t="s">
        <v>485</v>
      </c>
      <c r="C13" s="123" t="s">
        <v>341</v>
      </c>
      <c r="D13" s="176">
        <v>11.89</v>
      </c>
      <c r="E13" s="124" t="s">
        <v>8</v>
      </c>
      <c r="F13" s="172">
        <v>751</v>
      </c>
      <c r="G13" s="159">
        <f t="shared" si="0"/>
        <v>713.45</v>
      </c>
      <c r="H13" s="159">
        <f>F13-(F13*8%)</f>
        <v>690.92</v>
      </c>
    </row>
    <row r="14" spans="1:8" ht="67.2">
      <c r="A14" s="169" t="s">
        <v>493</v>
      </c>
      <c r="B14" s="169" t="s">
        <v>486</v>
      </c>
      <c r="C14" s="123"/>
      <c r="D14" s="216"/>
      <c r="E14" s="124" t="s">
        <v>8</v>
      </c>
      <c r="F14" s="172">
        <v>854</v>
      </c>
      <c r="G14" s="159">
        <f t="shared" si="0"/>
        <v>811.3</v>
      </c>
      <c r="H14" s="159">
        <f t="shared" ref="H14:H18" si="4">F14-(F14*8%)</f>
        <v>785.68</v>
      </c>
    </row>
    <row r="15" spans="1:8" ht="67.2">
      <c r="A15" s="169" t="s">
        <v>494</v>
      </c>
      <c r="B15" s="169" t="s">
        <v>487</v>
      </c>
      <c r="C15" s="123"/>
      <c r="D15" s="216"/>
      <c r="E15" s="124" t="s">
        <v>8</v>
      </c>
      <c r="F15" s="172">
        <v>1048</v>
      </c>
      <c r="G15" s="159">
        <f t="shared" si="0"/>
        <v>995.6</v>
      </c>
      <c r="H15" s="159">
        <f t="shared" si="4"/>
        <v>964.16</v>
      </c>
    </row>
    <row r="16" spans="1:8" ht="67.2">
      <c r="A16" s="169" t="s">
        <v>495</v>
      </c>
      <c r="B16" s="169" t="s">
        <v>488</v>
      </c>
      <c r="C16" s="123"/>
      <c r="D16" s="216"/>
      <c r="E16" s="124" t="s">
        <v>8</v>
      </c>
      <c r="F16" s="172">
        <v>1498</v>
      </c>
      <c r="G16" s="159">
        <f t="shared" si="0"/>
        <v>1423.1</v>
      </c>
      <c r="H16" s="159">
        <f t="shared" si="4"/>
        <v>1378.16</v>
      </c>
    </row>
    <row r="17" spans="1:9" ht="67.2">
      <c r="A17" s="169" t="s">
        <v>496</v>
      </c>
      <c r="B17" s="169" t="s">
        <v>489</v>
      </c>
      <c r="C17" s="123"/>
      <c r="D17" s="216"/>
      <c r="E17" s="124" t="s">
        <v>8</v>
      </c>
      <c r="F17" s="172">
        <v>2238</v>
      </c>
      <c r="G17" s="159">
        <f t="shared" si="0"/>
        <v>2126.1</v>
      </c>
      <c r="H17" s="159">
        <f t="shared" si="4"/>
        <v>2058.96</v>
      </c>
    </row>
    <row r="18" spans="1:9" ht="67.2">
      <c r="A18" s="169" t="s">
        <v>497</v>
      </c>
      <c r="B18" s="169" t="s">
        <v>490</v>
      </c>
      <c r="C18" s="123"/>
      <c r="D18" s="216"/>
      <c r="E18" s="124" t="s">
        <v>8</v>
      </c>
      <c r="F18" s="172">
        <v>2928</v>
      </c>
      <c r="G18" s="159">
        <f t="shared" si="0"/>
        <v>2781.6</v>
      </c>
      <c r="H18" s="159">
        <f t="shared" si="4"/>
        <v>2693.76</v>
      </c>
    </row>
    <row r="19" spans="1:9" ht="67.8" thickBot="1">
      <c r="A19" s="169" t="s">
        <v>498</v>
      </c>
      <c r="B19" s="169" t="s">
        <v>491</v>
      </c>
      <c r="C19" s="123" t="s">
        <v>342</v>
      </c>
      <c r="D19" s="177">
        <v>16.28</v>
      </c>
      <c r="E19" s="124" t="s">
        <v>8</v>
      </c>
      <c r="F19" s="172">
        <v>3913</v>
      </c>
      <c r="G19" s="159">
        <f t="shared" si="0"/>
        <v>3717.35</v>
      </c>
      <c r="H19" s="159">
        <f>F19-(F19*8%)</f>
        <v>3599.96</v>
      </c>
    </row>
    <row r="20" spans="1:9">
      <c r="A20" s="178"/>
      <c r="B20" s="178"/>
      <c r="C20" s="125"/>
      <c r="D20" s="179"/>
      <c r="E20" s="126"/>
      <c r="F20" s="180"/>
      <c r="G20" s="181"/>
      <c r="H20" s="181"/>
    </row>
    <row r="21" spans="1:9">
      <c r="A21" s="178"/>
      <c r="B21" s="178"/>
      <c r="C21" s="125"/>
      <c r="D21" s="179"/>
      <c r="E21" s="126"/>
      <c r="F21" s="182"/>
      <c r="G21" s="181"/>
      <c r="H21" s="181"/>
    </row>
    <row r="22" spans="1:9" ht="46.2">
      <c r="A22" s="361" t="s">
        <v>499</v>
      </c>
      <c r="B22" s="362"/>
      <c r="C22" s="362"/>
      <c r="D22" s="362"/>
      <c r="E22" s="362"/>
      <c r="F22" s="362"/>
      <c r="G22" s="362"/>
      <c r="H22" s="362"/>
    </row>
    <row r="23" spans="1:9" ht="100.8">
      <c r="A23" s="166" t="s">
        <v>330</v>
      </c>
      <c r="B23" s="166" t="s">
        <v>0</v>
      </c>
      <c r="C23" s="122" t="s">
        <v>331</v>
      </c>
      <c r="D23" s="166"/>
      <c r="E23" s="122" t="s">
        <v>332</v>
      </c>
      <c r="F23" s="167" t="s">
        <v>333</v>
      </c>
      <c r="G23" s="168" t="s">
        <v>16</v>
      </c>
      <c r="H23" s="168" t="s">
        <v>17</v>
      </c>
    </row>
    <row r="24" spans="1:9">
      <c r="A24" s="360" t="s">
        <v>334</v>
      </c>
      <c r="B24" s="360"/>
      <c r="C24" s="360"/>
      <c r="D24" s="360"/>
      <c r="E24" s="360"/>
      <c r="F24" s="360"/>
      <c r="G24" s="360"/>
      <c r="H24" s="360"/>
    </row>
    <row r="25" spans="1:9" ht="67.2">
      <c r="A25" s="169" t="s">
        <v>501</v>
      </c>
      <c r="B25" s="214" t="s">
        <v>453</v>
      </c>
      <c r="C25" s="123" t="s">
        <v>343</v>
      </c>
      <c r="D25" s="170">
        <v>3.12</v>
      </c>
      <c r="E25" s="124" t="s">
        <v>8</v>
      </c>
      <c r="F25" s="172">
        <v>835</v>
      </c>
      <c r="G25" s="159">
        <f t="shared" ref="G25:G26" si="5">F25-(F25*5%)</f>
        <v>793.25</v>
      </c>
      <c r="H25" s="159">
        <f t="shared" ref="H25:H32" si="6">F25-(F25*8%)</f>
        <v>768.2</v>
      </c>
    </row>
    <row r="26" spans="1:9" ht="67.2">
      <c r="A26" s="169" t="s">
        <v>502</v>
      </c>
      <c r="B26" s="214" t="s">
        <v>454</v>
      </c>
      <c r="C26" s="123" t="s">
        <v>344</v>
      </c>
      <c r="D26" s="170">
        <v>3.48</v>
      </c>
      <c r="E26" s="124" t="s">
        <v>8</v>
      </c>
      <c r="F26" s="172">
        <v>931</v>
      </c>
      <c r="G26" s="159">
        <f t="shared" si="5"/>
        <v>884.45</v>
      </c>
      <c r="H26" s="159">
        <f t="shared" si="6"/>
        <v>856.52</v>
      </c>
    </row>
    <row r="27" spans="1:9" ht="67.2">
      <c r="A27" s="169" t="s">
        <v>480</v>
      </c>
      <c r="B27" s="214" t="s">
        <v>455</v>
      </c>
      <c r="C27" s="123" t="s">
        <v>345</v>
      </c>
      <c r="D27" s="170">
        <v>4.6100000000000003</v>
      </c>
      <c r="E27" s="124" t="s">
        <v>8</v>
      </c>
      <c r="F27" s="172">
        <v>1237</v>
      </c>
      <c r="G27" s="159">
        <f t="shared" ref="G27:G32" si="7">F27-(F27*5%)</f>
        <v>1175.1500000000001</v>
      </c>
      <c r="H27" s="159">
        <f t="shared" si="6"/>
        <v>1138.04</v>
      </c>
    </row>
    <row r="28" spans="1:9" ht="67.2">
      <c r="A28" s="169" t="s">
        <v>503</v>
      </c>
      <c r="B28" s="214" t="s">
        <v>456</v>
      </c>
      <c r="C28" s="123" t="s">
        <v>346</v>
      </c>
      <c r="D28" s="170">
        <v>6.83</v>
      </c>
      <c r="E28" s="124" t="s">
        <v>8</v>
      </c>
      <c r="F28" s="172">
        <v>1829</v>
      </c>
      <c r="G28" s="159">
        <f t="shared" si="7"/>
        <v>1737.55</v>
      </c>
      <c r="H28" s="159">
        <f t="shared" si="6"/>
        <v>1682.68</v>
      </c>
    </row>
    <row r="29" spans="1:9" ht="67.2">
      <c r="A29" s="169" t="s">
        <v>504</v>
      </c>
      <c r="B29" s="214" t="s">
        <v>457</v>
      </c>
      <c r="C29" s="123" t="s">
        <v>347</v>
      </c>
      <c r="D29" s="170">
        <v>8</v>
      </c>
      <c r="E29" s="124" t="s">
        <v>8</v>
      </c>
      <c r="F29" s="172">
        <v>2144</v>
      </c>
      <c r="G29" s="159">
        <f t="shared" si="7"/>
        <v>2036.8</v>
      </c>
      <c r="H29" s="159">
        <f t="shared" si="6"/>
        <v>1972.48</v>
      </c>
    </row>
    <row r="30" spans="1:9" ht="67.2">
      <c r="A30" s="169" t="s">
        <v>482</v>
      </c>
      <c r="B30" s="214" t="s">
        <v>458</v>
      </c>
      <c r="C30" s="123" t="s">
        <v>348</v>
      </c>
      <c r="D30" s="170">
        <v>9.6199999999999992</v>
      </c>
      <c r="E30" s="124" t="s">
        <v>8</v>
      </c>
      <c r="F30" s="172">
        <v>2580</v>
      </c>
      <c r="G30" s="159">
        <f t="shared" si="7"/>
        <v>2451</v>
      </c>
      <c r="H30" s="159">
        <f t="shared" si="6"/>
        <v>2373.6</v>
      </c>
      <c r="I30" s="183"/>
    </row>
    <row r="31" spans="1:9" ht="67.2">
      <c r="A31" s="169" t="s">
        <v>483</v>
      </c>
      <c r="B31" s="214" t="s">
        <v>459</v>
      </c>
      <c r="C31" s="123"/>
      <c r="D31" s="170">
        <v>12.59</v>
      </c>
      <c r="E31" s="124" t="s">
        <v>8</v>
      </c>
      <c r="F31" s="172">
        <v>3374</v>
      </c>
      <c r="G31" s="159">
        <f t="shared" si="7"/>
        <v>3205.3</v>
      </c>
      <c r="H31" s="159">
        <f t="shared" si="6"/>
        <v>3104.08</v>
      </c>
      <c r="I31" s="183"/>
    </row>
    <row r="32" spans="1:9" ht="67.2">
      <c r="A32" s="169" t="s">
        <v>484</v>
      </c>
      <c r="B32" s="214" t="s">
        <v>460</v>
      </c>
      <c r="C32" s="123"/>
      <c r="D32" s="170">
        <v>17.23</v>
      </c>
      <c r="E32" s="124" t="s">
        <v>8</v>
      </c>
      <c r="F32" s="172">
        <v>4616</v>
      </c>
      <c r="G32" s="159">
        <f t="shared" si="7"/>
        <v>4385.2</v>
      </c>
      <c r="H32" s="159">
        <f t="shared" si="6"/>
        <v>4246.72</v>
      </c>
      <c r="I32" s="183"/>
    </row>
    <row r="33" spans="1:9">
      <c r="A33" s="360" t="s">
        <v>340</v>
      </c>
      <c r="B33" s="360"/>
      <c r="C33" s="360"/>
      <c r="D33" s="360"/>
      <c r="E33" s="360"/>
      <c r="F33" s="360"/>
      <c r="G33" s="360"/>
      <c r="H33" s="360"/>
      <c r="I33" s="183"/>
    </row>
    <row r="34" spans="1:9" ht="67.2">
      <c r="A34" s="169" t="s">
        <v>492</v>
      </c>
      <c r="B34" s="214" t="s">
        <v>461</v>
      </c>
      <c r="C34" s="123" t="s">
        <v>343</v>
      </c>
      <c r="D34" s="170">
        <v>3.12</v>
      </c>
      <c r="E34" s="124" t="s">
        <v>8</v>
      </c>
      <c r="F34" s="172">
        <v>835</v>
      </c>
      <c r="G34" s="159">
        <f>F34-(F34*5%)</f>
        <v>793.25</v>
      </c>
      <c r="H34" s="159">
        <f>F34-(F34*8%)</f>
        <v>768.2</v>
      </c>
      <c r="I34" s="183"/>
    </row>
    <row r="35" spans="1:9" ht="67.2">
      <c r="A35" s="169" t="s">
        <v>493</v>
      </c>
      <c r="B35" s="214" t="s">
        <v>462</v>
      </c>
      <c r="C35" s="123" t="s">
        <v>344</v>
      </c>
      <c r="D35" s="170">
        <v>3.48</v>
      </c>
      <c r="E35" s="124" t="s">
        <v>8</v>
      </c>
      <c r="F35" s="172">
        <v>931</v>
      </c>
      <c r="G35" s="159">
        <f t="shared" ref="G35:G41" si="8">F35-(F35*5%)</f>
        <v>884.45</v>
      </c>
      <c r="H35" s="159">
        <f t="shared" ref="H35:H41" si="9">F35-(F35*8%)</f>
        <v>856.52</v>
      </c>
      <c r="I35" s="183"/>
    </row>
    <row r="36" spans="1:9" ht="67.2">
      <c r="A36" s="169" t="s">
        <v>494</v>
      </c>
      <c r="B36" s="214" t="s">
        <v>463</v>
      </c>
      <c r="C36" s="123" t="s">
        <v>345</v>
      </c>
      <c r="D36" s="170">
        <v>4.6100000000000003</v>
      </c>
      <c r="E36" s="124" t="s">
        <v>8</v>
      </c>
      <c r="F36" s="172">
        <v>1237</v>
      </c>
      <c r="G36" s="159">
        <f t="shared" si="8"/>
        <v>1175.1500000000001</v>
      </c>
      <c r="H36" s="159">
        <f t="shared" si="9"/>
        <v>1138.04</v>
      </c>
      <c r="I36" s="183"/>
    </row>
    <row r="37" spans="1:9" ht="67.2">
      <c r="A37" s="169" t="s">
        <v>495</v>
      </c>
      <c r="B37" s="214" t="s">
        <v>464</v>
      </c>
      <c r="C37" s="123" t="s">
        <v>346</v>
      </c>
      <c r="D37" s="170">
        <v>6.83</v>
      </c>
      <c r="E37" s="124" t="s">
        <v>8</v>
      </c>
      <c r="F37" s="172">
        <v>1829</v>
      </c>
      <c r="G37" s="159">
        <f t="shared" si="8"/>
        <v>1737.55</v>
      </c>
      <c r="H37" s="159">
        <f t="shared" si="9"/>
        <v>1682.68</v>
      </c>
      <c r="I37" s="183"/>
    </row>
    <row r="38" spans="1:9" ht="67.2">
      <c r="A38" s="169" t="s">
        <v>505</v>
      </c>
      <c r="B38" s="214" t="s">
        <v>465</v>
      </c>
      <c r="C38" s="123" t="s">
        <v>347</v>
      </c>
      <c r="D38" s="170">
        <v>8</v>
      </c>
      <c r="E38" s="124" t="s">
        <v>8</v>
      </c>
      <c r="F38" s="172">
        <v>2144</v>
      </c>
      <c r="G38" s="159">
        <f>F38-(F38*5%)</f>
        <v>2036.8</v>
      </c>
      <c r="H38" s="159">
        <f>F38-(F38*8%)</f>
        <v>1972.48</v>
      </c>
      <c r="I38" s="183"/>
    </row>
    <row r="39" spans="1:9" ht="67.2">
      <c r="A39" s="169" t="s">
        <v>496</v>
      </c>
      <c r="B39" s="214" t="s">
        <v>466</v>
      </c>
      <c r="C39" s="123" t="s">
        <v>348</v>
      </c>
      <c r="D39" s="170">
        <v>9.6199999999999992</v>
      </c>
      <c r="E39" s="124" t="s">
        <v>8</v>
      </c>
      <c r="F39" s="172">
        <v>2580</v>
      </c>
      <c r="G39" s="159">
        <f>F39-(F39*5%)</f>
        <v>2451</v>
      </c>
      <c r="H39" s="159">
        <f>F39-(F39*8%)</f>
        <v>2373.6</v>
      </c>
    </row>
    <row r="40" spans="1:9" ht="67.2">
      <c r="A40" s="169" t="s">
        <v>506</v>
      </c>
      <c r="B40" s="214" t="s">
        <v>467</v>
      </c>
      <c r="C40" s="123"/>
      <c r="D40" s="170">
        <v>12.59</v>
      </c>
      <c r="E40" s="124" t="s">
        <v>8</v>
      </c>
      <c r="F40" s="172">
        <v>3374</v>
      </c>
      <c r="G40" s="159">
        <f t="shared" si="8"/>
        <v>3205.3</v>
      </c>
      <c r="H40" s="159">
        <f t="shared" si="9"/>
        <v>3104.08</v>
      </c>
      <c r="I40" s="183"/>
    </row>
    <row r="41" spans="1:9" ht="67.2">
      <c r="A41" s="169" t="s">
        <v>498</v>
      </c>
      <c r="B41" s="214" t="s">
        <v>468</v>
      </c>
      <c r="C41" s="123"/>
      <c r="D41" s="170">
        <v>17.23</v>
      </c>
      <c r="E41" s="124" t="s">
        <v>8</v>
      </c>
      <c r="F41" s="172">
        <v>4616</v>
      </c>
      <c r="G41" s="159">
        <f t="shared" si="8"/>
        <v>4385.2</v>
      </c>
      <c r="H41" s="159">
        <f t="shared" si="9"/>
        <v>4246.72</v>
      </c>
    </row>
    <row r="42" spans="1:9" ht="100.8">
      <c r="A42" s="166" t="s">
        <v>330</v>
      </c>
      <c r="B42" s="166" t="s">
        <v>0</v>
      </c>
      <c r="C42" s="122" t="s">
        <v>331</v>
      </c>
      <c r="D42" s="166"/>
      <c r="E42" s="122" t="s">
        <v>332</v>
      </c>
      <c r="F42" s="167" t="s">
        <v>333</v>
      </c>
      <c r="G42" s="168" t="s">
        <v>16</v>
      </c>
      <c r="H42" s="168" t="s">
        <v>17</v>
      </c>
    </row>
    <row r="43" spans="1:9">
      <c r="A43" s="360" t="s">
        <v>340</v>
      </c>
      <c r="B43" s="360"/>
      <c r="C43" s="360"/>
      <c r="D43" s="360"/>
      <c r="E43" s="364"/>
      <c r="F43" s="364"/>
      <c r="G43" s="364"/>
      <c r="H43" s="364"/>
    </row>
    <row r="44" spans="1:9" ht="67.2">
      <c r="A44" s="184" t="s">
        <v>391</v>
      </c>
      <c r="B44" s="215" t="s">
        <v>469</v>
      </c>
      <c r="C44" s="202" t="s">
        <v>392</v>
      </c>
      <c r="D44" s="185" t="s">
        <v>8</v>
      </c>
      <c r="E44" s="124" t="s">
        <v>8</v>
      </c>
      <c r="F44" s="186">
        <v>198</v>
      </c>
      <c r="G44" s="159">
        <f>F44-(F44*5%)</f>
        <v>188.1</v>
      </c>
      <c r="H44" s="159">
        <f>F44-(F44*8%)</f>
        <v>182.16</v>
      </c>
    </row>
    <row r="45" spans="1:9" ht="67.2">
      <c r="A45" s="184" t="s">
        <v>393</v>
      </c>
      <c r="B45" s="215" t="s">
        <v>470</v>
      </c>
      <c r="C45" s="202" t="s">
        <v>394</v>
      </c>
      <c r="D45" s="185" t="s">
        <v>8</v>
      </c>
      <c r="E45" s="124" t="s">
        <v>8</v>
      </c>
      <c r="F45" s="186">
        <v>232</v>
      </c>
      <c r="G45" s="159">
        <f>F45-(F45*5%)</f>
        <v>220.4</v>
      </c>
      <c r="H45" s="159">
        <f>F45-(F45*8%)</f>
        <v>213.44</v>
      </c>
    </row>
    <row r="46" spans="1:9" ht="13.95" customHeight="1">
      <c r="A46" s="187"/>
      <c r="B46" s="187"/>
      <c r="C46" s="203"/>
      <c r="D46" s="188"/>
      <c r="E46" s="211"/>
      <c r="F46" s="180"/>
      <c r="G46" s="181"/>
      <c r="H46" s="181"/>
    </row>
    <row r="47" spans="1:9" ht="27.6" customHeight="1">
      <c r="A47" s="365" t="s">
        <v>567</v>
      </c>
      <c r="B47" s="365"/>
      <c r="C47" s="365"/>
      <c r="D47" s="365"/>
      <c r="E47" s="365"/>
      <c r="F47" s="365"/>
      <c r="G47" s="365"/>
      <c r="H47" s="365"/>
    </row>
    <row r="48" spans="1:9" ht="13.95" customHeight="1">
      <c r="A48" s="365"/>
      <c r="B48" s="365"/>
      <c r="C48" s="365"/>
      <c r="D48" s="365"/>
      <c r="E48" s="365"/>
      <c r="F48" s="365"/>
      <c r="G48" s="365"/>
      <c r="H48" s="365"/>
    </row>
    <row r="49" spans="1:8" ht="13.95" customHeight="1">
      <c r="A49" s="365"/>
      <c r="B49" s="365"/>
      <c r="C49" s="365"/>
      <c r="D49" s="365"/>
      <c r="E49" s="365"/>
      <c r="F49" s="365"/>
      <c r="G49" s="365"/>
      <c r="H49" s="365"/>
    </row>
    <row r="50" spans="1:8" ht="13.95" customHeight="1">
      <c r="A50" s="365"/>
      <c r="B50" s="365"/>
      <c r="C50" s="365"/>
      <c r="D50" s="365"/>
      <c r="E50" s="365"/>
      <c r="F50" s="365"/>
      <c r="G50" s="365"/>
      <c r="H50" s="365"/>
    </row>
    <row r="51" spans="1:8" ht="13.95" customHeight="1">
      <c r="A51" s="365"/>
      <c r="B51" s="365"/>
      <c r="C51" s="365"/>
      <c r="D51" s="365"/>
      <c r="E51" s="365"/>
      <c r="F51" s="365"/>
      <c r="G51" s="365"/>
      <c r="H51" s="365"/>
    </row>
    <row r="52" spans="1:8" ht="13.95" customHeight="1">
      <c r="A52" s="365"/>
      <c r="B52" s="365"/>
      <c r="C52" s="365"/>
      <c r="D52" s="365"/>
      <c r="E52" s="365"/>
      <c r="F52" s="365"/>
      <c r="G52" s="365"/>
      <c r="H52" s="365"/>
    </row>
    <row r="53" spans="1:8" ht="13.95" customHeight="1">
      <c r="A53" s="365"/>
      <c r="B53" s="365"/>
      <c r="C53" s="365"/>
      <c r="D53" s="365"/>
      <c r="E53" s="365"/>
      <c r="F53" s="365"/>
      <c r="G53" s="365"/>
      <c r="H53" s="365"/>
    </row>
    <row r="54" spans="1:8" ht="13.95" customHeight="1">
      <c r="A54" s="365"/>
      <c r="B54" s="365"/>
      <c r="C54" s="365"/>
      <c r="D54" s="365"/>
      <c r="E54" s="365"/>
      <c r="F54" s="365"/>
      <c r="G54" s="365"/>
      <c r="H54" s="365"/>
    </row>
    <row r="55" spans="1:8" ht="13.2" customHeight="1">
      <c r="A55" s="365"/>
      <c r="B55" s="365"/>
      <c r="C55" s="365"/>
      <c r="D55" s="365"/>
      <c r="E55" s="365"/>
      <c r="F55" s="365"/>
      <c r="G55" s="365"/>
      <c r="H55" s="365"/>
    </row>
    <row r="56" spans="1:8" ht="13.2" customHeight="1">
      <c r="A56" s="365"/>
      <c r="B56" s="365"/>
      <c r="C56" s="365"/>
      <c r="D56" s="365"/>
      <c r="E56" s="365"/>
      <c r="F56" s="365"/>
      <c r="G56" s="365"/>
      <c r="H56" s="365"/>
    </row>
    <row r="57" spans="1:8" ht="13.2" customHeight="1">
      <c r="A57" s="365"/>
      <c r="B57" s="365"/>
      <c r="C57" s="365"/>
      <c r="D57" s="365"/>
      <c r="E57" s="365"/>
      <c r="F57" s="365"/>
      <c r="G57" s="365"/>
      <c r="H57" s="365"/>
    </row>
    <row r="58" spans="1:8" ht="13.2" customHeight="1">
      <c r="A58" s="365"/>
      <c r="B58" s="365"/>
      <c r="C58" s="365"/>
      <c r="D58" s="365"/>
      <c r="E58" s="365"/>
      <c r="F58" s="365"/>
      <c r="G58" s="365"/>
      <c r="H58" s="365"/>
    </row>
    <row r="59" spans="1:8" ht="13.2" customHeight="1">
      <c r="A59" s="365"/>
      <c r="B59" s="365"/>
      <c r="C59" s="365"/>
      <c r="D59" s="365"/>
      <c r="E59" s="365"/>
      <c r="F59" s="365"/>
      <c r="G59" s="365"/>
      <c r="H59" s="365"/>
    </row>
    <row r="60" spans="1:8" ht="13.2" customHeight="1">
      <c r="A60" s="365"/>
      <c r="B60" s="365"/>
      <c r="C60" s="365"/>
      <c r="D60" s="365"/>
      <c r="E60" s="365"/>
      <c r="F60" s="365"/>
      <c r="G60" s="365"/>
      <c r="H60" s="365"/>
    </row>
    <row r="61" spans="1:8" ht="13.2" customHeight="1">
      <c r="A61" s="365"/>
      <c r="B61" s="365"/>
      <c r="C61" s="365"/>
      <c r="D61" s="365"/>
      <c r="E61" s="365"/>
      <c r="F61" s="365"/>
      <c r="G61" s="365"/>
      <c r="H61" s="365"/>
    </row>
    <row r="62" spans="1:8" ht="13.2" customHeight="1">
      <c r="A62" s="365"/>
      <c r="B62" s="365"/>
      <c r="C62" s="365"/>
      <c r="D62" s="365"/>
      <c r="E62" s="365"/>
      <c r="F62" s="365"/>
      <c r="G62" s="365"/>
      <c r="H62" s="365"/>
    </row>
    <row r="63" spans="1:8" ht="18" customHeight="1">
      <c r="A63" s="365"/>
      <c r="B63" s="365"/>
      <c r="C63" s="365"/>
      <c r="D63" s="365"/>
      <c r="E63" s="365"/>
      <c r="F63" s="365"/>
      <c r="G63" s="365"/>
      <c r="H63" s="365"/>
    </row>
    <row r="64" spans="1:8" ht="63" customHeight="1">
      <c r="A64" s="365"/>
      <c r="B64" s="365"/>
      <c r="C64" s="365"/>
      <c r="D64" s="365"/>
      <c r="E64" s="365"/>
      <c r="F64" s="365"/>
      <c r="G64" s="365"/>
      <c r="H64" s="365"/>
    </row>
    <row r="65" spans="1:8" ht="63" customHeight="1">
      <c r="A65" s="365"/>
      <c r="B65" s="365"/>
      <c r="C65" s="365"/>
      <c r="D65" s="365"/>
      <c r="E65" s="365"/>
      <c r="F65" s="365"/>
      <c r="G65" s="365"/>
      <c r="H65" s="365"/>
    </row>
    <row r="67" spans="1:8">
      <c r="A67" s="208" t="s">
        <v>106</v>
      </c>
      <c r="B67" s="208"/>
      <c r="C67" s="359"/>
      <c r="D67" s="359"/>
      <c r="E67" s="359"/>
      <c r="F67" s="359"/>
      <c r="G67" s="359"/>
      <c r="H67" s="359"/>
    </row>
    <row r="68" spans="1:8">
      <c r="A68" s="209"/>
      <c r="B68" s="209"/>
      <c r="D68" s="204"/>
      <c r="F68" s="204"/>
      <c r="G68" s="121"/>
      <c r="H68" s="121"/>
    </row>
  </sheetData>
  <mergeCells count="9">
    <mergeCell ref="A33:H33"/>
    <mergeCell ref="C67:H67"/>
    <mergeCell ref="A2:H2"/>
    <mergeCell ref="A4:H4"/>
    <mergeCell ref="A12:H12"/>
    <mergeCell ref="A22:H22"/>
    <mergeCell ref="A24:H24"/>
    <mergeCell ref="A43:H43"/>
    <mergeCell ref="A47:H65"/>
  </mergeCells>
  <pageMargins left="0.31" right="0.78740157480314965" top="0.43307086614173229" bottom="0.51181102362204722" header="0.39370078740157483" footer="0.55118110236220474"/>
  <pageSetup paperSize="9" scale="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2"/>
  <sheetViews>
    <sheetView view="pageBreakPreview" zoomScale="55" zoomScaleNormal="100" zoomScaleSheetLayoutView="55" workbookViewId="0">
      <selection activeCell="E55" sqref="E55"/>
    </sheetView>
  </sheetViews>
  <sheetFormatPr defaultColWidth="10.44140625" defaultRowHeight="13.2"/>
  <cols>
    <col min="1" max="1" width="14.5546875" style="272" customWidth="1"/>
    <col min="2" max="2" width="70.88671875" style="119" customWidth="1"/>
    <col min="3" max="3" width="17.21875" style="266" customWidth="1"/>
    <col min="4" max="4" width="19" style="130" customWidth="1"/>
    <col min="5" max="5" width="14.6640625" style="119" customWidth="1"/>
    <col min="6" max="7" width="13.33203125" style="154" customWidth="1"/>
    <col min="8" max="8" width="13.33203125" style="154" hidden="1" customWidth="1"/>
    <col min="9" max="256" width="10.44140625" style="119"/>
    <col min="257" max="257" width="49" style="119" customWidth="1"/>
    <col min="258" max="258" width="27.88671875" style="119" customWidth="1"/>
    <col min="259" max="512" width="10.44140625" style="119"/>
    <col min="513" max="513" width="49" style="119" customWidth="1"/>
    <col min="514" max="514" width="27.88671875" style="119" customWidth="1"/>
    <col min="515" max="768" width="10.44140625" style="119"/>
    <col min="769" max="769" width="49" style="119" customWidth="1"/>
    <col min="770" max="770" width="27.88671875" style="119" customWidth="1"/>
    <col min="771" max="1024" width="10.44140625" style="119"/>
    <col min="1025" max="1025" width="49" style="119" customWidth="1"/>
    <col min="1026" max="1026" width="27.88671875" style="119" customWidth="1"/>
    <col min="1027" max="1280" width="10.44140625" style="119"/>
    <col min="1281" max="1281" width="49" style="119" customWidth="1"/>
    <col min="1282" max="1282" width="27.88671875" style="119" customWidth="1"/>
    <col min="1283" max="1536" width="10.44140625" style="119"/>
    <col min="1537" max="1537" width="49" style="119" customWidth="1"/>
    <col min="1538" max="1538" width="27.88671875" style="119" customWidth="1"/>
    <col min="1539" max="1792" width="10.44140625" style="119"/>
    <col min="1793" max="1793" width="49" style="119" customWidth="1"/>
    <col min="1794" max="1794" width="27.88671875" style="119" customWidth="1"/>
    <col min="1795" max="2048" width="10.44140625" style="119"/>
    <col min="2049" max="2049" width="49" style="119" customWidth="1"/>
    <col min="2050" max="2050" width="27.88671875" style="119" customWidth="1"/>
    <col min="2051" max="2304" width="10.44140625" style="119"/>
    <col min="2305" max="2305" width="49" style="119" customWidth="1"/>
    <col min="2306" max="2306" width="27.88671875" style="119" customWidth="1"/>
    <col min="2307" max="2560" width="10.44140625" style="119"/>
    <col min="2561" max="2561" width="49" style="119" customWidth="1"/>
    <col min="2562" max="2562" width="27.88671875" style="119" customWidth="1"/>
    <col min="2563" max="2816" width="10.44140625" style="119"/>
    <col min="2817" max="2817" width="49" style="119" customWidth="1"/>
    <col min="2818" max="2818" width="27.88671875" style="119" customWidth="1"/>
    <col min="2819" max="3072" width="10.44140625" style="119"/>
    <col min="3073" max="3073" width="49" style="119" customWidth="1"/>
    <col min="3074" max="3074" width="27.88671875" style="119" customWidth="1"/>
    <col min="3075" max="3328" width="10.44140625" style="119"/>
    <col min="3329" max="3329" width="49" style="119" customWidth="1"/>
    <col min="3330" max="3330" width="27.88671875" style="119" customWidth="1"/>
    <col min="3331" max="3584" width="10.44140625" style="119"/>
    <col min="3585" max="3585" width="49" style="119" customWidth="1"/>
    <col min="3586" max="3586" width="27.88671875" style="119" customWidth="1"/>
    <col min="3587" max="3840" width="10.44140625" style="119"/>
    <col min="3841" max="3841" width="49" style="119" customWidth="1"/>
    <col min="3842" max="3842" width="27.88671875" style="119" customWidth="1"/>
    <col min="3843" max="4096" width="10.44140625" style="119"/>
    <col min="4097" max="4097" width="49" style="119" customWidth="1"/>
    <col min="4098" max="4098" width="27.88671875" style="119" customWidth="1"/>
    <col min="4099" max="4352" width="10.44140625" style="119"/>
    <col min="4353" max="4353" width="49" style="119" customWidth="1"/>
    <col min="4354" max="4354" width="27.88671875" style="119" customWidth="1"/>
    <col min="4355" max="4608" width="10.44140625" style="119"/>
    <col min="4609" max="4609" width="49" style="119" customWidth="1"/>
    <col min="4610" max="4610" width="27.88671875" style="119" customWidth="1"/>
    <col min="4611" max="4864" width="10.44140625" style="119"/>
    <col min="4865" max="4865" width="49" style="119" customWidth="1"/>
    <col min="4866" max="4866" width="27.88671875" style="119" customWidth="1"/>
    <col min="4867" max="5120" width="10.44140625" style="119"/>
    <col min="5121" max="5121" width="49" style="119" customWidth="1"/>
    <col min="5122" max="5122" width="27.88671875" style="119" customWidth="1"/>
    <col min="5123" max="5376" width="10.44140625" style="119"/>
    <col min="5377" max="5377" width="49" style="119" customWidth="1"/>
    <col min="5378" max="5378" width="27.88671875" style="119" customWidth="1"/>
    <col min="5379" max="5632" width="10.44140625" style="119"/>
    <col min="5633" max="5633" width="49" style="119" customWidth="1"/>
    <col min="5634" max="5634" width="27.88671875" style="119" customWidth="1"/>
    <col min="5635" max="5888" width="10.44140625" style="119"/>
    <col min="5889" max="5889" width="49" style="119" customWidth="1"/>
    <col min="5890" max="5890" width="27.88671875" style="119" customWidth="1"/>
    <col min="5891" max="6144" width="10.44140625" style="119"/>
    <col min="6145" max="6145" width="49" style="119" customWidth="1"/>
    <col min="6146" max="6146" width="27.88671875" style="119" customWidth="1"/>
    <col min="6147" max="6400" width="10.44140625" style="119"/>
    <col min="6401" max="6401" width="49" style="119" customWidth="1"/>
    <col min="6402" max="6402" width="27.88671875" style="119" customWidth="1"/>
    <col min="6403" max="6656" width="10.44140625" style="119"/>
    <col min="6657" max="6657" width="49" style="119" customWidth="1"/>
    <col min="6658" max="6658" width="27.88671875" style="119" customWidth="1"/>
    <col min="6659" max="6912" width="10.44140625" style="119"/>
    <col min="6913" max="6913" width="49" style="119" customWidth="1"/>
    <col min="6914" max="6914" width="27.88671875" style="119" customWidth="1"/>
    <col min="6915" max="7168" width="10.44140625" style="119"/>
    <col min="7169" max="7169" width="49" style="119" customWidth="1"/>
    <col min="7170" max="7170" width="27.88671875" style="119" customWidth="1"/>
    <col min="7171" max="7424" width="10.44140625" style="119"/>
    <col min="7425" max="7425" width="49" style="119" customWidth="1"/>
    <col min="7426" max="7426" width="27.88671875" style="119" customWidth="1"/>
    <col min="7427" max="7680" width="10.44140625" style="119"/>
    <col min="7681" max="7681" width="49" style="119" customWidth="1"/>
    <col min="7682" max="7682" width="27.88671875" style="119" customWidth="1"/>
    <col min="7683" max="7936" width="10.44140625" style="119"/>
    <col min="7937" max="7937" width="49" style="119" customWidth="1"/>
    <col min="7938" max="7938" width="27.88671875" style="119" customWidth="1"/>
    <col min="7939" max="8192" width="10.44140625" style="119"/>
    <col min="8193" max="8193" width="49" style="119" customWidth="1"/>
    <col min="8194" max="8194" width="27.88671875" style="119" customWidth="1"/>
    <col min="8195" max="8448" width="10.44140625" style="119"/>
    <col min="8449" max="8449" width="49" style="119" customWidth="1"/>
    <col min="8450" max="8450" width="27.88671875" style="119" customWidth="1"/>
    <col min="8451" max="8704" width="10.44140625" style="119"/>
    <col min="8705" max="8705" width="49" style="119" customWidth="1"/>
    <col min="8706" max="8706" width="27.88671875" style="119" customWidth="1"/>
    <col min="8707" max="8960" width="10.44140625" style="119"/>
    <col min="8961" max="8961" width="49" style="119" customWidth="1"/>
    <col min="8962" max="8962" width="27.88671875" style="119" customWidth="1"/>
    <col min="8963" max="9216" width="10.44140625" style="119"/>
    <col min="9217" max="9217" width="49" style="119" customWidth="1"/>
    <col min="9218" max="9218" width="27.88671875" style="119" customWidth="1"/>
    <col min="9219" max="9472" width="10.44140625" style="119"/>
    <col min="9473" max="9473" width="49" style="119" customWidth="1"/>
    <col min="9474" max="9474" width="27.88671875" style="119" customWidth="1"/>
    <col min="9475" max="9728" width="10.44140625" style="119"/>
    <col min="9729" max="9729" width="49" style="119" customWidth="1"/>
    <col min="9730" max="9730" width="27.88671875" style="119" customWidth="1"/>
    <col min="9731" max="9984" width="10.44140625" style="119"/>
    <col min="9985" max="9985" width="49" style="119" customWidth="1"/>
    <col min="9986" max="9986" width="27.88671875" style="119" customWidth="1"/>
    <col min="9987" max="10240" width="10.44140625" style="119"/>
    <col min="10241" max="10241" width="49" style="119" customWidth="1"/>
    <col min="10242" max="10242" width="27.88671875" style="119" customWidth="1"/>
    <col min="10243" max="10496" width="10.44140625" style="119"/>
    <col min="10497" max="10497" width="49" style="119" customWidth="1"/>
    <col min="10498" max="10498" width="27.88671875" style="119" customWidth="1"/>
    <col min="10499" max="10752" width="10.44140625" style="119"/>
    <col min="10753" max="10753" width="49" style="119" customWidth="1"/>
    <col min="10754" max="10754" width="27.88671875" style="119" customWidth="1"/>
    <col min="10755" max="11008" width="10.44140625" style="119"/>
    <col min="11009" max="11009" width="49" style="119" customWidth="1"/>
    <col min="11010" max="11010" width="27.88671875" style="119" customWidth="1"/>
    <col min="11011" max="11264" width="10.44140625" style="119"/>
    <col min="11265" max="11265" width="49" style="119" customWidth="1"/>
    <col min="11266" max="11266" width="27.88671875" style="119" customWidth="1"/>
    <col min="11267" max="11520" width="10.44140625" style="119"/>
    <col min="11521" max="11521" width="49" style="119" customWidth="1"/>
    <col min="11522" max="11522" width="27.88671875" style="119" customWidth="1"/>
    <col min="11523" max="11776" width="10.44140625" style="119"/>
    <col min="11777" max="11777" width="49" style="119" customWidth="1"/>
    <col min="11778" max="11778" width="27.88671875" style="119" customWidth="1"/>
    <col min="11779" max="12032" width="10.44140625" style="119"/>
    <col min="12033" max="12033" width="49" style="119" customWidth="1"/>
    <col min="12034" max="12034" width="27.88671875" style="119" customWidth="1"/>
    <col min="12035" max="12288" width="10.44140625" style="119"/>
    <col min="12289" max="12289" width="49" style="119" customWidth="1"/>
    <col min="12290" max="12290" width="27.88671875" style="119" customWidth="1"/>
    <col min="12291" max="12544" width="10.44140625" style="119"/>
    <col min="12545" max="12545" width="49" style="119" customWidth="1"/>
    <col min="12546" max="12546" width="27.88671875" style="119" customWidth="1"/>
    <col min="12547" max="12800" width="10.44140625" style="119"/>
    <col min="12801" max="12801" width="49" style="119" customWidth="1"/>
    <col min="12802" max="12802" width="27.88671875" style="119" customWidth="1"/>
    <col min="12803" max="13056" width="10.44140625" style="119"/>
    <col min="13057" max="13057" width="49" style="119" customWidth="1"/>
    <col min="13058" max="13058" width="27.88671875" style="119" customWidth="1"/>
    <col min="13059" max="13312" width="10.44140625" style="119"/>
    <col min="13313" max="13313" width="49" style="119" customWidth="1"/>
    <col min="13314" max="13314" width="27.88671875" style="119" customWidth="1"/>
    <col min="13315" max="13568" width="10.44140625" style="119"/>
    <col min="13569" max="13569" width="49" style="119" customWidth="1"/>
    <col min="13570" max="13570" width="27.88671875" style="119" customWidth="1"/>
    <col min="13571" max="13824" width="10.44140625" style="119"/>
    <col min="13825" max="13825" width="49" style="119" customWidth="1"/>
    <col min="13826" max="13826" width="27.88671875" style="119" customWidth="1"/>
    <col min="13827" max="14080" width="10.44140625" style="119"/>
    <col min="14081" max="14081" width="49" style="119" customWidth="1"/>
    <col min="14082" max="14082" width="27.88671875" style="119" customWidth="1"/>
    <col min="14083" max="14336" width="10.44140625" style="119"/>
    <col min="14337" max="14337" width="49" style="119" customWidth="1"/>
    <col min="14338" max="14338" width="27.88671875" style="119" customWidth="1"/>
    <col min="14339" max="14592" width="10.44140625" style="119"/>
    <col min="14593" max="14593" width="49" style="119" customWidth="1"/>
    <col min="14594" max="14594" width="27.88671875" style="119" customWidth="1"/>
    <col min="14595" max="14848" width="10.44140625" style="119"/>
    <col min="14849" max="14849" width="49" style="119" customWidth="1"/>
    <col min="14850" max="14850" width="27.88671875" style="119" customWidth="1"/>
    <col min="14851" max="15104" width="10.44140625" style="119"/>
    <col min="15105" max="15105" width="49" style="119" customWidth="1"/>
    <col min="15106" max="15106" width="27.88671875" style="119" customWidth="1"/>
    <col min="15107" max="15360" width="10.44140625" style="119"/>
    <col min="15361" max="15361" width="49" style="119" customWidth="1"/>
    <col min="15362" max="15362" width="27.88671875" style="119" customWidth="1"/>
    <col min="15363" max="15616" width="10.44140625" style="119"/>
    <col min="15617" max="15617" width="49" style="119" customWidth="1"/>
    <col min="15618" max="15618" width="27.88671875" style="119" customWidth="1"/>
    <col min="15619" max="15872" width="10.44140625" style="119"/>
    <col min="15873" max="15873" width="49" style="119" customWidth="1"/>
    <col min="15874" max="15874" width="27.88671875" style="119" customWidth="1"/>
    <col min="15875" max="16128" width="10.44140625" style="119"/>
    <col min="16129" max="16129" width="49" style="119" customWidth="1"/>
    <col min="16130" max="16130" width="27.88671875" style="119" customWidth="1"/>
    <col min="16131" max="16384" width="10.44140625" style="119"/>
  </cols>
  <sheetData>
    <row r="1" spans="1:8">
      <c r="D1" s="366"/>
      <c r="E1" s="366"/>
      <c r="F1" s="366"/>
      <c r="G1" s="151"/>
      <c r="H1" s="151"/>
    </row>
    <row r="2" spans="1:8">
      <c r="D2" s="366"/>
      <c r="E2" s="366"/>
      <c r="F2" s="366"/>
      <c r="G2" s="151"/>
      <c r="H2" s="151"/>
    </row>
    <row r="3" spans="1:8">
      <c r="D3" s="366"/>
      <c r="E3" s="366"/>
      <c r="F3" s="366"/>
      <c r="G3" s="151"/>
      <c r="H3" s="151"/>
    </row>
    <row r="4" spans="1:8" ht="21">
      <c r="B4" s="367" t="s">
        <v>376</v>
      </c>
      <c r="C4" s="368"/>
      <c r="D4" s="368"/>
      <c r="E4" s="368"/>
      <c r="F4" s="368"/>
      <c r="G4" s="152"/>
      <c r="H4" s="153"/>
    </row>
    <row r="5" spans="1:8" ht="15.6">
      <c r="B5" s="217"/>
      <c r="C5" s="217"/>
      <c r="D5" s="217"/>
      <c r="E5" s="217"/>
      <c r="F5" s="217"/>
      <c r="G5" s="152"/>
      <c r="H5" s="153"/>
    </row>
    <row r="6" spans="1:8" ht="28.8">
      <c r="A6" s="260" t="s">
        <v>377</v>
      </c>
      <c r="B6" s="260" t="s">
        <v>1</v>
      </c>
      <c r="C6" s="260" t="s">
        <v>577</v>
      </c>
      <c r="D6" s="260" t="s">
        <v>11</v>
      </c>
      <c r="E6" s="260" t="s">
        <v>350</v>
      </c>
      <c r="F6" s="261" t="s">
        <v>16</v>
      </c>
      <c r="G6" s="261" t="s">
        <v>17</v>
      </c>
      <c r="H6" s="261" t="s">
        <v>18</v>
      </c>
    </row>
    <row r="7" spans="1:8" ht="31.8" customHeight="1">
      <c r="A7" s="271" t="s">
        <v>395</v>
      </c>
      <c r="B7" s="132" t="s">
        <v>396</v>
      </c>
      <c r="C7" s="265" t="s">
        <v>568</v>
      </c>
      <c r="D7" s="262" t="s">
        <v>420</v>
      </c>
      <c r="E7" s="263">
        <v>361</v>
      </c>
      <c r="F7" s="264">
        <f>E7*0.95</f>
        <v>342.95</v>
      </c>
      <c r="G7" s="264">
        <f>E7*0.92</f>
        <v>332.12</v>
      </c>
      <c r="H7" s="264">
        <f>E7*0.88</f>
        <v>317.68</v>
      </c>
    </row>
    <row r="8" spans="1:8" ht="31.8" customHeight="1">
      <c r="A8" s="271" t="s">
        <v>397</v>
      </c>
      <c r="B8" s="132" t="s">
        <v>513</v>
      </c>
      <c r="C8" s="265" t="s">
        <v>568</v>
      </c>
      <c r="D8" s="262" t="s">
        <v>420</v>
      </c>
      <c r="E8" s="263">
        <v>361</v>
      </c>
      <c r="F8" s="264">
        <f t="shared" ref="F8:F54" si="0">E8*0.95</f>
        <v>342.95</v>
      </c>
      <c r="G8" s="264">
        <f t="shared" ref="G8:G54" si="1">E8*0.92</f>
        <v>332.12</v>
      </c>
      <c r="H8" s="264">
        <f t="shared" ref="H8:H54" si="2">E8*0.88</f>
        <v>317.68</v>
      </c>
    </row>
    <row r="9" spans="1:8" ht="31.8" customHeight="1">
      <c r="A9" s="271" t="s">
        <v>378</v>
      </c>
      <c r="B9" s="132" t="s">
        <v>379</v>
      </c>
      <c r="C9" s="268" t="s">
        <v>569</v>
      </c>
      <c r="D9" s="262" t="s">
        <v>420</v>
      </c>
      <c r="E9" s="263">
        <v>410</v>
      </c>
      <c r="F9" s="264">
        <f t="shared" si="0"/>
        <v>389.5</v>
      </c>
      <c r="G9" s="264">
        <f t="shared" si="1"/>
        <v>377.2</v>
      </c>
      <c r="H9" s="264">
        <f t="shared" si="2"/>
        <v>360.8</v>
      </c>
    </row>
    <row r="10" spans="1:8" ht="31.8" customHeight="1">
      <c r="A10" s="271" t="s">
        <v>398</v>
      </c>
      <c r="B10" s="132" t="s">
        <v>399</v>
      </c>
      <c r="C10" s="268" t="s">
        <v>569</v>
      </c>
      <c r="D10" s="262" t="s">
        <v>420</v>
      </c>
      <c r="E10" s="263">
        <v>410</v>
      </c>
      <c r="F10" s="264">
        <f t="shared" si="0"/>
        <v>389.5</v>
      </c>
      <c r="G10" s="264">
        <f t="shared" si="1"/>
        <v>377.2</v>
      </c>
      <c r="H10" s="264">
        <f t="shared" si="2"/>
        <v>360.8</v>
      </c>
    </row>
    <row r="11" spans="1:8" ht="31.8" customHeight="1">
      <c r="A11" s="271" t="s">
        <v>380</v>
      </c>
      <c r="B11" s="132" t="s">
        <v>381</v>
      </c>
      <c r="C11" s="268" t="s">
        <v>570</v>
      </c>
      <c r="D11" s="262" t="s">
        <v>420</v>
      </c>
      <c r="E11" s="263">
        <v>344</v>
      </c>
      <c r="F11" s="264">
        <f t="shared" ref="F11:F14" si="3">E11*0.95</f>
        <v>326.8</v>
      </c>
      <c r="G11" s="264">
        <f t="shared" ref="G11:G14" si="4">E11*0.92</f>
        <v>316.48</v>
      </c>
      <c r="H11" s="264">
        <f t="shared" ref="H11:H14" si="5">E11*0.88</f>
        <v>302.72000000000003</v>
      </c>
    </row>
    <row r="12" spans="1:8" s="131" customFormat="1" ht="31.8" customHeight="1">
      <c r="A12" s="271" t="s">
        <v>688</v>
      </c>
      <c r="B12" s="132" t="s">
        <v>689</v>
      </c>
      <c r="C12" s="268" t="s">
        <v>570</v>
      </c>
      <c r="D12" s="262" t="s">
        <v>420</v>
      </c>
      <c r="E12" s="263">
        <v>344</v>
      </c>
      <c r="F12" s="264">
        <f t="shared" si="3"/>
        <v>326.8</v>
      </c>
      <c r="G12" s="264">
        <f t="shared" si="4"/>
        <v>316.48</v>
      </c>
      <c r="H12" s="264">
        <f t="shared" si="5"/>
        <v>302.72000000000003</v>
      </c>
    </row>
    <row r="13" spans="1:8" s="131" customFormat="1" ht="31.8" customHeight="1">
      <c r="A13" s="271" t="s">
        <v>400</v>
      </c>
      <c r="B13" s="132" t="s">
        <v>424</v>
      </c>
      <c r="C13" s="268" t="s">
        <v>570</v>
      </c>
      <c r="D13" s="262" t="s">
        <v>420</v>
      </c>
      <c r="E13" s="263">
        <v>363</v>
      </c>
      <c r="F13" s="264">
        <f t="shared" si="3"/>
        <v>344.84999999999997</v>
      </c>
      <c r="G13" s="264">
        <f t="shared" si="4"/>
        <v>333.96000000000004</v>
      </c>
      <c r="H13" s="264">
        <f t="shared" si="5"/>
        <v>319.44</v>
      </c>
    </row>
    <row r="14" spans="1:8" s="131" customFormat="1" ht="31.8" customHeight="1">
      <c r="A14" s="271" t="s">
        <v>690</v>
      </c>
      <c r="B14" s="132" t="s">
        <v>691</v>
      </c>
      <c r="C14" s="268" t="s">
        <v>570</v>
      </c>
      <c r="D14" s="262" t="s">
        <v>420</v>
      </c>
      <c r="E14" s="263">
        <v>363</v>
      </c>
      <c r="F14" s="264">
        <f t="shared" si="3"/>
        <v>344.84999999999997</v>
      </c>
      <c r="G14" s="264">
        <f t="shared" si="4"/>
        <v>333.96000000000004</v>
      </c>
      <c r="H14" s="264">
        <f t="shared" si="5"/>
        <v>319.44</v>
      </c>
    </row>
    <row r="15" spans="1:8" s="131" customFormat="1" ht="31.8" customHeight="1">
      <c r="A15" s="271" t="s">
        <v>507</v>
      </c>
      <c r="B15" s="132" t="s">
        <v>425</v>
      </c>
      <c r="C15" s="265"/>
      <c r="D15" s="262" t="s">
        <v>420</v>
      </c>
      <c r="E15" s="263">
        <v>344</v>
      </c>
      <c r="F15" s="264">
        <f t="shared" si="0"/>
        <v>326.8</v>
      </c>
      <c r="G15" s="264">
        <f t="shared" si="1"/>
        <v>316.48</v>
      </c>
      <c r="H15" s="264">
        <f t="shared" si="2"/>
        <v>302.72000000000003</v>
      </c>
    </row>
    <row r="16" spans="1:8" s="131" customFormat="1" ht="31.8" customHeight="1">
      <c r="A16" s="271" t="s">
        <v>507</v>
      </c>
      <c r="B16" s="132" t="s">
        <v>426</v>
      </c>
      <c r="C16" s="265"/>
      <c r="D16" s="262" t="s">
        <v>420</v>
      </c>
      <c r="E16" s="263">
        <v>344</v>
      </c>
      <c r="F16" s="264">
        <f t="shared" si="0"/>
        <v>326.8</v>
      </c>
      <c r="G16" s="264">
        <f t="shared" si="1"/>
        <v>316.48</v>
      </c>
      <c r="H16" s="264">
        <f t="shared" si="2"/>
        <v>302.72000000000003</v>
      </c>
    </row>
    <row r="17" spans="1:8" s="131" customFormat="1" ht="31.8" customHeight="1">
      <c r="A17" s="271" t="s">
        <v>508</v>
      </c>
      <c r="B17" s="132" t="s">
        <v>427</v>
      </c>
      <c r="C17" s="265"/>
      <c r="D17" s="262" t="s">
        <v>420</v>
      </c>
      <c r="E17" s="263">
        <v>344</v>
      </c>
      <c r="F17" s="264">
        <f t="shared" ref="F17" si="6">E17*0.95</f>
        <v>326.8</v>
      </c>
      <c r="G17" s="264">
        <f t="shared" ref="G17" si="7">E17*0.92</f>
        <v>316.48</v>
      </c>
      <c r="H17" s="264">
        <f t="shared" ref="H17" si="8">E17*0.88</f>
        <v>302.72000000000003</v>
      </c>
    </row>
    <row r="18" spans="1:8" s="131" customFormat="1" ht="31.8" customHeight="1">
      <c r="A18" s="271" t="s">
        <v>509</v>
      </c>
      <c r="B18" s="132" t="s">
        <v>428</v>
      </c>
      <c r="C18" s="265"/>
      <c r="D18" s="262" t="s">
        <v>420</v>
      </c>
      <c r="E18" s="263">
        <v>344</v>
      </c>
      <c r="F18" s="264">
        <f t="shared" si="0"/>
        <v>326.8</v>
      </c>
      <c r="G18" s="264">
        <f t="shared" si="1"/>
        <v>316.48</v>
      </c>
      <c r="H18" s="264">
        <f t="shared" si="2"/>
        <v>302.72000000000003</v>
      </c>
    </row>
    <row r="19" spans="1:8" s="131" customFormat="1" ht="31.8" customHeight="1">
      <c r="A19" s="271" t="s">
        <v>666</v>
      </c>
      <c r="B19" s="132" t="s">
        <v>667</v>
      </c>
      <c r="C19" s="265"/>
      <c r="D19" s="262" t="s">
        <v>420</v>
      </c>
      <c r="E19" s="263">
        <v>363</v>
      </c>
      <c r="F19" s="264">
        <f t="shared" si="0"/>
        <v>344.84999999999997</v>
      </c>
      <c r="G19" s="264">
        <f t="shared" si="1"/>
        <v>333.96000000000004</v>
      </c>
      <c r="H19" s="264">
        <f t="shared" si="2"/>
        <v>319.44</v>
      </c>
    </row>
    <row r="20" spans="1:8" s="131" customFormat="1" ht="31.8" customHeight="1">
      <c r="A20" s="271" t="s">
        <v>684</v>
      </c>
      <c r="B20" s="132" t="s">
        <v>668</v>
      </c>
      <c r="C20" s="265"/>
      <c r="D20" s="262" t="s">
        <v>420</v>
      </c>
      <c r="E20" s="263">
        <v>363</v>
      </c>
      <c r="F20" s="264">
        <f t="shared" si="0"/>
        <v>344.84999999999997</v>
      </c>
      <c r="G20" s="264">
        <f t="shared" si="1"/>
        <v>333.96000000000004</v>
      </c>
      <c r="H20" s="264">
        <f t="shared" si="2"/>
        <v>319.44</v>
      </c>
    </row>
    <row r="21" spans="1:8" s="131" customFormat="1" ht="31.8" customHeight="1">
      <c r="A21" s="271" t="s">
        <v>685</v>
      </c>
      <c r="B21" s="132" t="s">
        <v>686</v>
      </c>
      <c r="C21" s="268"/>
      <c r="D21" s="262" t="s">
        <v>420</v>
      </c>
      <c r="E21" s="263">
        <v>363</v>
      </c>
      <c r="F21" s="264">
        <f t="shared" ref="F21" si="9">E21*0.95</f>
        <v>344.84999999999997</v>
      </c>
      <c r="G21" s="264">
        <f t="shared" ref="G21" si="10">E21*0.92</f>
        <v>333.96000000000004</v>
      </c>
      <c r="H21" s="264">
        <f t="shared" ref="H21" si="11">E21*0.88</f>
        <v>319.44</v>
      </c>
    </row>
    <row r="22" spans="1:8" s="131" customFormat="1" ht="31.8" customHeight="1">
      <c r="A22" s="271" t="s">
        <v>669</v>
      </c>
      <c r="B22" s="132" t="s">
        <v>687</v>
      </c>
      <c r="C22" s="268"/>
      <c r="D22" s="262" t="s">
        <v>420</v>
      </c>
      <c r="E22" s="263">
        <v>363</v>
      </c>
      <c r="F22" s="264">
        <f t="shared" si="0"/>
        <v>344.84999999999997</v>
      </c>
      <c r="G22" s="264">
        <f t="shared" si="1"/>
        <v>333.96000000000004</v>
      </c>
      <c r="H22" s="264">
        <f t="shared" si="2"/>
        <v>319.44</v>
      </c>
    </row>
    <row r="23" spans="1:8" s="131" customFormat="1" ht="31.8" customHeight="1">
      <c r="A23" s="271" t="s">
        <v>401</v>
      </c>
      <c r="B23" s="132" t="s">
        <v>514</v>
      </c>
      <c r="C23" s="268" t="s">
        <v>571</v>
      </c>
      <c r="D23" s="262" t="s">
        <v>421</v>
      </c>
      <c r="E23" s="263">
        <v>344</v>
      </c>
      <c r="F23" s="264">
        <f t="shared" si="0"/>
        <v>326.8</v>
      </c>
      <c r="G23" s="264">
        <f t="shared" si="1"/>
        <v>316.48</v>
      </c>
      <c r="H23" s="264">
        <f t="shared" si="2"/>
        <v>302.72000000000003</v>
      </c>
    </row>
    <row r="24" spans="1:8" s="131" customFormat="1" ht="31.8" customHeight="1">
      <c r="A24" s="271" t="s">
        <v>402</v>
      </c>
      <c r="B24" s="132" t="s">
        <v>515</v>
      </c>
      <c r="C24" s="268" t="s">
        <v>571</v>
      </c>
      <c r="D24" s="262" t="s">
        <v>421</v>
      </c>
      <c r="E24" s="263">
        <v>344</v>
      </c>
      <c r="F24" s="264">
        <f t="shared" si="0"/>
        <v>326.8</v>
      </c>
      <c r="G24" s="264">
        <f t="shared" si="1"/>
        <v>316.48</v>
      </c>
      <c r="H24" s="264">
        <f t="shared" si="2"/>
        <v>302.72000000000003</v>
      </c>
    </row>
    <row r="25" spans="1:8" s="131" customFormat="1" ht="31.8" customHeight="1">
      <c r="A25" s="271" t="s">
        <v>403</v>
      </c>
      <c r="B25" s="132" t="s">
        <v>516</v>
      </c>
      <c r="C25" s="268" t="s">
        <v>571</v>
      </c>
      <c r="D25" s="262" t="s">
        <v>421</v>
      </c>
      <c r="E25" s="263">
        <v>344</v>
      </c>
      <c r="F25" s="264">
        <f t="shared" si="0"/>
        <v>326.8</v>
      </c>
      <c r="G25" s="264">
        <f t="shared" si="1"/>
        <v>316.48</v>
      </c>
      <c r="H25" s="264">
        <f t="shared" si="2"/>
        <v>302.72000000000003</v>
      </c>
    </row>
    <row r="26" spans="1:8" s="131" customFormat="1" ht="31.8" customHeight="1">
      <c r="A26" s="271" t="s">
        <v>429</v>
      </c>
      <c r="B26" s="132" t="s">
        <v>430</v>
      </c>
      <c r="C26" s="268" t="s">
        <v>571</v>
      </c>
      <c r="D26" s="262" t="s">
        <v>421</v>
      </c>
      <c r="E26" s="263">
        <v>344</v>
      </c>
      <c r="F26" s="264">
        <f>E26*0.95</f>
        <v>326.8</v>
      </c>
      <c r="G26" s="264">
        <f>E26*0.92</f>
        <v>316.48</v>
      </c>
      <c r="H26" s="264">
        <f>E26*0.88</f>
        <v>302.72000000000003</v>
      </c>
    </row>
    <row r="27" spans="1:8" s="131" customFormat="1" ht="31.8" customHeight="1">
      <c r="A27" s="271" t="s">
        <v>431</v>
      </c>
      <c r="B27" s="132" t="s">
        <v>432</v>
      </c>
      <c r="C27" s="268" t="s">
        <v>571</v>
      </c>
      <c r="D27" s="262" t="s">
        <v>421</v>
      </c>
      <c r="E27" s="263">
        <v>344</v>
      </c>
      <c r="F27" s="264">
        <f t="shared" si="0"/>
        <v>326.8</v>
      </c>
      <c r="G27" s="264">
        <f t="shared" si="1"/>
        <v>316.48</v>
      </c>
      <c r="H27" s="264">
        <f t="shared" si="2"/>
        <v>302.72000000000003</v>
      </c>
    </row>
    <row r="28" spans="1:8" s="131" customFormat="1" ht="31.8" customHeight="1">
      <c r="A28" s="271" t="s">
        <v>404</v>
      </c>
      <c r="B28" s="132" t="s">
        <v>517</v>
      </c>
      <c r="C28" s="268" t="s">
        <v>571</v>
      </c>
      <c r="D28" s="262" t="s">
        <v>421</v>
      </c>
      <c r="E28" s="263">
        <v>344</v>
      </c>
      <c r="F28" s="264">
        <f t="shared" si="0"/>
        <v>326.8</v>
      </c>
      <c r="G28" s="264">
        <f t="shared" si="1"/>
        <v>316.48</v>
      </c>
      <c r="H28" s="264">
        <f t="shared" si="2"/>
        <v>302.72000000000003</v>
      </c>
    </row>
    <row r="29" spans="1:8" s="131" customFormat="1" ht="31.8" customHeight="1">
      <c r="A29" s="271" t="s">
        <v>692</v>
      </c>
      <c r="B29" s="132" t="s">
        <v>693</v>
      </c>
      <c r="C29" s="268" t="s">
        <v>571</v>
      </c>
      <c r="D29" s="262" t="s">
        <v>421</v>
      </c>
      <c r="E29" s="263">
        <v>363</v>
      </c>
      <c r="F29" s="264">
        <f t="shared" ref="F29" si="12">E29*0.95</f>
        <v>344.84999999999997</v>
      </c>
      <c r="G29" s="264">
        <f t="shared" ref="G29" si="13">E29*0.92</f>
        <v>333.96000000000004</v>
      </c>
      <c r="H29" s="264">
        <f t="shared" ref="H29" si="14">E29*0.88</f>
        <v>319.44</v>
      </c>
    </row>
    <row r="30" spans="1:8" s="131" customFormat="1" ht="31.8" customHeight="1">
      <c r="A30" s="271" t="s">
        <v>694</v>
      </c>
      <c r="B30" s="132" t="s">
        <v>695</v>
      </c>
      <c r="C30" s="268" t="s">
        <v>571</v>
      </c>
      <c r="D30" s="262" t="s">
        <v>421</v>
      </c>
      <c r="E30" s="263">
        <v>363</v>
      </c>
      <c r="F30" s="264">
        <f>E30*0.95</f>
        <v>344.84999999999997</v>
      </c>
      <c r="G30" s="264">
        <f>E30*0.92</f>
        <v>333.96000000000004</v>
      </c>
      <c r="H30" s="264">
        <f>E30*0.88</f>
        <v>319.44</v>
      </c>
    </row>
    <row r="31" spans="1:8" s="131" customFormat="1" ht="31.8" customHeight="1">
      <c r="A31" s="271" t="s">
        <v>696</v>
      </c>
      <c r="B31" s="132" t="s">
        <v>697</v>
      </c>
      <c r="C31" s="268" t="s">
        <v>571</v>
      </c>
      <c r="D31" s="262" t="s">
        <v>421</v>
      </c>
      <c r="E31" s="263">
        <v>363</v>
      </c>
      <c r="F31" s="264">
        <f t="shared" ref="F31:F32" si="15">E31*0.95</f>
        <v>344.84999999999997</v>
      </c>
      <c r="G31" s="264">
        <f t="shared" ref="G31:G32" si="16">E31*0.92</f>
        <v>333.96000000000004</v>
      </c>
      <c r="H31" s="264">
        <f t="shared" ref="H31:H32" si="17">E31*0.88</f>
        <v>319.44</v>
      </c>
    </row>
    <row r="32" spans="1:8" s="131" customFormat="1" ht="31.8" customHeight="1">
      <c r="A32" s="271" t="s">
        <v>698</v>
      </c>
      <c r="B32" s="132" t="s">
        <v>699</v>
      </c>
      <c r="C32" s="268" t="s">
        <v>571</v>
      </c>
      <c r="D32" s="262" t="s">
        <v>421</v>
      </c>
      <c r="E32" s="263">
        <v>363</v>
      </c>
      <c r="F32" s="264">
        <f t="shared" si="15"/>
        <v>344.84999999999997</v>
      </c>
      <c r="G32" s="264">
        <f t="shared" si="16"/>
        <v>333.96000000000004</v>
      </c>
      <c r="H32" s="264">
        <f t="shared" si="17"/>
        <v>319.44</v>
      </c>
    </row>
    <row r="33" spans="1:8" s="131" customFormat="1" ht="31.8" customHeight="1">
      <c r="A33" s="271" t="s">
        <v>510</v>
      </c>
      <c r="B33" s="132" t="s">
        <v>518</v>
      </c>
      <c r="C33" s="268" t="s">
        <v>572</v>
      </c>
      <c r="D33" s="262" t="s">
        <v>421</v>
      </c>
      <c r="E33" s="263">
        <v>379</v>
      </c>
      <c r="F33" s="264">
        <f t="shared" si="0"/>
        <v>360.05</v>
      </c>
      <c r="G33" s="264">
        <f t="shared" si="1"/>
        <v>348.68</v>
      </c>
      <c r="H33" s="264">
        <f t="shared" si="2"/>
        <v>333.52</v>
      </c>
    </row>
    <row r="34" spans="1:8" s="131" customFormat="1" ht="31.8" customHeight="1">
      <c r="A34" s="271" t="s">
        <v>405</v>
      </c>
      <c r="B34" s="132" t="s">
        <v>406</v>
      </c>
      <c r="C34" s="268" t="s">
        <v>572</v>
      </c>
      <c r="D34" s="262" t="s">
        <v>421</v>
      </c>
      <c r="E34" s="263">
        <v>379</v>
      </c>
      <c r="F34" s="264">
        <f t="shared" si="0"/>
        <v>360.05</v>
      </c>
      <c r="G34" s="264">
        <f t="shared" si="1"/>
        <v>348.68</v>
      </c>
      <c r="H34" s="264">
        <f t="shared" si="2"/>
        <v>333.52</v>
      </c>
    </row>
    <row r="35" spans="1:8" s="131" customFormat="1" ht="31.8" customHeight="1">
      <c r="A35" s="271" t="s">
        <v>407</v>
      </c>
      <c r="B35" s="132" t="s">
        <v>519</v>
      </c>
      <c r="C35" s="268" t="s">
        <v>572</v>
      </c>
      <c r="D35" s="262" t="s">
        <v>421</v>
      </c>
      <c r="E35" s="263">
        <v>379</v>
      </c>
      <c r="F35" s="264">
        <f t="shared" ref="F35" si="18">E35*0.95</f>
        <v>360.05</v>
      </c>
      <c r="G35" s="264">
        <f t="shared" ref="G35" si="19">E35*0.92</f>
        <v>348.68</v>
      </c>
      <c r="H35" s="264">
        <f t="shared" ref="H35" si="20">E35*0.88</f>
        <v>333.52</v>
      </c>
    </row>
    <row r="36" spans="1:8" s="131" customFormat="1" ht="31.8" customHeight="1">
      <c r="A36" s="271" t="s">
        <v>408</v>
      </c>
      <c r="B36" s="132" t="s">
        <v>409</v>
      </c>
      <c r="C36" s="268" t="s">
        <v>573</v>
      </c>
      <c r="D36" s="262" t="s">
        <v>421</v>
      </c>
      <c r="E36" s="263">
        <v>399</v>
      </c>
      <c r="F36" s="264">
        <f t="shared" si="0"/>
        <v>379.04999999999995</v>
      </c>
      <c r="G36" s="264">
        <f t="shared" si="1"/>
        <v>367.08000000000004</v>
      </c>
      <c r="H36" s="264">
        <f t="shared" si="2"/>
        <v>351.12</v>
      </c>
    </row>
    <row r="37" spans="1:8" s="131" customFormat="1" ht="31.8" customHeight="1">
      <c r="A37" s="271" t="s">
        <v>410</v>
      </c>
      <c r="B37" s="132" t="s">
        <v>389</v>
      </c>
      <c r="C37" s="268" t="s">
        <v>573</v>
      </c>
      <c r="D37" s="262" t="s">
        <v>421</v>
      </c>
      <c r="E37" s="263">
        <v>399</v>
      </c>
      <c r="F37" s="264">
        <f t="shared" si="0"/>
        <v>379.04999999999995</v>
      </c>
      <c r="G37" s="264">
        <f t="shared" si="1"/>
        <v>367.08000000000004</v>
      </c>
      <c r="H37" s="264">
        <f t="shared" si="2"/>
        <v>351.12</v>
      </c>
    </row>
    <row r="38" spans="1:8" s="131" customFormat="1" ht="31.8" customHeight="1">
      <c r="A38" s="271" t="s">
        <v>411</v>
      </c>
      <c r="B38" s="132" t="s">
        <v>412</v>
      </c>
      <c r="C38" s="268" t="s">
        <v>573</v>
      </c>
      <c r="D38" s="262" t="s">
        <v>421</v>
      </c>
      <c r="E38" s="263">
        <v>399</v>
      </c>
      <c r="F38" s="264">
        <f t="shared" si="0"/>
        <v>379.04999999999995</v>
      </c>
      <c r="G38" s="264">
        <f t="shared" si="1"/>
        <v>367.08000000000004</v>
      </c>
      <c r="H38" s="264">
        <f t="shared" si="2"/>
        <v>351.12</v>
      </c>
    </row>
    <row r="39" spans="1:8" s="131" customFormat="1" ht="31.8" customHeight="1">
      <c r="A39" s="271" t="s">
        <v>413</v>
      </c>
      <c r="B39" s="132" t="s">
        <v>414</v>
      </c>
      <c r="C39" s="268" t="s">
        <v>574</v>
      </c>
      <c r="D39" s="262" t="s">
        <v>421</v>
      </c>
      <c r="E39" s="263">
        <v>435</v>
      </c>
      <c r="F39" s="264">
        <f t="shared" si="0"/>
        <v>413.25</v>
      </c>
      <c r="G39" s="264">
        <f t="shared" si="1"/>
        <v>400.20000000000005</v>
      </c>
      <c r="H39" s="264">
        <f t="shared" si="2"/>
        <v>382.8</v>
      </c>
    </row>
    <row r="40" spans="1:8" s="131" customFormat="1" ht="31.8" customHeight="1">
      <c r="A40" s="271" t="s">
        <v>415</v>
      </c>
      <c r="B40" s="132" t="s">
        <v>390</v>
      </c>
      <c r="C40" s="268" t="s">
        <v>574</v>
      </c>
      <c r="D40" s="262" t="s">
        <v>421</v>
      </c>
      <c r="E40" s="263">
        <v>435</v>
      </c>
      <c r="F40" s="264">
        <f t="shared" si="0"/>
        <v>413.25</v>
      </c>
      <c r="G40" s="264">
        <f t="shared" si="1"/>
        <v>400.20000000000005</v>
      </c>
      <c r="H40" s="264">
        <f t="shared" si="2"/>
        <v>382.8</v>
      </c>
    </row>
    <row r="41" spans="1:8" s="131" customFormat="1" ht="31.8" customHeight="1">
      <c r="A41" s="212" t="s">
        <v>416</v>
      </c>
      <c r="B41" s="212" t="s">
        <v>520</v>
      </c>
      <c r="C41" s="268" t="s">
        <v>574</v>
      </c>
      <c r="D41" s="262" t="s">
        <v>421</v>
      </c>
      <c r="E41" s="263">
        <v>435</v>
      </c>
      <c r="F41" s="264">
        <f t="shared" si="0"/>
        <v>413.25</v>
      </c>
      <c r="G41" s="264">
        <f t="shared" si="1"/>
        <v>400.20000000000005</v>
      </c>
      <c r="H41" s="264">
        <f t="shared" si="2"/>
        <v>382.8</v>
      </c>
    </row>
    <row r="42" spans="1:8" s="131" customFormat="1" ht="31.8" customHeight="1">
      <c r="A42" s="212" t="s">
        <v>417</v>
      </c>
      <c r="B42" s="212" t="s">
        <v>521</v>
      </c>
      <c r="C42" s="268" t="s">
        <v>574</v>
      </c>
      <c r="D42" s="262" t="s">
        <v>421</v>
      </c>
      <c r="E42" s="263">
        <v>462</v>
      </c>
      <c r="F42" s="264">
        <f t="shared" si="0"/>
        <v>438.9</v>
      </c>
      <c r="G42" s="264">
        <f t="shared" si="1"/>
        <v>425.04</v>
      </c>
      <c r="H42" s="264">
        <f t="shared" si="2"/>
        <v>406.56</v>
      </c>
    </row>
    <row r="43" spans="1:8" s="131" customFormat="1" ht="31.8" customHeight="1">
      <c r="A43" s="212" t="s">
        <v>418</v>
      </c>
      <c r="B43" s="212" t="s">
        <v>522</v>
      </c>
      <c r="C43" s="268" t="s">
        <v>574</v>
      </c>
      <c r="D43" s="262" t="s">
        <v>421</v>
      </c>
      <c r="E43" s="263">
        <v>462</v>
      </c>
      <c r="F43" s="264">
        <f t="shared" si="0"/>
        <v>438.9</v>
      </c>
      <c r="G43" s="264">
        <f t="shared" si="1"/>
        <v>425.04</v>
      </c>
      <c r="H43" s="264">
        <f t="shared" si="2"/>
        <v>406.56</v>
      </c>
    </row>
    <row r="44" spans="1:8" s="131" customFormat="1" ht="31.8" customHeight="1">
      <c r="A44" s="212" t="s">
        <v>433</v>
      </c>
      <c r="B44" s="212" t="s">
        <v>434</v>
      </c>
      <c r="C44" s="268" t="s">
        <v>574</v>
      </c>
      <c r="D44" s="262" t="s">
        <v>421</v>
      </c>
      <c r="E44" s="263">
        <v>462</v>
      </c>
      <c r="F44" s="264">
        <f t="shared" si="0"/>
        <v>438.9</v>
      </c>
      <c r="G44" s="264">
        <f t="shared" si="1"/>
        <v>425.04</v>
      </c>
      <c r="H44" s="264">
        <f t="shared" si="2"/>
        <v>406.56</v>
      </c>
    </row>
    <row r="45" spans="1:8" s="131" customFormat="1" ht="31.8" customHeight="1">
      <c r="A45" s="212" t="s">
        <v>435</v>
      </c>
      <c r="B45" s="212" t="s">
        <v>436</v>
      </c>
      <c r="C45" s="268" t="s">
        <v>575</v>
      </c>
      <c r="D45" s="262" t="s">
        <v>421</v>
      </c>
      <c r="E45" s="263">
        <v>563</v>
      </c>
      <c r="F45" s="264">
        <f t="shared" si="0"/>
        <v>534.85</v>
      </c>
      <c r="G45" s="264">
        <f t="shared" si="1"/>
        <v>517.96</v>
      </c>
      <c r="H45" s="264">
        <f t="shared" si="2"/>
        <v>495.44</v>
      </c>
    </row>
    <row r="46" spans="1:8" s="131" customFormat="1" ht="31.8" customHeight="1">
      <c r="A46" s="212" t="s">
        <v>437</v>
      </c>
      <c r="B46" s="212" t="s">
        <v>438</v>
      </c>
      <c r="C46" s="268" t="s">
        <v>575</v>
      </c>
      <c r="D46" s="262" t="s">
        <v>421</v>
      </c>
      <c r="E46" s="263">
        <v>563</v>
      </c>
      <c r="F46" s="264">
        <f t="shared" si="0"/>
        <v>534.85</v>
      </c>
      <c r="G46" s="264">
        <f t="shared" si="1"/>
        <v>517.96</v>
      </c>
      <c r="H46" s="264">
        <f t="shared" si="2"/>
        <v>495.44</v>
      </c>
    </row>
    <row r="47" spans="1:8" s="131" customFormat="1" ht="31.8" customHeight="1">
      <c r="A47" s="212" t="s">
        <v>422</v>
      </c>
      <c r="B47" s="212" t="s">
        <v>523</v>
      </c>
      <c r="C47" s="268" t="s">
        <v>576</v>
      </c>
      <c r="D47" s="262" t="s">
        <v>421</v>
      </c>
      <c r="E47" s="263">
        <v>677</v>
      </c>
      <c r="F47" s="264">
        <f t="shared" ref="F47:F52" si="21">E47*0.95</f>
        <v>643.15</v>
      </c>
      <c r="G47" s="264">
        <f t="shared" ref="G47:G52" si="22">E47*0.92</f>
        <v>622.84</v>
      </c>
      <c r="H47" s="264">
        <f t="shared" ref="H47:H52" si="23">E47*0.88</f>
        <v>595.76</v>
      </c>
    </row>
    <row r="48" spans="1:8" s="131" customFormat="1" ht="31.8" customHeight="1">
      <c r="A48" s="212" t="s">
        <v>511</v>
      </c>
      <c r="B48" s="212" t="s">
        <v>524</v>
      </c>
      <c r="C48" s="268" t="s">
        <v>576</v>
      </c>
      <c r="D48" s="262" t="s">
        <v>421</v>
      </c>
      <c r="E48" s="263">
        <v>677</v>
      </c>
      <c r="F48" s="264">
        <f t="shared" si="21"/>
        <v>643.15</v>
      </c>
      <c r="G48" s="264">
        <f t="shared" si="22"/>
        <v>622.84</v>
      </c>
      <c r="H48" s="264">
        <f t="shared" si="23"/>
        <v>595.76</v>
      </c>
    </row>
    <row r="49" spans="1:8" s="131" customFormat="1" ht="31.8" customHeight="1">
      <c r="A49" s="212" t="s">
        <v>512</v>
      </c>
      <c r="B49" s="212" t="s">
        <v>525</v>
      </c>
      <c r="C49" s="268" t="s">
        <v>576</v>
      </c>
      <c r="D49" s="262" t="s">
        <v>421</v>
      </c>
      <c r="E49" s="263">
        <v>677</v>
      </c>
      <c r="F49" s="264">
        <f t="shared" si="21"/>
        <v>643.15</v>
      </c>
      <c r="G49" s="264">
        <f t="shared" si="22"/>
        <v>622.84</v>
      </c>
      <c r="H49" s="264">
        <f t="shared" si="23"/>
        <v>595.76</v>
      </c>
    </row>
    <row r="50" spans="1:8" s="131" customFormat="1" ht="31.8" customHeight="1">
      <c r="A50" s="212" t="s">
        <v>670</v>
      </c>
      <c r="B50" s="212" t="s">
        <v>671</v>
      </c>
      <c r="C50" s="268"/>
      <c r="D50" s="262" t="s">
        <v>674</v>
      </c>
      <c r="E50" s="263">
        <v>1105</v>
      </c>
      <c r="F50" s="264">
        <f t="shared" si="21"/>
        <v>1049.75</v>
      </c>
      <c r="G50" s="264">
        <f t="shared" si="22"/>
        <v>1016.6</v>
      </c>
      <c r="H50" s="264">
        <f t="shared" si="23"/>
        <v>972.4</v>
      </c>
    </row>
    <row r="51" spans="1:8" s="131" customFormat="1" ht="31.8" customHeight="1">
      <c r="A51" s="212" t="s">
        <v>672</v>
      </c>
      <c r="B51" s="212" t="s">
        <v>673</v>
      </c>
      <c r="C51" s="268"/>
      <c r="D51" s="262" t="s">
        <v>675</v>
      </c>
      <c r="E51" s="263">
        <v>1699</v>
      </c>
      <c r="F51" s="264">
        <f t="shared" si="21"/>
        <v>1614.05</v>
      </c>
      <c r="G51" s="264">
        <f t="shared" si="22"/>
        <v>1563.0800000000002</v>
      </c>
      <c r="H51" s="264">
        <f t="shared" si="23"/>
        <v>1495.1200000000001</v>
      </c>
    </row>
    <row r="52" spans="1:8" s="131" customFormat="1" ht="31.8" customHeight="1">
      <c r="A52" s="212" t="s">
        <v>676</v>
      </c>
      <c r="B52" s="212" t="s">
        <v>677</v>
      </c>
      <c r="C52" s="268"/>
      <c r="D52" s="262" t="s">
        <v>675</v>
      </c>
      <c r="E52" s="263">
        <v>2386</v>
      </c>
      <c r="F52" s="264">
        <f t="shared" si="21"/>
        <v>2266.6999999999998</v>
      </c>
      <c r="G52" s="264">
        <f t="shared" si="22"/>
        <v>2195.12</v>
      </c>
      <c r="H52" s="264">
        <f t="shared" si="23"/>
        <v>2099.6799999999998</v>
      </c>
    </row>
    <row r="53" spans="1:8" s="131" customFormat="1" ht="31.8" customHeight="1">
      <c r="A53" s="212" t="s">
        <v>678</v>
      </c>
      <c r="B53" s="212" t="s">
        <v>679</v>
      </c>
      <c r="C53" s="268"/>
      <c r="D53" s="262" t="s">
        <v>675</v>
      </c>
      <c r="E53" s="263">
        <v>3165</v>
      </c>
      <c r="F53" s="264">
        <f t="shared" si="0"/>
        <v>3006.75</v>
      </c>
      <c r="G53" s="264">
        <f t="shared" si="1"/>
        <v>2911.8</v>
      </c>
      <c r="H53" s="264">
        <f t="shared" si="2"/>
        <v>2785.2</v>
      </c>
    </row>
    <row r="54" spans="1:8" s="131" customFormat="1" ht="31.8" customHeight="1">
      <c r="A54" s="212" t="s">
        <v>680</v>
      </c>
      <c r="B54" s="212" t="s">
        <v>681</v>
      </c>
      <c r="C54" s="268"/>
      <c r="D54" s="262" t="s">
        <v>682</v>
      </c>
      <c r="E54" s="263">
        <v>60</v>
      </c>
      <c r="F54" s="264">
        <f t="shared" si="0"/>
        <v>57</v>
      </c>
      <c r="G54" s="264">
        <f t="shared" si="1"/>
        <v>55.2</v>
      </c>
      <c r="H54" s="264">
        <f t="shared" si="2"/>
        <v>52.8</v>
      </c>
    </row>
    <row r="56" spans="1:8" ht="13.8">
      <c r="B56" s="118"/>
      <c r="C56" s="267"/>
      <c r="D56" s="119"/>
    </row>
    <row r="57" spans="1:8" ht="13.8">
      <c r="B57" s="118"/>
      <c r="C57" s="267"/>
      <c r="D57" s="119"/>
    </row>
    <row r="58" spans="1:8" ht="14.4">
      <c r="A58" s="120"/>
      <c r="B58" s="118"/>
      <c r="C58" s="267"/>
      <c r="D58" s="119"/>
      <c r="G58"/>
    </row>
    <row r="59" spans="1:8" ht="13.8">
      <c r="A59" s="26" t="s">
        <v>104</v>
      </c>
      <c r="B59" s="118"/>
      <c r="C59" s="267"/>
      <c r="D59" s="119"/>
    </row>
    <row r="60" spans="1:8" ht="13.8">
      <c r="A60" s="79" t="s">
        <v>683</v>
      </c>
      <c r="B60" s="118"/>
      <c r="C60" s="267"/>
      <c r="D60" s="119"/>
    </row>
    <row r="61" spans="1:8" ht="13.8">
      <c r="A61" s="273" t="s">
        <v>185</v>
      </c>
      <c r="B61" s="118"/>
      <c r="C61" s="267"/>
      <c r="D61" s="119"/>
    </row>
    <row r="62" spans="1:8" ht="13.8">
      <c r="A62" s="274"/>
      <c r="B62" s="118"/>
      <c r="C62" s="267"/>
      <c r="D62" s="119"/>
    </row>
  </sheetData>
  <mergeCells count="2">
    <mergeCell ref="D1:F3"/>
    <mergeCell ref="B4:F4"/>
  </mergeCells>
  <pageMargins left="0.23622047244094491" right="0.43307086614173229" top="0.74803149606299213" bottom="0.98425196850393704" header="0.51181102362204722" footer="0.51181102362204722"/>
  <pageSetup paperSize="9" scale="4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36865" r:id="rId4">
          <objectPr defaultSize="0" autoPict="0" r:id="rId5">
            <anchor moveWithCells="1" sizeWithCells="1">
              <from>
                <xdr:col>1</xdr:col>
                <xdr:colOff>2926080</xdr:colOff>
                <xdr:row>0</xdr:row>
                <xdr:rowOff>114300</xdr:rowOff>
              </from>
              <to>
                <xdr:col>2</xdr:col>
                <xdr:colOff>152400</xdr:colOff>
                <xdr:row>2</xdr:row>
                <xdr:rowOff>144780</xdr:rowOff>
              </to>
            </anchor>
          </objectPr>
        </oleObject>
      </mc:Choice>
      <mc:Fallback>
        <oleObject progId="PBrush" shapeId="3686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77"/>
  <sheetViews>
    <sheetView view="pageBreakPreview" zoomScale="40" zoomScaleNormal="70" zoomScaleSheetLayoutView="40" workbookViewId="0">
      <selection activeCell="I75" sqref="I75"/>
    </sheetView>
  </sheetViews>
  <sheetFormatPr defaultColWidth="9.109375" defaultRowHeight="13.8"/>
  <cols>
    <col min="1" max="1" width="14.21875" style="281" bestFit="1" customWidth="1"/>
    <col min="2" max="2" width="98.44140625" style="258" customWidth="1"/>
    <col min="3" max="3" width="9.6640625" style="222" bestFit="1" customWidth="1"/>
    <col min="4" max="4" width="11.6640625" style="254" bestFit="1" customWidth="1"/>
    <col min="5" max="5" width="13.6640625" style="236" bestFit="1" customWidth="1"/>
    <col min="6" max="6" width="8.5546875" style="235" bestFit="1" customWidth="1"/>
    <col min="7" max="7" width="12.33203125" style="235" bestFit="1" customWidth="1"/>
    <col min="8" max="16384" width="9.109375" style="222"/>
  </cols>
  <sheetData>
    <row r="1" spans="1:7" s="218" customFormat="1" ht="14.4" customHeight="1">
      <c r="A1" s="278"/>
      <c r="B1" s="344" t="s">
        <v>703</v>
      </c>
      <c r="C1" s="313"/>
      <c r="D1" s="313"/>
      <c r="E1" s="313"/>
      <c r="F1" s="313"/>
      <c r="G1" s="313"/>
    </row>
    <row r="2" spans="1:7" s="218" customFormat="1" ht="13.8" customHeight="1">
      <c r="A2" s="278"/>
      <c r="B2" s="344"/>
      <c r="C2" s="313"/>
      <c r="D2" s="313"/>
      <c r="E2" s="313"/>
      <c r="F2" s="313"/>
      <c r="G2" s="313"/>
    </row>
    <row r="3" spans="1:7" s="218" customFormat="1" ht="14.4" customHeight="1">
      <c r="A3" s="278"/>
      <c r="B3" s="344"/>
      <c r="C3" s="313"/>
      <c r="D3" s="313"/>
      <c r="E3" s="313"/>
      <c r="F3" s="313"/>
      <c r="G3" s="313"/>
    </row>
    <row r="4" spans="1:7" s="218" customFormat="1">
      <c r="A4" s="278"/>
      <c r="B4" s="344"/>
      <c r="C4" s="313"/>
      <c r="D4" s="313"/>
      <c r="E4" s="313"/>
      <c r="F4" s="313"/>
      <c r="G4" s="313"/>
    </row>
    <row r="5" spans="1:7" s="218" customFormat="1">
      <c r="A5" s="278"/>
      <c r="B5" s="344"/>
      <c r="C5" s="313"/>
      <c r="D5" s="313"/>
      <c r="E5" s="313"/>
      <c r="F5" s="313"/>
      <c r="G5" s="313"/>
    </row>
    <row r="6" spans="1:7" s="218" customFormat="1">
      <c r="A6" s="278"/>
      <c r="B6" s="344"/>
      <c r="C6" s="219"/>
      <c r="D6" s="248"/>
      <c r="E6" s="220"/>
      <c r="F6" s="221"/>
      <c r="G6" s="221"/>
    </row>
    <row r="7" spans="1:7" s="218" customFormat="1">
      <c r="A7" s="278"/>
      <c r="B7" s="276"/>
      <c r="C7" s="219"/>
      <c r="D7" s="248"/>
      <c r="E7" s="220"/>
      <c r="F7" s="221"/>
      <c r="G7" s="221"/>
    </row>
    <row r="8" spans="1:7" ht="15.6">
      <c r="A8" s="369" t="s">
        <v>599</v>
      </c>
      <c r="B8" s="369"/>
      <c r="C8" s="369"/>
      <c r="D8" s="369"/>
      <c r="E8" s="369"/>
      <c r="F8" s="369"/>
      <c r="G8" s="369"/>
    </row>
    <row r="9" spans="1:7" s="277" customFormat="1" ht="39.6">
      <c r="A9" s="279" t="s">
        <v>0</v>
      </c>
      <c r="B9" s="223" t="s">
        <v>1</v>
      </c>
      <c r="C9" s="223" t="s">
        <v>332</v>
      </c>
      <c r="D9" s="223" t="s">
        <v>565</v>
      </c>
      <c r="E9" s="224" t="s">
        <v>423</v>
      </c>
      <c r="F9" s="225" t="s">
        <v>554</v>
      </c>
      <c r="G9" s="225" t="s">
        <v>555</v>
      </c>
    </row>
    <row r="10" spans="1:7">
      <c r="A10" s="280" t="s">
        <v>656</v>
      </c>
      <c r="B10" s="255" t="s">
        <v>650</v>
      </c>
      <c r="C10" s="226" t="s">
        <v>8</v>
      </c>
      <c r="D10" s="249" t="s">
        <v>651</v>
      </c>
      <c r="E10" s="227">
        <v>4629</v>
      </c>
      <c r="F10" s="228">
        <f>E10*0.95</f>
        <v>4397.55</v>
      </c>
      <c r="G10" s="228">
        <f>E10*0.92</f>
        <v>4258.68</v>
      </c>
    </row>
    <row r="11" spans="1:7">
      <c r="A11" s="280" t="s">
        <v>657</v>
      </c>
      <c r="B11" s="255" t="s">
        <v>655</v>
      </c>
      <c r="C11" s="226" t="s">
        <v>8</v>
      </c>
      <c r="D11" s="249" t="s">
        <v>651</v>
      </c>
      <c r="E11" s="227">
        <v>4629</v>
      </c>
      <c r="F11" s="228">
        <f>E11*0.95</f>
        <v>4397.55</v>
      </c>
      <c r="G11" s="228">
        <f>E11*0.92</f>
        <v>4258.68</v>
      </c>
    </row>
    <row r="12" spans="1:7">
      <c r="A12" s="280" t="s">
        <v>658</v>
      </c>
      <c r="B12" s="255" t="s">
        <v>541</v>
      </c>
      <c r="C12" s="226" t="s">
        <v>8</v>
      </c>
      <c r="D12" s="249" t="s">
        <v>562</v>
      </c>
      <c r="E12" s="227">
        <v>6841</v>
      </c>
      <c r="F12" s="228">
        <f>E12*0.95</f>
        <v>6498.95</v>
      </c>
      <c r="G12" s="228">
        <f>E12*0.92</f>
        <v>6293.72</v>
      </c>
    </row>
    <row r="13" spans="1:7">
      <c r="A13" s="280" t="s">
        <v>660</v>
      </c>
      <c r="B13" s="255" t="s">
        <v>659</v>
      </c>
      <c r="C13" s="226" t="s">
        <v>8</v>
      </c>
      <c r="D13" s="249" t="s">
        <v>562</v>
      </c>
      <c r="E13" s="227">
        <v>6841</v>
      </c>
      <c r="F13" s="228">
        <f>E13*0.95</f>
        <v>6498.95</v>
      </c>
      <c r="G13" s="228">
        <f>E13*0.92</f>
        <v>6293.72</v>
      </c>
    </row>
    <row r="14" spans="1:7">
      <c r="A14" s="280" t="s">
        <v>661</v>
      </c>
      <c r="B14" s="255" t="s">
        <v>543</v>
      </c>
      <c r="C14" s="226" t="s">
        <v>8</v>
      </c>
      <c r="D14" s="249" t="s">
        <v>566</v>
      </c>
      <c r="E14" s="227">
        <v>4590</v>
      </c>
      <c r="F14" s="228">
        <f>E14*0.95</f>
        <v>4360.5</v>
      </c>
      <c r="G14" s="228">
        <f>E14*0.92</f>
        <v>4222.8</v>
      </c>
    </row>
    <row r="15" spans="1:7">
      <c r="A15" s="280" t="s">
        <v>662</v>
      </c>
      <c r="B15" s="255" t="s">
        <v>544</v>
      </c>
      <c r="C15" s="226" t="s">
        <v>8</v>
      </c>
      <c r="D15" s="249" t="s">
        <v>566</v>
      </c>
      <c r="E15" s="227">
        <v>4590</v>
      </c>
      <c r="F15" s="228">
        <f t="shared" ref="F15:F52" si="0">E15*0.95</f>
        <v>4360.5</v>
      </c>
      <c r="G15" s="228">
        <f t="shared" ref="G15:G52" si="1">E15*0.92</f>
        <v>4222.8</v>
      </c>
    </row>
    <row r="16" spans="1:7">
      <c r="A16" s="280" t="s">
        <v>664</v>
      </c>
      <c r="B16" s="255" t="s">
        <v>545</v>
      </c>
      <c r="C16" s="226" t="s">
        <v>8</v>
      </c>
      <c r="D16" s="249" t="s">
        <v>564</v>
      </c>
      <c r="E16" s="227">
        <v>6222</v>
      </c>
      <c r="F16" s="228">
        <f>E16*0.95</f>
        <v>5910.9</v>
      </c>
      <c r="G16" s="228">
        <f>E16*0.92</f>
        <v>5724.2400000000007</v>
      </c>
    </row>
    <row r="17" spans="1:7">
      <c r="A17" s="280" t="s">
        <v>663</v>
      </c>
      <c r="B17" s="255" t="s">
        <v>546</v>
      </c>
      <c r="C17" s="226" t="s">
        <v>8</v>
      </c>
      <c r="D17" s="249" t="s">
        <v>564</v>
      </c>
      <c r="E17" s="227">
        <v>6222</v>
      </c>
      <c r="F17" s="228">
        <f t="shared" si="0"/>
        <v>5910.9</v>
      </c>
      <c r="G17" s="228">
        <f t="shared" si="1"/>
        <v>5724.2400000000007</v>
      </c>
    </row>
    <row r="18" spans="1:7">
      <c r="A18" s="280" t="s">
        <v>665</v>
      </c>
      <c r="B18" s="255" t="s">
        <v>542</v>
      </c>
      <c r="C18" s="226" t="s">
        <v>8</v>
      </c>
      <c r="D18" s="249" t="s">
        <v>563</v>
      </c>
      <c r="E18" s="227">
        <v>7905</v>
      </c>
      <c r="F18" s="228">
        <f t="shared" si="0"/>
        <v>7509.75</v>
      </c>
      <c r="G18" s="228">
        <f t="shared" si="1"/>
        <v>7272.6</v>
      </c>
    </row>
    <row r="19" spans="1:7">
      <c r="A19" s="280"/>
      <c r="B19" s="229" t="s">
        <v>647</v>
      </c>
      <c r="C19" s="226"/>
      <c r="D19" s="285"/>
      <c r="E19" s="227"/>
      <c r="F19" s="228"/>
      <c r="G19" s="228"/>
    </row>
    <row r="20" spans="1:7" ht="30.6" customHeight="1">
      <c r="A20" s="280" t="s">
        <v>642</v>
      </c>
      <c r="B20" s="306" t="s">
        <v>643</v>
      </c>
      <c r="C20" s="307" t="s">
        <v>8</v>
      </c>
      <c r="D20" s="249" t="s">
        <v>646</v>
      </c>
      <c r="E20" s="227">
        <v>3337</v>
      </c>
      <c r="F20" s="228">
        <f t="shared" ref="F20" si="2">E20*0.95</f>
        <v>3170.1499999999996</v>
      </c>
      <c r="G20" s="228">
        <f t="shared" ref="G20" si="3">E20*0.92</f>
        <v>3070.04</v>
      </c>
    </row>
    <row r="21" spans="1:7" ht="30.6" customHeight="1">
      <c r="A21" s="280" t="s">
        <v>644</v>
      </c>
      <c r="B21" s="306" t="s">
        <v>645</v>
      </c>
      <c r="C21" s="307" t="s">
        <v>8</v>
      </c>
      <c r="D21" s="249" t="s">
        <v>646</v>
      </c>
      <c r="E21" s="227">
        <v>3337</v>
      </c>
      <c r="F21" s="228">
        <f t="shared" ref="F21" si="4">E21*0.95</f>
        <v>3170.1499999999996</v>
      </c>
      <c r="G21" s="228">
        <f t="shared" ref="G21" si="5">E21*0.92</f>
        <v>3070.04</v>
      </c>
    </row>
    <row r="22" spans="1:7">
      <c r="A22" s="280"/>
      <c r="B22" s="229" t="s">
        <v>552</v>
      </c>
      <c r="C22" s="226"/>
      <c r="D22" s="285"/>
      <c r="E22" s="227"/>
      <c r="F22" s="228"/>
      <c r="G22" s="228"/>
    </row>
    <row r="23" spans="1:7" ht="20.399999999999999">
      <c r="A23" s="280" t="s">
        <v>600</v>
      </c>
      <c r="B23" s="255" t="s">
        <v>601</v>
      </c>
      <c r="C23" s="226" t="s">
        <v>8</v>
      </c>
      <c r="D23" s="250" t="s">
        <v>589</v>
      </c>
      <c r="E23" s="227">
        <v>381</v>
      </c>
      <c r="F23" s="228">
        <f t="shared" si="0"/>
        <v>361.95</v>
      </c>
      <c r="G23" s="228">
        <f t="shared" si="1"/>
        <v>350.52000000000004</v>
      </c>
    </row>
    <row r="24" spans="1:7" ht="20.399999999999999">
      <c r="A24" s="280" t="s">
        <v>602</v>
      </c>
      <c r="B24" s="255" t="s">
        <v>526</v>
      </c>
      <c r="C24" s="226" t="s">
        <v>8</v>
      </c>
      <c r="D24" s="250" t="s">
        <v>589</v>
      </c>
      <c r="E24" s="227">
        <v>381</v>
      </c>
      <c r="F24" s="228">
        <f t="shared" ref="F24:F25" si="6">E24*0.95</f>
        <v>361.95</v>
      </c>
      <c r="G24" s="228">
        <f t="shared" ref="G24:G25" si="7">E24*0.92</f>
        <v>350.52000000000004</v>
      </c>
    </row>
    <row r="25" spans="1:7" ht="20.399999999999999">
      <c r="A25" s="280" t="s">
        <v>603</v>
      </c>
      <c r="B25" s="255" t="s">
        <v>604</v>
      </c>
      <c r="C25" s="226" t="s">
        <v>8</v>
      </c>
      <c r="D25" s="250" t="s">
        <v>590</v>
      </c>
      <c r="E25" s="227">
        <v>518</v>
      </c>
      <c r="F25" s="228">
        <f t="shared" si="6"/>
        <v>492.09999999999997</v>
      </c>
      <c r="G25" s="228">
        <f t="shared" si="7"/>
        <v>476.56</v>
      </c>
    </row>
    <row r="26" spans="1:7" ht="20.399999999999999">
      <c r="A26" s="280" t="s">
        <v>605</v>
      </c>
      <c r="B26" s="255" t="s">
        <v>527</v>
      </c>
      <c r="C26" s="226" t="s">
        <v>8</v>
      </c>
      <c r="D26" s="250" t="s">
        <v>590</v>
      </c>
      <c r="E26" s="227">
        <v>518</v>
      </c>
      <c r="F26" s="228">
        <f t="shared" si="0"/>
        <v>492.09999999999997</v>
      </c>
      <c r="G26" s="228">
        <f t="shared" si="1"/>
        <v>476.56</v>
      </c>
    </row>
    <row r="27" spans="1:7" ht="20.399999999999999">
      <c r="A27" s="280" t="s">
        <v>606</v>
      </c>
      <c r="B27" s="255" t="s">
        <v>607</v>
      </c>
      <c r="C27" s="226" t="s">
        <v>8</v>
      </c>
      <c r="D27" s="250" t="s">
        <v>591</v>
      </c>
      <c r="E27" s="227">
        <v>694</v>
      </c>
      <c r="F27" s="228">
        <f t="shared" ref="F27" si="8">E27*0.95</f>
        <v>659.3</v>
      </c>
      <c r="G27" s="228">
        <f t="shared" ref="G27" si="9">E27*0.92</f>
        <v>638.48</v>
      </c>
    </row>
    <row r="28" spans="1:7" ht="20.399999999999999">
      <c r="A28" s="280" t="s">
        <v>608</v>
      </c>
      <c r="B28" s="255" t="s">
        <v>528</v>
      </c>
      <c r="C28" s="226" t="s">
        <v>8</v>
      </c>
      <c r="D28" s="250" t="s">
        <v>591</v>
      </c>
      <c r="E28" s="227">
        <v>694</v>
      </c>
      <c r="F28" s="228">
        <f t="shared" si="0"/>
        <v>659.3</v>
      </c>
      <c r="G28" s="228">
        <f t="shared" si="1"/>
        <v>638.48</v>
      </c>
    </row>
    <row r="29" spans="1:7" ht="20.399999999999999">
      <c r="A29" s="280" t="s">
        <v>609</v>
      </c>
      <c r="B29" s="255" t="s">
        <v>610</v>
      </c>
      <c r="C29" s="226" t="s">
        <v>8</v>
      </c>
      <c r="D29" s="250" t="s">
        <v>598</v>
      </c>
      <c r="E29" s="308">
        <v>816</v>
      </c>
      <c r="F29" s="228">
        <f t="shared" si="0"/>
        <v>775.19999999999993</v>
      </c>
      <c r="G29" s="228">
        <f t="shared" si="1"/>
        <v>750.72</v>
      </c>
    </row>
    <row r="30" spans="1:7" ht="20.399999999999999">
      <c r="A30" s="280" t="s">
        <v>611</v>
      </c>
      <c r="B30" s="255" t="s">
        <v>529</v>
      </c>
      <c r="C30" s="226" t="s">
        <v>8</v>
      </c>
      <c r="D30" s="250" t="s">
        <v>598</v>
      </c>
      <c r="E30" s="308">
        <v>816</v>
      </c>
      <c r="F30" s="228">
        <f t="shared" ref="F30" si="10">E30*0.95</f>
        <v>775.19999999999993</v>
      </c>
      <c r="G30" s="228">
        <f t="shared" ref="G30" si="11">E30*0.92</f>
        <v>750.72</v>
      </c>
    </row>
    <row r="31" spans="1:7" ht="20.399999999999999">
      <c r="A31" s="280" t="s">
        <v>612</v>
      </c>
      <c r="B31" s="255" t="s">
        <v>613</v>
      </c>
      <c r="C31" s="226" t="s">
        <v>8</v>
      </c>
      <c r="D31" s="250" t="s">
        <v>592</v>
      </c>
      <c r="E31" s="308">
        <v>976</v>
      </c>
      <c r="F31" s="228">
        <f t="shared" ref="F31" si="12">E31*0.95</f>
        <v>927.19999999999993</v>
      </c>
      <c r="G31" s="228">
        <f t="shared" ref="G31" si="13">E31*0.92</f>
        <v>897.92000000000007</v>
      </c>
    </row>
    <row r="32" spans="1:7" ht="20.399999999999999">
      <c r="A32" s="280" t="s">
        <v>614</v>
      </c>
      <c r="B32" s="255" t="s">
        <v>530</v>
      </c>
      <c r="C32" s="226" t="s">
        <v>8</v>
      </c>
      <c r="D32" s="250" t="s">
        <v>592</v>
      </c>
      <c r="E32" s="308">
        <v>976</v>
      </c>
      <c r="F32" s="228">
        <f t="shared" si="0"/>
        <v>927.19999999999993</v>
      </c>
      <c r="G32" s="228">
        <f t="shared" si="1"/>
        <v>897.92000000000007</v>
      </c>
    </row>
    <row r="33" spans="1:7">
      <c r="A33" s="280"/>
      <c r="B33" s="229" t="s">
        <v>550</v>
      </c>
      <c r="C33" s="226"/>
      <c r="D33" s="249"/>
      <c r="E33" s="227"/>
      <c r="F33" s="228"/>
      <c r="G33" s="228"/>
    </row>
    <row r="34" spans="1:7" ht="20.399999999999999">
      <c r="A34" s="280" t="s">
        <v>615</v>
      </c>
      <c r="B34" s="255" t="s">
        <v>531</v>
      </c>
      <c r="C34" s="226" t="s">
        <v>8</v>
      </c>
      <c r="D34" s="250" t="s">
        <v>593</v>
      </c>
      <c r="E34" s="227">
        <v>435</v>
      </c>
      <c r="F34" s="228">
        <f t="shared" si="0"/>
        <v>413.25</v>
      </c>
      <c r="G34" s="228">
        <f t="shared" si="1"/>
        <v>400.20000000000005</v>
      </c>
    </row>
    <row r="35" spans="1:7" ht="20.399999999999999">
      <c r="A35" s="280" t="s">
        <v>616</v>
      </c>
      <c r="B35" s="255" t="s">
        <v>617</v>
      </c>
      <c r="C35" s="226" t="s">
        <v>8</v>
      </c>
      <c r="D35" s="250" t="s">
        <v>594</v>
      </c>
      <c r="E35" s="308">
        <v>578</v>
      </c>
      <c r="F35" s="228">
        <f t="shared" si="0"/>
        <v>549.1</v>
      </c>
      <c r="G35" s="228">
        <f t="shared" si="1"/>
        <v>531.76</v>
      </c>
    </row>
    <row r="36" spans="1:7" ht="20.399999999999999">
      <c r="A36" s="280" t="s">
        <v>618</v>
      </c>
      <c r="B36" s="255" t="s">
        <v>532</v>
      </c>
      <c r="C36" s="226" t="s">
        <v>8</v>
      </c>
      <c r="D36" s="250" t="s">
        <v>595</v>
      </c>
      <c r="E36" s="308">
        <v>796</v>
      </c>
      <c r="F36" s="228">
        <f t="shared" si="0"/>
        <v>756.19999999999993</v>
      </c>
      <c r="G36" s="228">
        <f t="shared" si="1"/>
        <v>732.32</v>
      </c>
    </row>
    <row r="37" spans="1:7" ht="20.399999999999999">
      <c r="A37" s="280" t="s">
        <v>619</v>
      </c>
      <c r="B37" s="255" t="s">
        <v>533</v>
      </c>
      <c r="C37" s="226" t="s">
        <v>8</v>
      </c>
      <c r="D37" s="250" t="s">
        <v>596</v>
      </c>
      <c r="E37" s="308">
        <v>874</v>
      </c>
      <c r="F37" s="228">
        <f t="shared" si="0"/>
        <v>830.3</v>
      </c>
      <c r="G37" s="228">
        <f t="shared" si="1"/>
        <v>804.08</v>
      </c>
    </row>
    <row r="38" spans="1:7" ht="20.399999999999999">
      <c r="A38" s="280" t="s">
        <v>620</v>
      </c>
      <c r="B38" s="255" t="s">
        <v>621</v>
      </c>
      <c r="C38" s="226" t="s">
        <v>8</v>
      </c>
      <c r="D38" s="250" t="s">
        <v>597</v>
      </c>
      <c r="E38" s="308">
        <v>1180</v>
      </c>
      <c r="F38" s="228">
        <f t="shared" ref="F38" si="14">E38*0.95</f>
        <v>1121</v>
      </c>
      <c r="G38" s="228">
        <f t="shared" ref="G38" si="15">E38*0.92</f>
        <v>1085.6000000000001</v>
      </c>
    </row>
    <row r="39" spans="1:7" ht="20.399999999999999">
      <c r="A39" s="280" t="s">
        <v>622</v>
      </c>
      <c r="B39" s="255" t="s">
        <v>534</v>
      </c>
      <c r="C39" s="226" t="s">
        <v>8</v>
      </c>
      <c r="D39" s="250" t="s">
        <v>597</v>
      </c>
      <c r="E39" s="308">
        <v>1180</v>
      </c>
      <c r="F39" s="228">
        <f t="shared" si="0"/>
        <v>1121</v>
      </c>
      <c r="G39" s="228">
        <f t="shared" si="1"/>
        <v>1085.6000000000001</v>
      </c>
    </row>
    <row r="40" spans="1:7">
      <c r="A40" s="280"/>
      <c r="B40" s="229" t="s">
        <v>553</v>
      </c>
      <c r="C40" s="226"/>
      <c r="D40" s="249"/>
      <c r="E40" s="227"/>
      <c r="F40" s="228"/>
      <c r="G40" s="228"/>
    </row>
    <row r="41" spans="1:7">
      <c r="A41" s="280" t="s">
        <v>623</v>
      </c>
      <c r="B41" s="255" t="s">
        <v>624</v>
      </c>
      <c r="C41" s="226" t="s">
        <v>8</v>
      </c>
      <c r="D41" s="249" t="s">
        <v>559</v>
      </c>
      <c r="E41" s="308">
        <v>707</v>
      </c>
      <c r="F41" s="228">
        <f t="shared" ref="F41" si="16">E41*0.95</f>
        <v>671.65</v>
      </c>
      <c r="G41" s="228">
        <f t="shared" ref="G41" si="17">E41*0.92</f>
        <v>650.44000000000005</v>
      </c>
    </row>
    <row r="42" spans="1:7">
      <c r="A42" s="280" t="s">
        <v>625</v>
      </c>
      <c r="B42" s="255" t="s">
        <v>535</v>
      </c>
      <c r="C42" s="226" t="s">
        <v>8</v>
      </c>
      <c r="D42" s="249" t="s">
        <v>559</v>
      </c>
      <c r="E42" s="308">
        <v>707</v>
      </c>
      <c r="F42" s="228">
        <f t="shared" si="0"/>
        <v>671.65</v>
      </c>
      <c r="G42" s="228">
        <f t="shared" si="1"/>
        <v>650.44000000000005</v>
      </c>
    </row>
    <row r="43" spans="1:7">
      <c r="A43" s="280" t="s">
        <v>626</v>
      </c>
      <c r="B43" s="255" t="s">
        <v>627</v>
      </c>
      <c r="C43" s="226" t="s">
        <v>8</v>
      </c>
      <c r="D43" s="249" t="s">
        <v>560</v>
      </c>
      <c r="E43" s="308">
        <v>972</v>
      </c>
      <c r="F43" s="228">
        <f t="shared" ref="F43" si="18">E43*0.95</f>
        <v>923.4</v>
      </c>
      <c r="G43" s="228">
        <f t="shared" ref="G43" si="19">E43*0.92</f>
        <v>894.24</v>
      </c>
    </row>
    <row r="44" spans="1:7">
      <c r="A44" s="280" t="s">
        <v>628</v>
      </c>
      <c r="B44" s="255" t="s">
        <v>536</v>
      </c>
      <c r="C44" s="226" t="s">
        <v>8</v>
      </c>
      <c r="D44" s="249" t="s">
        <v>560</v>
      </c>
      <c r="E44" s="308">
        <v>972</v>
      </c>
      <c r="F44" s="228">
        <f t="shared" si="0"/>
        <v>923.4</v>
      </c>
      <c r="G44" s="228">
        <f t="shared" si="1"/>
        <v>894.24</v>
      </c>
    </row>
    <row r="45" spans="1:7">
      <c r="A45" s="280" t="s">
        <v>629</v>
      </c>
      <c r="B45" s="255" t="s">
        <v>630</v>
      </c>
      <c r="C45" s="226" t="s">
        <v>8</v>
      </c>
      <c r="D45" s="249" t="s">
        <v>561</v>
      </c>
      <c r="E45" s="308">
        <v>1221</v>
      </c>
      <c r="F45" s="228">
        <f t="shared" ref="F45" si="20">E45*0.95</f>
        <v>1159.95</v>
      </c>
      <c r="G45" s="228">
        <f t="shared" ref="G45" si="21">E45*0.92</f>
        <v>1123.32</v>
      </c>
    </row>
    <row r="46" spans="1:7">
      <c r="A46" s="280" t="s">
        <v>631</v>
      </c>
      <c r="B46" s="255" t="s">
        <v>537</v>
      </c>
      <c r="C46" s="226" t="s">
        <v>8</v>
      </c>
      <c r="D46" s="249" t="s">
        <v>561</v>
      </c>
      <c r="E46" s="308">
        <v>1221</v>
      </c>
      <c r="F46" s="228">
        <f t="shared" si="0"/>
        <v>1159.95</v>
      </c>
      <c r="G46" s="228">
        <f t="shared" si="1"/>
        <v>1123.32</v>
      </c>
    </row>
    <row r="47" spans="1:7">
      <c r="A47" s="280"/>
      <c r="B47" s="229" t="s">
        <v>551</v>
      </c>
      <c r="C47" s="226"/>
      <c r="D47" s="249"/>
      <c r="E47" s="227"/>
      <c r="F47" s="228"/>
      <c r="G47" s="228"/>
    </row>
    <row r="48" spans="1:7">
      <c r="A48" s="280" t="s">
        <v>632</v>
      </c>
      <c r="B48" s="255" t="s">
        <v>538</v>
      </c>
      <c r="C48" s="226" t="s">
        <v>8</v>
      </c>
      <c r="D48" s="249" t="s">
        <v>558</v>
      </c>
      <c r="E48" s="308">
        <v>772</v>
      </c>
      <c r="F48" s="228">
        <f t="shared" si="0"/>
        <v>733.4</v>
      </c>
      <c r="G48" s="228">
        <f t="shared" si="1"/>
        <v>710.24</v>
      </c>
    </row>
    <row r="49" spans="1:7">
      <c r="A49" s="280" t="s">
        <v>633</v>
      </c>
      <c r="B49" s="255" t="s">
        <v>634</v>
      </c>
      <c r="C49" s="226" t="s">
        <v>8</v>
      </c>
      <c r="D49" s="249" t="s">
        <v>556</v>
      </c>
      <c r="E49" s="308">
        <v>1078</v>
      </c>
      <c r="F49" s="228">
        <f t="shared" ref="F49" si="22">E49*0.95</f>
        <v>1024.0999999999999</v>
      </c>
      <c r="G49" s="228">
        <f t="shared" ref="G49" si="23">E49*0.92</f>
        <v>991.76</v>
      </c>
    </row>
    <row r="50" spans="1:7">
      <c r="A50" s="280" t="s">
        <v>635</v>
      </c>
      <c r="B50" s="255" t="s">
        <v>539</v>
      </c>
      <c r="C50" s="226" t="s">
        <v>8</v>
      </c>
      <c r="D50" s="249" t="s">
        <v>556</v>
      </c>
      <c r="E50" s="308">
        <v>1078</v>
      </c>
      <c r="F50" s="228">
        <f t="shared" si="0"/>
        <v>1024.0999999999999</v>
      </c>
      <c r="G50" s="228">
        <f t="shared" si="1"/>
        <v>991.76</v>
      </c>
    </row>
    <row r="51" spans="1:7">
      <c r="A51" s="280" t="s">
        <v>636</v>
      </c>
      <c r="B51" s="255" t="s">
        <v>637</v>
      </c>
      <c r="C51" s="226" t="s">
        <v>8</v>
      </c>
      <c r="D51" s="249" t="s">
        <v>557</v>
      </c>
      <c r="E51" s="308">
        <v>1391</v>
      </c>
      <c r="F51" s="228">
        <f t="shared" ref="F51" si="24">E51*0.95</f>
        <v>1321.45</v>
      </c>
      <c r="G51" s="228">
        <f t="shared" ref="G51" si="25">E51*0.92</f>
        <v>1279.72</v>
      </c>
    </row>
    <row r="52" spans="1:7">
      <c r="A52" s="280" t="s">
        <v>638</v>
      </c>
      <c r="B52" s="255" t="s">
        <v>540</v>
      </c>
      <c r="C52" s="226" t="s">
        <v>8</v>
      </c>
      <c r="D52" s="249" t="s">
        <v>557</v>
      </c>
      <c r="E52" s="308">
        <v>1391</v>
      </c>
      <c r="F52" s="228">
        <f t="shared" si="0"/>
        <v>1321.45</v>
      </c>
      <c r="G52" s="228">
        <f t="shared" si="1"/>
        <v>1279.72</v>
      </c>
    </row>
    <row r="53" spans="1:7" ht="19.95" customHeight="1">
      <c r="A53" s="280"/>
      <c r="B53" s="282" t="s">
        <v>639</v>
      </c>
      <c r="C53" s="230" t="s">
        <v>640</v>
      </c>
      <c r="D53" s="251"/>
      <c r="E53" s="227">
        <v>1500</v>
      </c>
      <c r="F53" s="228"/>
      <c r="G53" s="228"/>
    </row>
    <row r="54" spans="1:7">
      <c r="A54" s="280"/>
      <c r="B54" s="283" t="s">
        <v>548</v>
      </c>
      <c r="C54" s="230" t="s">
        <v>8</v>
      </c>
      <c r="D54" s="251"/>
      <c r="E54" s="231">
        <v>1755</v>
      </c>
      <c r="F54" s="232"/>
      <c r="G54" s="233"/>
    </row>
    <row r="55" spans="1:7">
      <c r="A55" s="280"/>
      <c r="B55" s="283" t="s">
        <v>652</v>
      </c>
      <c r="C55" s="230" t="s">
        <v>8</v>
      </c>
      <c r="D55" s="251"/>
      <c r="E55" s="231">
        <v>717</v>
      </c>
      <c r="F55" s="232"/>
      <c r="G55" s="233"/>
    </row>
    <row r="56" spans="1:7">
      <c r="B56" s="256"/>
      <c r="C56" s="234"/>
      <c r="D56" s="252"/>
      <c r="E56" s="220"/>
      <c r="F56" s="221"/>
    </row>
    <row r="57" spans="1:7">
      <c r="B57" s="256" t="s">
        <v>579</v>
      </c>
      <c r="C57" s="234"/>
      <c r="D57" s="252"/>
      <c r="E57" s="220"/>
      <c r="F57" s="221"/>
    </row>
    <row r="58" spans="1:7">
      <c r="B58" s="269" t="s">
        <v>578</v>
      </c>
      <c r="C58" s="219"/>
      <c r="D58" s="248"/>
    </row>
    <row r="59" spans="1:7">
      <c r="B59" s="244" t="s">
        <v>580</v>
      </c>
      <c r="C59" s="219"/>
      <c r="D59" s="248"/>
      <c r="E59" s="237"/>
      <c r="F59" s="238"/>
      <c r="G59" s="238"/>
    </row>
    <row r="60" spans="1:7">
      <c r="B60" s="244" t="s">
        <v>581</v>
      </c>
      <c r="C60" s="219"/>
      <c r="D60" s="248"/>
      <c r="E60" s="237"/>
      <c r="F60" s="238"/>
      <c r="G60" s="238"/>
    </row>
    <row r="61" spans="1:7">
      <c r="B61" s="244" t="s">
        <v>582</v>
      </c>
      <c r="C61" s="219"/>
      <c r="D61" s="248"/>
      <c r="E61" s="237"/>
      <c r="F61" s="238"/>
      <c r="G61" s="238"/>
    </row>
    <row r="62" spans="1:7">
      <c r="B62" s="244" t="s">
        <v>583</v>
      </c>
      <c r="C62" s="219"/>
      <c r="D62" s="248"/>
      <c r="E62" s="237"/>
      <c r="F62" s="238"/>
      <c r="G62" s="238"/>
    </row>
    <row r="63" spans="1:7">
      <c r="B63" s="244" t="s">
        <v>584</v>
      </c>
      <c r="C63" s="219"/>
      <c r="D63" s="248"/>
      <c r="E63" s="237"/>
      <c r="F63" s="238"/>
      <c r="G63" s="238"/>
    </row>
    <row r="64" spans="1:7">
      <c r="B64" s="244" t="s">
        <v>585</v>
      </c>
      <c r="C64" s="219"/>
      <c r="D64" s="248"/>
      <c r="E64" s="237"/>
      <c r="F64" s="238"/>
      <c r="G64" s="238"/>
    </row>
    <row r="65" spans="1:7">
      <c r="B65" s="220"/>
      <c r="C65" s="219"/>
      <c r="D65" s="248"/>
      <c r="E65" s="237"/>
      <c r="F65" s="238"/>
      <c r="G65" s="238"/>
    </row>
    <row r="66" spans="1:7" ht="18.600000000000001" customHeight="1">
      <c r="B66" s="220"/>
      <c r="C66" s="219"/>
      <c r="D66" s="248"/>
      <c r="E66" s="237"/>
      <c r="F66" s="238"/>
      <c r="G66" s="238"/>
    </row>
    <row r="67" spans="1:7" ht="18.600000000000001" customHeight="1">
      <c r="B67" s="220"/>
      <c r="C67" s="219"/>
      <c r="D67" s="248"/>
      <c r="E67" s="237"/>
      <c r="F67" s="238"/>
      <c r="G67" s="238"/>
    </row>
    <row r="68" spans="1:7" ht="18.600000000000001" customHeight="1">
      <c r="B68" s="220"/>
      <c r="C68" s="219"/>
      <c r="D68" s="248"/>
      <c r="E68" s="237"/>
      <c r="F68" s="238"/>
      <c r="G68" s="238"/>
    </row>
    <row r="69" spans="1:7" ht="18.600000000000001" customHeight="1">
      <c r="B69" s="220"/>
      <c r="C69" s="219"/>
      <c r="D69" s="248"/>
      <c r="E69" s="237"/>
      <c r="F69" s="238"/>
      <c r="G69" s="238"/>
    </row>
    <row r="70" spans="1:7">
      <c r="B70" s="257"/>
      <c r="C70" s="234"/>
      <c r="D70" s="252"/>
      <c r="E70" s="220"/>
      <c r="F70" s="221"/>
      <c r="G70" s="221"/>
    </row>
    <row r="71" spans="1:7">
      <c r="B71" s="257"/>
      <c r="C71" s="234"/>
      <c r="D71" s="252"/>
      <c r="E71" s="220"/>
      <c r="F71" s="221"/>
      <c r="G71" s="221"/>
    </row>
    <row r="72" spans="1:7">
      <c r="B72" s="257"/>
      <c r="C72" s="234"/>
      <c r="D72" s="252"/>
      <c r="E72" s="220"/>
      <c r="F72" s="221"/>
      <c r="G72" s="221"/>
    </row>
    <row r="73" spans="1:7">
      <c r="B73" s="257"/>
      <c r="C73" s="234"/>
      <c r="D73" s="252"/>
      <c r="E73" s="220"/>
      <c r="F73" s="221"/>
      <c r="G73" s="221"/>
    </row>
    <row r="74" spans="1:7" ht="41.4">
      <c r="A74" s="284" t="s">
        <v>0</v>
      </c>
      <c r="B74" s="239" t="s">
        <v>1</v>
      </c>
      <c r="C74" s="240" t="s">
        <v>382</v>
      </c>
      <c r="D74" s="240" t="s">
        <v>383</v>
      </c>
      <c r="E74" s="241" t="s">
        <v>384</v>
      </c>
      <c r="F74" s="241" t="s">
        <v>385</v>
      </c>
      <c r="G74" s="222"/>
    </row>
    <row r="75" spans="1:7" ht="65.400000000000006" customHeight="1">
      <c r="A75" s="280" t="s">
        <v>648</v>
      </c>
      <c r="B75" s="242" t="s">
        <v>649</v>
      </c>
      <c r="C75" s="286" t="s">
        <v>386</v>
      </c>
      <c r="D75" s="243">
        <v>8.3333333333333329E-2</v>
      </c>
      <c r="E75" s="287">
        <v>3283</v>
      </c>
      <c r="F75" s="233">
        <f>E75-(E75*5%)</f>
        <v>3118.85</v>
      </c>
      <c r="G75" s="222"/>
    </row>
    <row r="76" spans="1:7" ht="65.400000000000006" customHeight="1">
      <c r="A76" s="280" t="s">
        <v>641</v>
      </c>
      <c r="B76" s="242" t="s">
        <v>547</v>
      </c>
      <c r="C76" s="286" t="s">
        <v>386</v>
      </c>
      <c r="D76" s="243">
        <v>8.3333333333333329E-2</v>
      </c>
      <c r="E76" s="287">
        <v>4666</v>
      </c>
      <c r="F76" s="233">
        <f>E76-(E76*5%)</f>
        <v>4432.7</v>
      </c>
      <c r="G76" s="222"/>
    </row>
    <row r="77" spans="1:7" ht="138">
      <c r="B77" s="244" t="s">
        <v>419</v>
      </c>
      <c r="C77" s="245"/>
      <c r="D77" s="253"/>
      <c r="E77" s="245"/>
      <c r="F77" s="246"/>
      <c r="G77" s="247"/>
    </row>
  </sheetData>
  <mergeCells count="3">
    <mergeCell ref="C1:G5"/>
    <mergeCell ref="B1:B6"/>
    <mergeCell ref="A8:G8"/>
  </mergeCells>
  <pageMargins left="0.23622047244094491" right="0.23622047244094491" top="0.23622047244094491" bottom="0.23622047244094491" header="0.31496062992125984" footer="0.31496062992125984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LEZARD-MIRA</vt:lpstr>
      <vt:lpstr> DERIY</vt:lpstr>
      <vt:lpstr>NATA и Demet</vt:lpstr>
      <vt:lpstr>Удлинители и аксессуары </vt:lpstr>
      <vt:lpstr>Силовые разъемы каучук</vt:lpstr>
      <vt:lpstr>Щиты (Боксы) Lezard и Luxray</vt:lpstr>
      <vt:lpstr>Светодиодные лампы новые цены</vt:lpstr>
      <vt:lpstr>Свет-ки Led панель и IP65</vt:lpstr>
      <vt:lpstr>'Силовые разъемы каучук'!Print_Area</vt:lpstr>
      <vt:lpstr>'Щиты (Боксы) Lezard и Luxray'!Print_Area</vt:lpstr>
      <vt:lpstr>'Силовые разъемы каучук'!Область_печати</vt:lpstr>
      <vt:lpstr>'Щиты (Боксы) Lezard и Luxray'!Область_печати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Uzakov</dc:creator>
  <cp:lastModifiedBy>Пользователь Windows</cp:lastModifiedBy>
  <cp:lastPrinted>2017-11-13T18:26:17Z</cp:lastPrinted>
  <dcterms:created xsi:type="dcterms:W3CDTF">2016-01-05T04:55:41Z</dcterms:created>
  <dcterms:modified xsi:type="dcterms:W3CDTF">2017-12-26T11:24:06Z</dcterms:modified>
</cp:coreProperties>
</file>