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8" activeTab="0"/>
  </bookViews>
  <sheets>
    <sheet name="арматура" sheetId="1" r:id="rId1"/>
  </sheets>
  <definedNames>
    <definedName name="_xlnm.Print_Area" localSheetId="0">'арматура'!$A$1:$J$69</definedName>
  </definedNames>
  <calcPr fullCalcOnLoad="1" refMode="R1C1"/>
</workbook>
</file>

<file path=xl/sharedStrings.xml><?xml version="1.0" encoding="utf-8"?>
<sst xmlns="http://schemas.openxmlformats.org/spreadsheetml/2006/main" count="229" uniqueCount="112">
  <si>
    <t xml:space="preserve">          ТОО "Олимп Астаны"</t>
  </si>
  <si>
    <t xml:space="preserve">                             </t>
  </si>
  <si>
    <t xml:space="preserve">                                         http://olimpastany.all.biz         olimp-astany.satu.kz      olimp-astany.kz</t>
  </si>
  <si>
    <t>astana-sk@mail.ru</t>
  </si>
  <si>
    <t xml:space="preserve">       Прайс - лист </t>
  </si>
  <si>
    <t>Наименование</t>
  </si>
  <si>
    <t>Марка стали</t>
  </si>
  <si>
    <t xml:space="preserve">Вес 1 м </t>
  </si>
  <si>
    <t xml:space="preserve">Цена тг за 1 м </t>
  </si>
  <si>
    <t xml:space="preserve">Цена, тг/тн </t>
  </si>
  <si>
    <t>Вес 1шт, кг</t>
  </si>
  <si>
    <t xml:space="preserve">Раскрой листа </t>
  </si>
  <si>
    <t xml:space="preserve">Цена с НДС </t>
  </si>
  <si>
    <t>тг/шт</t>
  </si>
  <si>
    <t>тг/тн</t>
  </si>
  <si>
    <t>Арматура класс АІІІ ГОСТ 5781</t>
  </si>
  <si>
    <t>Лист горячекатаный ГОСТ 16523-97, 19903-74 ст 3 пс/сп</t>
  </si>
  <si>
    <t>8 мм (бухта 850 кг)</t>
  </si>
  <si>
    <t>35ГС</t>
  </si>
  <si>
    <t>1,00х2,00</t>
  </si>
  <si>
    <t>10 мм (11,7м)</t>
  </si>
  <si>
    <t>1,00х2,10</t>
  </si>
  <si>
    <t>12 мм (11,7м)</t>
  </si>
  <si>
    <t>1,25х2,50</t>
  </si>
  <si>
    <t>14 мм (11,7м)</t>
  </si>
  <si>
    <t>16 мм (11,7м)</t>
  </si>
  <si>
    <t>18 мм (11,7м)</t>
  </si>
  <si>
    <t>1,50х6,00</t>
  </si>
  <si>
    <t>20 мм (11,7м)</t>
  </si>
  <si>
    <t>22 мм (11,7м)</t>
  </si>
  <si>
    <t>25 мм (11,7м)</t>
  </si>
  <si>
    <t>28 мм (11,7м)</t>
  </si>
  <si>
    <t>32 мм (11,7м)</t>
  </si>
  <si>
    <t>Круг класс АІ ГОСТ 5781, ТУ 14-1-5282-94</t>
  </si>
  <si>
    <t>14 ММК</t>
  </si>
  <si>
    <t>кат 6,5 (бух 850кг)</t>
  </si>
  <si>
    <t>3пс/3сп</t>
  </si>
  <si>
    <t>16 ММК</t>
  </si>
  <si>
    <t>кат 8 (бух 850кг)</t>
  </si>
  <si>
    <t>18 ММК</t>
  </si>
  <si>
    <t>20 ММК</t>
  </si>
  <si>
    <t>22 ММК</t>
  </si>
  <si>
    <t>25 ММК</t>
  </si>
  <si>
    <t>30 Урал Ст</t>
  </si>
  <si>
    <t>Лист холоднокатаный ГОСТ 16523-97, 19904-90, ст 08 кп/пс</t>
  </si>
  <si>
    <t>1 ММК</t>
  </si>
  <si>
    <t>Швеллер ГОСТ 8240-89, 19281-89</t>
  </si>
  <si>
    <t>1,2 ММК</t>
  </si>
  <si>
    <t>6,5 (11,7м)</t>
  </si>
  <si>
    <t>8 (11,7м)</t>
  </si>
  <si>
    <t>10 (11,7м)</t>
  </si>
  <si>
    <t>12 (11,7м)</t>
  </si>
  <si>
    <t>14 (11,7м)</t>
  </si>
  <si>
    <t>Лист оцинкованный 14918-80, 19904-90 ст 08 кп/пс</t>
  </si>
  <si>
    <t>16 (11,7м)</t>
  </si>
  <si>
    <t>0,45 ММК</t>
  </si>
  <si>
    <t>18 (11,7м)</t>
  </si>
  <si>
    <t>1,25х2,00</t>
  </si>
  <si>
    <t>20 (12м)</t>
  </si>
  <si>
    <t>22 (12м)</t>
  </si>
  <si>
    <t>0,5 ММК</t>
  </si>
  <si>
    <t>24 (12м)</t>
  </si>
  <si>
    <t>27 (12м)</t>
  </si>
  <si>
    <t>30 (12м)</t>
  </si>
  <si>
    <t>Профлист оцинкованный ГОСТ 24045-94, 1050-88, 19904-90</t>
  </si>
  <si>
    <t>0,55 ММК</t>
  </si>
  <si>
    <t>0,3 С-16, Н-10</t>
  </si>
  <si>
    <t>0,85*6,0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</si>
  <si>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</si>
  <si>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тг/м2</t>
  </si>
  <si>
    <t>0,45 С16,НС21,35</t>
  </si>
  <si>
    <t>1,05*6,0</t>
  </si>
  <si>
    <t>0,5 С-16</t>
  </si>
  <si>
    <t>0,5 НС-21,35,44</t>
  </si>
  <si>
    <t>0,5 НС-60</t>
  </si>
  <si>
    <t>0,92*6,0</t>
  </si>
  <si>
    <t>0,8 ММК</t>
  </si>
  <si>
    <t>0,6 НС-21, НС-35, 44</t>
  </si>
  <si>
    <t>0,6 НС-60</t>
  </si>
  <si>
    <t>0,55 НС-21</t>
  </si>
  <si>
    <t>0,7 НС-21, НС-35, НС-44</t>
  </si>
  <si>
    <t>1,5 ММК</t>
  </si>
  <si>
    <t>0,7 Н-60</t>
  </si>
  <si>
    <t>2 ММК</t>
  </si>
  <si>
    <t>0,8 Н-60</t>
  </si>
  <si>
    <t>0,9*6,0</t>
  </si>
  <si>
    <t>Квадрат ( ст 3 сп ГОСТ 535-2005, 380-2005), 1 сорт</t>
  </si>
  <si>
    <t>Полоса ГОСТ 535-2005, 103-2006, ст 3пс/сп 1 сорт</t>
  </si>
  <si>
    <t>10х10</t>
  </si>
  <si>
    <t>6 м</t>
  </si>
  <si>
    <t>4х40</t>
  </si>
  <si>
    <t>5,8м</t>
  </si>
  <si>
    <t>12х12</t>
  </si>
  <si>
    <t>5*50</t>
  </si>
  <si>
    <t>14х14</t>
  </si>
  <si>
    <t>Сталь оцинкованная в рулонах ГОСТ 14918-80, 19904-90</t>
  </si>
  <si>
    <t>16х16</t>
  </si>
  <si>
    <t>08 кп/пс</t>
  </si>
  <si>
    <t>6-7 тонн</t>
  </si>
  <si>
    <t>шир 1,25 м</t>
  </si>
  <si>
    <t>20х20</t>
  </si>
  <si>
    <t>Лист горячекатаный с рифлением ГОСТ 8568-77 ст 3 пс/сп</t>
  </si>
  <si>
    <t>4 риф</t>
  </si>
  <si>
    <t>5 риф</t>
  </si>
  <si>
    <t xml:space="preserve">Проволока ОК 1,2 </t>
  </si>
  <si>
    <t>бухты</t>
  </si>
  <si>
    <t>75-95кг</t>
  </si>
  <si>
    <t xml:space="preserve">         </t>
  </si>
  <si>
    <t>Погрузка производится краном в открытую машину . В ассортименте имеются отводы, фланцы, задвижки,  сетка кладочная, рабица, электроды</t>
  </si>
  <si>
    <t xml:space="preserve">                          8 778 191 11 77, 8775 191 11 77, 8771 333 03 03</t>
  </si>
  <si>
    <t xml:space="preserve">                                                                г.Астана, Алаш 9,  офис 102/1   тел/факс 8 (7172) 456-821, 54-59-63</t>
  </si>
  <si>
    <t>19.02.2018г,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</si>
</sst>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7">
    <font>
      <sz val="10"/>
      <name val="Arial"/>
      <family val="2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3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i/>
      <u val="single"/>
      <sz val="28"/>
      <color indexed="12"/>
      <name val="Arial"/>
      <family val="2"/>
    </font>
    <font>
      <u val="single"/>
      <sz val="10"/>
      <color indexed="12"/>
      <name val="Arial"/>
      <family val="2"/>
    </font>
    <font>
      <b/>
      <sz val="35"/>
      <name val="Times New Roman"/>
      <family val="1"/>
    </font>
    <font>
      <b/>
      <u val="single"/>
      <sz val="1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24"/>
      <name val="Arial"/>
      <family val="2"/>
    </font>
    <font>
      <b/>
      <i/>
      <sz val="22"/>
      <name val="Arial"/>
      <family val="2"/>
    </font>
    <font>
      <sz val="16"/>
      <name val="Times New Roman"/>
      <family val="1"/>
    </font>
    <font>
      <b/>
      <i/>
      <sz val="19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entury Gothic"/>
      <family val="2"/>
    </font>
    <font>
      <sz val="12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4" fontId="11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3" fillId="0" borderId="6" xfId="0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2" fontId="13" fillId="0" borderId="12" xfId="0" applyNumberFormat="1" applyFont="1" applyFill="1" applyBorder="1" applyAlignment="1">
      <alignment horizontal="center" vertical="center"/>
    </xf>
    <xf numFmtId="3" fontId="13" fillId="2" borderId="1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13" fillId="2" borderId="12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164" fontId="13" fillId="2" borderId="15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3" fontId="3" fillId="2" borderId="8" xfId="0" applyNumberFormat="1" applyFont="1" applyFill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64" fontId="13" fillId="0" borderId="7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2" fontId="13" fillId="2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13" fillId="2" borderId="18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165" fontId="3" fillId="2" borderId="16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165" fontId="3" fillId="2" borderId="26" xfId="0" applyNumberFormat="1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center" vertical="center"/>
    </xf>
    <xf numFmtId="3" fontId="13" fillId="2" borderId="27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2" borderId="0" xfId="0" applyFont="1" applyFill="1" applyBorder="1" applyAlignment="1">
      <alignment horizontal="center"/>
    </xf>
    <xf numFmtId="3" fontId="22" fillId="2" borderId="0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2" borderId="0" xfId="0" applyFont="1" applyFill="1" applyBorder="1" applyAlignment="1">
      <alignment/>
    </xf>
    <xf numFmtId="0" fontId="26" fillId="2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30" xfId="15" applyNumberFormat="1" applyFont="1" applyFill="1" applyBorder="1" applyAlignment="1" applyProtection="1">
      <alignment horizontal="left" vertical="center"/>
      <protection/>
    </xf>
    <xf numFmtId="0" fontId="10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shrinkToFit="1"/>
    </xf>
    <xf numFmtId="3" fontId="2" fillId="3" borderId="36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161925</xdr:rowOff>
    </xdr:from>
    <xdr:to>
      <xdr:col>1</xdr:col>
      <xdr:colOff>752475</xdr:colOff>
      <xdr:row>6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267652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ana-sk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tabSelected="1" zoomScale="68" zoomScaleNormal="68" zoomScaleSheetLayoutView="70" workbookViewId="0" topLeftCell="A1">
      <selection activeCell="A60" sqref="A60:E60"/>
    </sheetView>
  </sheetViews>
  <sheetFormatPr defaultColWidth="9.140625" defaultRowHeight="12.75"/>
  <cols>
    <col min="1" max="1" width="30.28125" style="1" customWidth="1"/>
    <col min="2" max="2" width="13.8515625" style="1" customWidth="1"/>
    <col min="3" max="3" width="13.57421875" style="1" customWidth="1"/>
    <col min="4" max="4" width="15.8515625" style="1" customWidth="1"/>
    <col min="5" max="5" width="18.28125" style="2" customWidth="1"/>
    <col min="6" max="6" width="21.140625" style="3" customWidth="1"/>
    <col min="7" max="7" width="13.7109375" style="1" customWidth="1"/>
    <col min="8" max="8" width="18.140625" style="1" customWidth="1"/>
    <col min="9" max="9" width="15.00390625" style="1" customWidth="1"/>
    <col min="10" max="10" width="19.57421875" style="1" customWidth="1"/>
    <col min="11" max="11" width="9.140625" style="1" customWidth="1"/>
    <col min="12" max="12" width="11.00390625" style="1" customWidth="1"/>
    <col min="13" max="16384" width="9.140625" style="1" customWidth="1"/>
  </cols>
  <sheetData>
    <row r="1" spans="1:12" ht="20.25" customHeight="1">
      <c r="A1" s="4"/>
      <c r="B1" s="5"/>
      <c r="C1" s="5"/>
      <c r="D1" s="5"/>
      <c r="E1" s="5"/>
      <c r="F1" s="5"/>
      <c r="G1" s="5"/>
      <c r="H1" s="5"/>
      <c r="I1" s="5"/>
      <c r="J1" s="5"/>
      <c r="L1" s="6"/>
    </row>
    <row r="2" spans="1:10" ht="35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2.5" customHeight="1">
      <c r="A3" s="108" t="s">
        <v>110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22.5" customHeight="1">
      <c r="A4" s="109" t="s">
        <v>109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22.5" customHeight="1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3" ht="25.5" customHeight="1">
      <c r="A6" s="109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7"/>
      <c r="L6" s="7"/>
      <c r="M6" s="7"/>
    </row>
    <row r="7" spans="1:10" ht="36.75" customHeight="1">
      <c r="A7" s="110" t="s">
        <v>3</v>
      </c>
      <c r="B7" s="110"/>
      <c r="C7" s="110"/>
      <c r="D7" s="111" t="s">
        <v>4</v>
      </c>
      <c r="E7" s="111"/>
      <c r="F7" s="111"/>
      <c r="G7" s="111"/>
      <c r="H7" s="111"/>
      <c r="I7" s="111"/>
      <c r="J7" s="8" t="s">
        <v>111</v>
      </c>
    </row>
    <row r="8" spans="1:10" ht="30.75" customHeight="1">
      <c r="A8" s="112" t="s">
        <v>5</v>
      </c>
      <c r="B8" s="113" t="s">
        <v>6</v>
      </c>
      <c r="C8" s="114" t="s">
        <v>7</v>
      </c>
      <c r="D8" s="114" t="s">
        <v>8</v>
      </c>
      <c r="E8" s="115" t="s">
        <v>9</v>
      </c>
      <c r="F8" s="116" t="s">
        <v>5</v>
      </c>
      <c r="G8" s="117" t="s">
        <v>10</v>
      </c>
      <c r="H8" s="117" t="s">
        <v>11</v>
      </c>
      <c r="I8" s="118" t="s">
        <v>12</v>
      </c>
      <c r="J8" s="118"/>
    </row>
    <row r="9" spans="1:10" s="11" customFormat="1" ht="22.5" customHeight="1">
      <c r="A9" s="112"/>
      <c r="B9" s="113"/>
      <c r="C9" s="114"/>
      <c r="D9" s="114"/>
      <c r="E9" s="115"/>
      <c r="F9" s="116"/>
      <c r="G9" s="117"/>
      <c r="H9" s="117"/>
      <c r="I9" s="9" t="s">
        <v>13</v>
      </c>
      <c r="J9" s="10" t="s">
        <v>14</v>
      </c>
    </row>
    <row r="10" spans="1:10" s="11" customFormat="1" ht="18.75" customHeight="1">
      <c r="A10" s="119" t="s">
        <v>15</v>
      </c>
      <c r="B10" s="119"/>
      <c r="C10" s="119"/>
      <c r="D10" s="119"/>
      <c r="E10" s="119"/>
      <c r="F10" s="120" t="s">
        <v>16</v>
      </c>
      <c r="G10" s="120"/>
      <c r="H10" s="120"/>
      <c r="I10" s="120"/>
      <c r="J10" s="120"/>
    </row>
    <row r="11" spans="1:10" s="11" customFormat="1" ht="21.75" customHeight="1">
      <c r="A11" s="12" t="s">
        <v>17</v>
      </c>
      <c r="B11" s="13" t="s">
        <v>18</v>
      </c>
      <c r="C11" s="14">
        <v>0.49</v>
      </c>
      <c r="D11" s="15">
        <f aca="true" t="shared" si="0" ref="D11:D21">C11*E11/1000</f>
        <v>107.8</v>
      </c>
      <c r="E11" s="16">
        <v>220000</v>
      </c>
      <c r="F11" s="17">
        <v>2</v>
      </c>
      <c r="G11" s="18">
        <v>33</v>
      </c>
      <c r="H11" s="19" t="s">
        <v>19</v>
      </c>
      <c r="I11" s="15">
        <f aca="true" t="shared" si="1" ref="I11:I28">G11/1000*J11</f>
        <v>8250</v>
      </c>
      <c r="J11" s="20">
        <v>250000</v>
      </c>
    </row>
    <row r="12" spans="1:10" s="11" customFormat="1" ht="21.75" customHeight="1">
      <c r="A12" s="21" t="s">
        <v>20</v>
      </c>
      <c r="B12" s="13" t="s">
        <v>18</v>
      </c>
      <c r="C12" s="22">
        <v>0.65</v>
      </c>
      <c r="D12" s="23">
        <f t="shared" si="0"/>
        <v>144.95</v>
      </c>
      <c r="E12" s="16">
        <v>223000</v>
      </c>
      <c r="F12" s="24">
        <v>2</v>
      </c>
      <c r="G12" s="25">
        <v>34</v>
      </c>
      <c r="H12" s="26" t="s">
        <v>21</v>
      </c>
      <c r="I12" s="27">
        <f t="shared" si="1"/>
        <v>8500</v>
      </c>
      <c r="J12" s="20">
        <v>250000</v>
      </c>
    </row>
    <row r="13" spans="1:10" s="11" customFormat="1" ht="21.75" customHeight="1">
      <c r="A13" s="21" t="s">
        <v>22</v>
      </c>
      <c r="B13" s="13" t="s">
        <v>18</v>
      </c>
      <c r="C13" s="22">
        <v>0.94</v>
      </c>
      <c r="D13" s="23">
        <f t="shared" si="0"/>
        <v>202.1</v>
      </c>
      <c r="E13" s="16">
        <v>215000</v>
      </c>
      <c r="F13" s="28">
        <v>2</v>
      </c>
      <c r="G13" s="29">
        <v>54</v>
      </c>
      <c r="H13" s="30" t="s">
        <v>23</v>
      </c>
      <c r="I13" s="27">
        <f t="shared" si="1"/>
        <v>13500</v>
      </c>
      <c r="J13" s="20">
        <v>250000</v>
      </c>
    </row>
    <row r="14" spans="1:10" s="11" customFormat="1" ht="18.75">
      <c r="A14" s="21" t="s">
        <v>24</v>
      </c>
      <c r="B14" s="13" t="s">
        <v>18</v>
      </c>
      <c r="C14" s="22">
        <v>1.3</v>
      </c>
      <c r="D14" s="23">
        <f t="shared" si="0"/>
        <v>276.9</v>
      </c>
      <c r="E14" s="16">
        <v>213000</v>
      </c>
      <c r="F14" s="28">
        <v>3</v>
      </c>
      <c r="G14" s="29">
        <v>48.1</v>
      </c>
      <c r="H14" s="30" t="s">
        <v>19</v>
      </c>
      <c r="I14" s="27">
        <f t="shared" si="1"/>
        <v>11832.6</v>
      </c>
      <c r="J14" s="6">
        <v>246000</v>
      </c>
    </row>
    <row r="15" spans="1:10" s="11" customFormat="1" ht="18.75">
      <c r="A15" s="21" t="s">
        <v>25</v>
      </c>
      <c r="B15" s="13" t="s">
        <v>18</v>
      </c>
      <c r="C15" s="22">
        <v>1.73</v>
      </c>
      <c r="D15" s="23">
        <f t="shared" si="0"/>
        <v>368.49</v>
      </c>
      <c r="E15" s="16">
        <v>213000</v>
      </c>
      <c r="F15" s="28">
        <v>3</v>
      </c>
      <c r="G15" s="29">
        <v>79</v>
      </c>
      <c r="H15" s="30" t="s">
        <v>23</v>
      </c>
      <c r="I15" s="27">
        <f t="shared" si="1"/>
        <v>19434</v>
      </c>
      <c r="J15" s="6">
        <v>246000</v>
      </c>
    </row>
    <row r="16" spans="1:10" ht="21" customHeight="1">
      <c r="A16" s="21" t="s">
        <v>26</v>
      </c>
      <c r="B16" s="13" t="s">
        <v>18</v>
      </c>
      <c r="C16" s="22">
        <v>2.1</v>
      </c>
      <c r="D16" s="23">
        <f t="shared" si="0"/>
        <v>447.3</v>
      </c>
      <c r="E16" s="16">
        <v>213000</v>
      </c>
      <c r="F16" s="28">
        <v>4</v>
      </c>
      <c r="G16" s="29">
        <v>295.5</v>
      </c>
      <c r="H16" s="30" t="s">
        <v>27</v>
      </c>
      <c r="I16" s="27">
        <f t="shared" si="1"/>
        <v>71806.5</v>
      </c>
      <c r="J16" s="6">
        <v>243000</v>
      </c>
    </row>
    <row r="17" spans="1:10" ht="21" customHeight="1">
      <c r="A17" s="21" t="s">
        <v>28</v>
      </c>
      <c r="B17" s="13" t="s">
        <v>18</v>
      </c>
      <c r="C17" s="22">
        <v>2.67</v>
      </c>
      <c r="D17" s="23">
        <f t="shared" si="0"/>
        <v>568.71</v>
      </c>
      <c r="E17" s="16">
        <v>213000</v>
      </c>
      <c r="F17" s="28">
        <v>5</v>
      </c>
      <c r="G17" s="29">
        <v>363</v>
      </c>
      <c r="H17" s="30" t="s">
        <v>27</v>
      </c>
      <c r="I17" s="27">
        <f t="shared" si="1"/>
        <v>86757</v>
      </c>
      <c r="J17" s="6">
        <v>239000</v>
      </c>
    </row>
    <row r="18" spans="1:10" ht="21" customHeight="1">
      <c r="A18" s="31" t="s">
        <v>29</v>
      </c>
      <c r="B18" s="32" t="s">
        <v>18</v>
      </c>
      <c r="C18" s="33">
        <v>3.1</v>
      </c>
      <c r="D18" s="34">
        <f t="shared" si="0"/>
        <v>660.3</v>
      </c>
      <c r="E18" s="16">
        <v>213000</v>
      </c>
      <c r="F18" s="28">
        <v>6</v>
      </c>
      <c r="G18" s="29">
        <v>429</v>
      </c>
      <c r="H18" s="30" t="s">
        <v>27</v>
      </c>
      <c r="I18" s="27">
        <f t="shared" si="1"/>
        <v>102531</v>
      </c>
      <c r="J18" s="6">
        <v>239000</v>
      </c>
    </row>
    <row r="19" spans="1:10" ht="21" customHeight="1">
      <c r="A19" s="21" t="s">
        <v>30</v>
      </c>
      <c r="B19" s="32" t="s">
        <v>18</v>
      </c>
      <c r="C19" s="35">
        <v>4.04</v>
      </c>
      <c r="D19" s="34">
        <f t="shared" si="0"/>
        <v>860.52</v>
      </c>
      <c r="E19" s="16">
        <v>213000</v>
      </c>
      <c r="F19" s="28">
        <v>8</v>
      </c>
      <c r="G19" s="29">
        <v>566</v>
      </c>
      <c r="H19" s="30" t="s">
        <v>27</v>
      </c>
      <c r="I19" s="27">
        <f t="shared" si="1"/>
        <v>135274</v>
      </c>
      <c r="J19" s="6">
        <v>239000</v>
      </c>
    </row>
    <row r="20" spans="1:10" ht="21" customHeight="1">
      <c r="A20" s="36" t="s">
        <v>31</v>
      </c>
      <c r="B20" s="32" t="s">
        <v>18</v>
      </c>
      <c r="C20" s="18">
        <v>4.97</v>
      </c>
      <c r="D20" s="34">
        <f t="shared" si="0"/>
        <v>1058.61</v>
      </c>
      <c r="E20" s="16">
        <v>213000</v>
      </c>
      <c r="F20" s="37">
        <v>10</v>
      </c>
      <c r="G20" s="38">
        <v>716</v>
      </c>
      <c r="H20" s="39" t="s">
        <v>27</v>
      </c>
      <c r="I20" s="40">
        <f t="shared" si="1"/>
        <v>171124</v>
      </c>
      <c r="J20" s="6">
        <v>239000</v>
      </c>
    </row>
    <row r="21" spans="1:10" s="11" customFormat="1" ht="23.25" customHeight="1">
      <c r="A21" s="41" t="s">
        <v>32</v>
      </c>
      <c r="B21" s="42" t="s">
        <v>18</v>
      </c>
      <c r="C21" s="43">
        <v>6.63</v>
      </c>
      <c r="D21" s="34">
        <f t="shared" si="0"/>
        <v>1412.19</v>
      </c>
      <c r="E21" s="16">
        <v>213000</v>
      </c>
      <c r="F21" s="37">
        <v>12</v>
      </c>
      <c r="G21" s="38">
        <v>848</v>
      </c>
      <c r="H21" s="30" t="s">
        <v>27</v>
      </c>
      <c r="I21" s="40">
        <f t="shared" si="1"/>
        <v>202672</v>
      </c>
      <c r="J21" s="6">
        <v>239000</v>
      </c>
    </row>
    <row r="22" spans="1:10" s="11" customFormat="1" ht="21.75" customHeight="1">
      <c r="A22" s="121" t="s">
        <v>33</v>
      </c>
      <c r="B22" s="121"/>
      <c r="C22" s="121"/>
      <c r="D22" s="121"/>
      <c r="E22" s="121"/>
      <c r="F22" s="37" t="s">
        <v>34</v>
      </c>
      <c r="G22" s="38">
        <v>1005</v>
      </c>
      <c r="H22" s="39" t="s">
        <v>27</v>
      </c>
      <c r="I22" s="40">
        <f t="shared" si="1"/>
        <v>248234.99999999997</v>
      </c>
      <c r="J22" s="6">
        <v>247000</v>
      </c>
    </row>
    <row r="23" spans="1:10" s="11" customFormat="1" ht="21" customHeight="1">
      <c r="A23" s="36" t="s">
        <v>35</v>
      </c>
      <c r="B23" s="13" t="s">
        <v>36</v>
      </c>
      <c r="C23" s="19">
        <v>0.3</v>
      </c>
      <c r="D23" s="15">
        <f aca="true" t="shared" si="2" ref="D23:D34">C23*E23/1000</f>
        <v>65.1</v>
      </c>
      <c r="E23" s="16">
        <v>217000</v>
      </c>
      <c r="F23" s="37" t="s">
        <v>37</v>
      </c>
      <c r="G23" s="38">
        <v>1140</v>
      </c>
      <c r="H23" s="30" t="s">
        <v>27</v>
      </c>
      <c r="I23" s="40">
        <f t="shared" si="1"/>
        <v>281580</v>
      </c>
      <c r="J23" s="6">
        <v>247000</v>
      </c>
    </row>
    <row r="24" spans="1:10" s="11" customFormat="1" ht="21" customHeight="1">
      <c r="A24" s="44" t="s">
        <v>38</v>
      </c>
      <c r="B24" s="32" t="s">
        <v>36</v>
      </c>
      <c r="C24" s="19">
        <v>0.42</v>
      </c>
      <c r="D24" s="23">
        <f t="shared" si="2"/>
        <v>91.14</v>
      </c>
      <c r="E24" s="16">
        <v>217000</v>
      </c>
      <c r="F24" s="37" t="s">
        <v>39</v>
      </c>
      <c r="G24" s="38">
        <v>1304</v>
      </c>
      <c r="H24" s="39" t="s">
        <v>27</v>
      </c>
      <c r="I24" s="40">
        <f t="shared" si="1"/>
        <v>322088</v>
      </c>
      <c r="J24" s="6">
        <v>247000</v>
      </c>
    </row>
    <row r="25" spans="1:10" s="11" customFormat="1" ht="21" customHeight="1">
      <c r="A25" s="36" t="s">
        <v>20</v>
      </c>
      <c r="B25" s="32" t="s">
        <v>36</v>
      </c>
      <c r="C25" s="19">
        <v>0.68</v>
      </c>
      <c r="D25" s="23">
        <f t="shared" si="2"/>
        <v>151.64</v>
      </c>
      <c r="E25" s="45">
        <v>223000</v>
      </c>
      <c r="F25" s="37" t="s">
        <v>40</v>
      </c>
      <c r="G25" s="38">
        <v>1451</v>
      </c>
      <c r="H25" s="30" t="s">
        <v>27</v>
      </c>
      <c r="I25" s="40">
        <f t="shared" si="1"/>
        <v>358397</v>
      </c>
      <c r="J25" s="6">
        <v>247000</v>
      </c>
    </row>
    <row r="26" spans="1:12" s="11" customFormat="1" ht="21" customHeight="1">
      <c r="A26" s="44" t="s">
        <v>22</v>
      </c>
      <c r="B26" s="32" t="s">
        <v>36</v>
      </c>
      <c r="C26" s="46">
        <v>0.93</v>
      </c>
      <c r="D26" s="23">
        <f t="shared" si="2"/>
        <v>203.67</v>
      </c>
      <c r="E26" s="45">
        <v>219000</v>
      </c>
      <c r="F26" s="37" t="s">
        <v>41</v>
      </c>
      <c r="G26" s="38">
        <v>1571</v>
      </c>
      <c r="H26" s="30" t="s">
        <v>27</v>
      </c>
      <c r="I26" s="40">
        <f t="shared" si="1"/>
        <v>388037</v>
      </c>
      <c r="J26" s="6">
        <v>247000</v>
      </c>
      <c r="L26" s="6"/>
    </row>
    <row r="27" spans="1:10" s="11" customFormat="1" ht="21" customHeight="1">
      <c r="A27" s="36" t="s">
        <v>24</v>
      </c>
      <c r="B27" s="32" t="s">
        <v>36</v>
      </c>
      <c r="C27" s="46">
        <v>1.3</v>
      </c>
      <c r="D27" s="23">
        <f t="shared" si="2"/>
        <v>282.1</v>
      </c>
      <c r="E27" s="45">
        <v>217000</v>
      </c>
      <c r="F27" s="47" t="s">
        <v>42</v>
      </c>
      <c r="G27" s="48">
        <v>1794</v>
      </c>
      <c r="H27" s="39" t="s">
        <v>27</v>
      </c>
      <c r="I27" s="23">
        <f t="shared" si="1"/>
        <v>443118</v>
      </c>
      <c r="J27" s="6">
        <v>247000</v>
      </c>
    </row>
    <row r="28" spans="1:10" s="11" customFormat="1" ht="21" customHeight="1">
      <c r="A28" s="36" t="s">
        <v>25</v>
      </c>
      <c r="B28" s="32" t="s">
        <v>36</v>
      </c>
      <c r="C28" s="46">
        <v>1.69</v>
      </c>
      <c r="D28" s="23">
        <f t="shared" si="2"/>
        <v>366.73</v>
      </c>
      <c r="E28" s="45">
        <v>217000</v>
      </c>
      <c r="F28" s="49" t="s">
        <v>43</v>
      </c>
      <c r="G28" s="43">
        <v>2176</v>
      </c>
      <c r="H28" s="43" t="s">
        <v>27</v>
      </c>
      <c r="I28" s="23">
        <f t="shared" si="1"/>
        <v>537472</v>
      </c>
      <c r="J28" s="6">
        <v>247000</v>
      </c>
    </row>
    <row r="29" spans="1:10" s="11" customFormat="1" ht="21" customHeight="1">
      <c r="A29" s="44" t="s">
        <v>26</v>
      </c>
      <c r="B29" s="32" t="s">
        <v>36</v>
      </c>
      <c r="C29" s="46">
        <v>2.12</v>
      </c>
      <c r="D29" s="23">
        <f t="shared" si="2"/>
        <v>460.04</v>
      </c>
      <c r="E29" s="45">
        <v>217000</v>
      </c>
      <c r="F29" s="120" t="s">
        <v>44</v>
      </c>
      <c r="G29" s="120"/>
      <c r="H29" s="120"/>
      <c r="I29" s="120"/>
      <c r="J29" s="120"/>
    </row>
    <row r="30" spans="1:10" s="11" customFormat="1" ht="21" customHeight="1">
      <c r="A30" s="41" t="s">
        <v>28</v>
      </c>
      <c r="B30" s="42" t="s">
        <v>36</v>
      </c>
      <c r="C30" s="50">
        <v>2.57</v>
      </c>
      <c r="D30" s="23">
        <f t="shared" si="2"/>
        <v>557.69</v>
      </c>
      <c r="E30" s="45">
        <v>217000</v>
      </c>
      <c r="F30" s="51">
        <v>0.5</v>
      </c>
      <c r="G30" s="52">
        <v>8.5</v>
      </c>
      <c r="H30" s="53" t="s">
        <v>19</v>
      </c>
      <c r="I30" s="54">
        <f aca="true" t="shared" si="3" ref="I30:I39">G30/1000*J30</f>
        <v>2303.5</v>
      </c>
      <c r="J30" s="55">
        <v>271000</v>
      </c>
    </row>
    <row r="31" spans="1:10" s="11" customFormat="1" ht="21" customHeight="1">
      <c r="A31" s="56" t="s">
        <v>29</v>
      </c>
      <c r="B31" s="42" t="s">
        <v>36</v>
      </c>
      <c r="C31" s="22">
        <v>3.52</v>
      </c>
      <c r="D31" s="23">
        <f t="shared" si="2"/>
        <v>763.84</v>
      </c>
      <c r="E31" s="45">
        <v>217000</v>
      </c>
      <c r="F31" s="24">
        <v>0.7</v>
      </c>
      <c r="G31" s="57">
        <v>11</v>
      </c>
      <c r="H31" s="25" t="s">
        <v>19</v>
      </c>
      <c r="I31" s="54">
        <f t="shared" si="3"/>
        <v>2904</v>
      </c>
      <c r="J31" s="55">
        <v>264000</v>
      </c>
    </row>
    <row r="32" spans="1:10" s="11" customFormat="1" ht="21" customHeight="1">
      <c r="A32" s="56" t="s">
        <v>30</v>
      </c>
      <c r="B32" s="42" t="s">
        <v>36</v>
      </c>
      <c r="C32" s="22">
        <v>4.63</v>
      </c>
      <c r="D32" s="23">
        <f t="shared" si="2"/>
        <v>1004.71</v>
      </c>
      <c r="E32" s="45">
        <v>217000</v>
      </c>
      <c r="F32" s="24">
        <v>0.8</v>
      </c>
      <c r="G32" s="57">
        <v>21</v>
      </c>
      <c r="H32" s="25" t="s">
        <v>23</v>
      </c>
      <c r="I32" s="54">
        <f t="shared" si="3"/>
        <v>5544</v>
      </c>
      <c r="J32" s="58">
        <v>264000</v>
      </c>
    </row>
    <row r="33" spans="1:10" s="11" customFormat="1" ht="21" customHeight="1">
      <c r="A33" s="56" t="s">
        <v>31</v>
      </c>
      <c r="B33" s="42" t="s">
        <v>36</v>
      </c>
      <c r="C33" s="22">
        <v>5.23</v>
      </c>
      <c r="D33" s="23">
        <f t="shared" si="2"/>
        <v>1134.91</v>
      </c>
      <c r="E33" s="45">
        <v>217000</v>
      </c>
      <c r="F33" s="28" t="s">
        <v>45</v>
      </c>
      <c r="G33" s="59">
        <v>16.2</v>
      </c>
      <c r="H33" s="29" t="s">
        <v>19</v>
      </c>
      <c r="I33" s="54">
        <f t="shared" si="3"/>
        <v>4228.2</v>
      </c>
      <c r="J33" s="6">
        <v>261000</v>
      </c>
    </row>
    <row r="34" spans="1:10" s="11" customFormat="1" ht="21" customHeight="1">
      <c r="A34" s="60" t="s">
        <v>32</v>
      </c>
      <c r="B34" s="42" t="s">
        <v>36</v>
      </c>
      <c r="C34" s="61">
        <v>6.75</v>
      </c>
      <c r="D34" s="34">
        <f t="shared" si="2"/>
        <v>1464.75</v>
      </c>
      <c r="E34" s="45">
        <v>217000</v>
      </c>
      <c r="F34" s="28">
        <v>1</v>
      </c>
      <c r="G34" s="59">
        <v>25.3</v>
      </c>
      <c r="H34" s="38" t="s">
        <v>23</v>
      </c>
      <c r="I34" s="54">
        <f t="shared" si="3"/>
        <v>6603.3</v>
      </c>
      <c r="J34" s="6">
        <v>261000</v>
      </c>
    </row>
    <row r="35" spans="1:10" s="11" customFormat="1" ht="21" customHeight="1">
      <c r="A35" s="121" t="s">
        <v>46</v>
      </c>
      <c r="B35" s="121"/>
      <c r="C35" s="121"/>
      <c r="D35" s="121"/>
      <c r="E35" s="121"/>
      <c r="F35" s="28" t="s">
        <v>47</v>
      </c>
      <c r="G35" s="59">
        <v>20</v>
      </c>
      <c r="H35" s="38" t="s">
        <v>19</v>
      </c>
      <c r="I35" s="54">
        <f t="shared" si="3"/>
        <v>5220</v>
      </c>
      <c r="J35" s="6">
        <v>261000</v>
      </c>
    </row>
    <row r="36" spans="1:10" s="11" customFormat="1" ht="21" customHeight="1">
      <c r="A36" s="36" t="s">
        <v>48</v>
      </c>
      <c r="B36" s="13" t="s">
        <v>36</v>
      </c>
      <c r="C36" s="19">
        <v>6</v>
      </c>
      <c r="D36" s="15">
        <f aca="true" t="shared" si="4" ref="D36:D47">C36*E36/1000</f>
        <v>1782</v>
      </c>
      <c r="E36" s="45">
        <v>297000</v>
      </c>
      <c r="F36" s="37">
        <v>1.2</v>
      </c>
      <c r="G36" s="62">
        <v>31</v>
      </c>
      <c r="H36" s="38" t="s">
        <v>23</v>
      </c>
      <c r="I36" s="54">
        <f t="shared" si="3"/>
        <v>8091</v>
      </c>
      <c r="J36" s="6">
        <v>261000</v>
      </c>
    </row>
    <row r="37" spans="1:10" s="11" customFormat="1" ht="21" customHeight="1">
      <c r="A37" s="44" t="s">
        <v>49</v>
      </c>
      <c r="B37" s="32" t="s">
        <v>36</v>
      </c>
      <c r="C37" s="46">
        <v>7.3</v>
      </c>
      <c r="D37" s="23">
        <f t="shared" si="4"/>
        <v>2160.8</v>
      </c>
      <c r="E37" s="63">
        <v>296000</v>
      </c>
      <c r="F37" s="37">
        <v>1.5</v>
      </c>
      <c r="G37" s="62">
        <v>25</v>
      </c>
      <c r="H37" s="29" t="s">
        <v>19</v>
      </c>
      <c r="I37" s="54">
        <f t="shared" si="3"/>
        <v>6525</v>
      </c>
      <c r="J37" s="6">
        <v>261000</v>
      </c>
    </row>
    <row r="38" spans="1:10" s="11" customFormat="1" ht="21" customHeight="1">
      <c r="A38" s="21" t="s">
        <v>50</v>
      </c>
      <c r="B38" s="42" t="s">
        <v>36</v>
      </c>
      <c r="C38" s="22">
        <v>8.99</v>
      </c>
      <c r="D38" s="23">
        <f t="shared" si="4"/>
        <v>2661.04</v>
      </c>
      <c r="E38" s="63">
        <v>296000</v>
      </c>
      <c r="F38" s="28">
        <v>1.5</v>
      </c>
      <c r="G38" s="59">
        <v>39</v>
      </c>
      <c r="H38" s="29" t="s">
        <v>23</v>
      </c>
      <c r="I38" s="54">
        <f t="shared" si="3"/>
        <v>10179</v>
      </c>
      <c r="J38" s="6">
        <v>261000</v>
      </c>
    </row>
    <row r="39" spans="1:10" s="11" customFormat="1" ht="21" customHeight="1">
      <c r="A39" s="21" t="s">
        <v>51</v>
      </c>
      <c r="B39" s="42" t="s">
        <v>36</v>
      </c>
      <c r="C39" s="22">
        <v>10.86</v>
      </c>
      <c r="D39" s="23">
        <f t="shared" si="4"/>
        <v>3214.56</v>
      </c>
      <c r="E39" s="63">
        <v>296000</v>
      </c>
      <c r="F39" s="28">
        <v>2</v>
      </c>
      <c r="G39" s="59">
        <v>51</v>
      </c>
      <c r="H39" s="29" t="s">
        <v>23</v>
      </c>
      <c r="I39" s="54">
        <f t="shared" si="3"/>
        <v>13311</v>
      </c>
      <c r="J39" s="6">
        <v>261000</v>
      </c>
    </row>
    <row r="40" spans="1:10" s="11" customFormat="1" ht="21" customHeight="1">
      <c r="A40" s="64" t="s">
        <v>52</v>
      </c>
      <c r="B40" s="42" t="s">
        <v>36</v>
      </c>
      <c r="C40" s="46">
        <v>13.08</v>
      </c>
      <c r="D40" s="23">
        <f t="shared" si="4"/>
        <v>3871.68</v>
      </c>
      <c r="E40" s="63">
        <v>296000</v>
      </c>
      <c r="F40" s="120" t="s">
        <v>53</v>
      </c>
      <c r="G40" s="120"/>
      <c r="H40" s="120"/>
      <c r="I40" s="120"/>
      <c r="J40" s="120"/>
    </row>
    <row r="41" spans="1:10" s="11" customFormat="1" ht="21" customHeight="1">
      <c r="A41" s="64" t="s">
        <v>54</v>
      </c>
      <c r="B41" s="42" t="s">
        <v>36</v>
      </c>
      <c r="C41" s="46">
        <v>14.96</v>
      </c>
      <c r="D41" s="23">
        <f t="shared" si="4"/>
        <v>4428.16</v>
      </c>
      <c r="E41" s="63">
        <v>296000</v>
      </c>
      <c r="F41" s="65" t="s">
        <v>55</v>
      </c>
      <c r="G41" s="66">
        <v>7.3</v>
      </c>
      <c r="H41" s="67" t="s">
        <v>19</v>
      </c>
      <c r="I41" s="68">
        <f aca="true" t="shared" si="5" ref="I41:I58">G41/1000*J41</f>
        <v>2299.5</v>
      </c>
      <c r="J41" s="69">
        <v>315000</v>
      </c>
    </row>
    <row r="42" spans="1:10" s="11" customFormat="1" ht="18.75">
      <c r="A42" s="44" t="s">
        <v>56</v>
      </c>
      <c r="B42" s="42" t="s">
        <v>36</v>
      </c>
      <c r="C42" s="46">
        <v>17.35</v>
      </c>
      <c r="D42" s="23">
        <f t="shared" si="4"/>
        <v>5257.05</v>
      </c>
      <c r="E42" s="63">
        <v>303000</v>
      </c>
      <c r="F42" s="70" t="s">
        <v>55</v>
      </c>
      <c r="G42" s="71">
        <v>9</v>
      </c>
      <c r="H42" s="29" t="s">
        <v>57</v>
      </c>
      <c r="I42" s="72">
        <f t="shared" si="5"/>
        <v>2835</v>
      </c>
      <c r="J42" s="69">
        <v>315000</v>
      </c>
    </row>
    <row r="43" spans="1:10" s="11" customFormat="1" ht="18.75">
      <c r="A43" s="44" t="s">
        <v>58</v>
      </c>
      <c r="B43" s="42" t="s">
        <v>36</v>
      </c>
      <c r="C43" s="46">
        <v>19.17</v>
      </c>
      <c r="D43" s="23">
        <f t="shared" si="4"/>
        <v>8626.5</v>
      </c>
      <c r="E43" s="63">
        <v>450000</v>
      </c>
      <c r="F43" s="51" t="s">
        <v>55</v>
      </c>
      <c r="G43" s="52">
        <v>11.1</v>
      </c>
      <c r="H43" s="29" t="s">
        <v>23</v>
      </c>
      <c r="I43" s="54">
        <f t="shared" si="5"/>
        <v>3496.5</v>
      </c>
      <c r="J43" s="69">
        <v>315000</v>
      </c>
    </row>
    <row r="44" spans="1:10" s="11" customFormat="1" ht="18.75">
      <c r="A44" s="44" t="s">
        <v>59</v>
      </c>
      <c r="B44" s="42" t="s">
        <v>36</v>
      </c>
      <c r="C44" s="46">
        <v>22.09</v>
      </c>
      <c r="D44" s="23">
        <f t="shared" si="4"/>
        <v>9940.5</v>
      </c>
      <c r="E44" s="63">
        <v>450000</v>
      </c>
      <c r="F44" s="28" t="s">
        <v>60</v>
      </c>
      <c r="G44" s="52">
        <v>8</v>
      </c>
      <c r="H44" s="29" t="s">
        <v>19</v>
      </c>
      <c r="I44" s="54">
        <f t="shared" si="5"/>
        <v>2488</v>
      </c>
      <c r="J44" s="69">
        <v>311000</v>
      </c>
    </row>
    <row r="45" spans="1:10" s="11" customFormat="1" ht="18.75">
      <c r="A45" s="44" t="s">
        <v>61</v>
      </c>
      <c r="B45" s="42" t="s">
        <v>36</v>
      </c>
      <c r="C45" s="46">
        <v>25.5</v>
      </c>
      <c r="D45" s="23">
        <f t="shared" si="4"/>
        <v>11475</v>
      </c>
      <c r="E45" s="63">
        <v>450000</v>
      </c>
      <c r="F45" s="28" t="s">
        <v>60</v>
      </c>
      <c r="G45" s="59">
        <v>10</v>
      </c>
      <c r="H45" s="29" t="s">
        <v>57</v>
      </c>
      <c r="I45" s="27">
        <f t="shared" si="5"/>
        <v>3110</v>
      </c>
      <c r="J45" s="69">
        <v>311000</v>
      </c>
    </row>
    <row r="46" spans="1:12" s="11" customFormat="1" ht="20.25" customHeight="1">
      <c r="A46" s="44" t="s">
        <v>62</v>
      </c>
      <c r="B46" s="42" t="s">
        <v>36</v>
      </c>
      <c r="C46" s="46">
        <v>29.34</v>
      </c>
      <c r="D46" s="23">
        <f t="shared" si="4"/>
        <v>13203</v>
      </c>
      <c r="E46" s="63">
        <v>450000</v>
      </c>
      <c r="F46" s="28" t="s">
        <v>60</v>
      </c>
      <c r="G46" s="59">
        <v>12.3</v>
      </c>
      <c r="H46" s="29" t="s">
        <v>23</v>
      </c>
      <c r="I46" s="27">
        <f t="shared" si="5"/>
        <v>3825.3</v>
      </c>
      <c r="J46" s="69">
        <v>311000</v>
      </c>
      <c r="L46" s="69"/>
    </row>
    <row r="47" spans="1:10" s="11" customFormat="1" ht="21" customHeight="1">
      <c r="A47" s="41" t="s">
        <v>63</v>
      </c>
      <c r="B47" s="42" t="s">
        <v>36</v>
      </c>
      <c r="C47" s="50">
        <v>32.84</v>
      </c>
      <c r="D47" s="34">
        <f t="shared" si="4"/>
        <v>14778.000000000002</v>
      </c>
      <c r="E47" s="63">
        <v>450000</v>
      </c>
      <c r="F47" s="28">
        <v>0.55</v>
      </c>
      <c r="G47" s="59">
        <v>11</v>
      </c>
      <c r="H47" s="29" t="s">
        <v>57</v>
      </c>
      <c r="I47" s="27">
        <f t="shared" si="5"/>
        <v>3421</v>
      </c>
      <c r="J47" s="69">
        <v>311000</v>
      </c>
    </row>
    <row r="48" spans="1:10" s="11" customFormat="1" ht="20.25">
      <c r="A48" s="121" t="s">
        <v>64</v>
      </c>
      <c r="B48" s="121"/>
      <c r="C48" s="121"/>
      <c r="D48" s="121"/>
      <c r="E48" s="121"/>
      <c r="F48" s="28" t="s">
        <v>65</v>
      </c>
      <c r="G48" s="59">
        <v>13.6</v>
      </c>
      <c r="H48" s="29" t="s">
        <v>23</v>
      </c>
      <c r="I48" s="27">
        <f t="shared" si="5"/>
        <v>4229.599999999999</v>
      </c>
      <c r="J48" s="69">
        <v>311000</v>
      </c>
    </row>
    <row r="49" spans="1:10" s="11" customFormat="1" ht="18.75">
      <c r="A49" s="73" t="s">
        <v>66</v>
      </c>
      <c r="B49" s="18"/>
      <c r="C49" s="18" t="s">
        <v>67</v>
      </c>
      <c r="D49" s="15" t="s">
        <v>68</v>
      </c>
      <c r="E49" s="63" t="s">
        <v>69</v>
      </c>
      <c r="F49" s="28">
        <v>0.6</v>
      </c>
      <c r="G49" s="59">
        <v>12</v>
      </c>
      <c r="H49" s="29" t="s">
        <v>57</v>
      </c>
      <c r="I49" s="27">
        <f t="shared" si="5"/>
        <v>3732</v>
      </c>
      <c r="J49" s="69">
        <v>311000</v>
      </c>
    </row>
    <row r="50" spans="1:10" s="11" customFormat="1" ht="18.75">
      <c r="A50" s="73" t="s">
        <v>70</v>
      </c>
      <c r="B50" s="18">
        <v>26.7</v>
      </c>
      <c r="C50" s="18" t="s">
        <v>71</v>
      </c>
      <c r="D50" s="15">
        <v>8700</v>
      </c>
      <c r="E50" s="63">
        <f>D50/6.3</f>
        <v>1380.952380952381</v>
      </c>
      <c r="F50" s="28">
        <v>0.6</v>
      </c>
      <c r="G50" s="59">
        <v>14.8</v>
      </c>
      <c r="H50" s="29" t="s">
        <v>23</v>
      </c>
      <c r="I50" s="27">
        <f t="shared" si="5"/>
        <v>4602.8</v>
      </c>
      <c r="J50" s="69">
        <v>311000</v>
      </c>
    </row>
    <row r="51" spans="1:10" s="11" customFormat="1" ht="18.75">
      <c r="A51" s="73" t="s">
        <v>72</v>
      </c>
      <c r="B51" s="48">
        <v>29.5</v>
      </c>
      <c r="C51" s="48" t="s">
        <v>67</v>
      </c>
      <c r="D51" s="23">
        <v>9330</v>
      </c>
      <c r="E51" s="63">
        <f>D51/6.3</f>
        <v>1480.952380952381</v>
      </c>
      <c r="F51" s="28">
        <v>0.7</v>
      </c>
      <c r="G51" s="59">
        <v>14</v>
      </c>
      <c r="H51" s="29" t="s">
        <v>57</v>
      </c>
      <c r="I51" s="27">
        <f t="shared" si="5"/>
        <v>4354</v>
      </c>
      <c r="J51" s="69">
        <v>311000</v>
      </c>
    </row>
    <row r="52" spans="1:10" s="11" customFormat="1" ht="18.75">
      <c r="A52" s="73" t="s">
        <v>73</v>
      </c>
      <c r="B52" s="48">
        <v>29.5</v>
      </c>
      <c r="C52" s="48" t="s">
        <v>71</v>
      </c>
      <c r="D52" s="23">
        <v>9330</v>
      </c>
      <c r="E52" s="63">
        <f>D52/6.9</f>
        <v>1352.1739130434783</v>
      </c>
      <c r="F52" s="28">
        <v>0.7</v>
      </c>
      <c r="G52" s="59">
        <v>17.3</v>
      </c>
      <c r="H52" s="29" t="s">
        <v>23</v>
      </c>
      <c r="I52" s="27">
        <f t="shared" si="5"/>
        <v>5380.3</v>
      </c>
      <c r="J52" s="69">
        <v>311000</v>
      </c>
    </row>
    <row r="53" spans="1:10" s="11" customFormat="1" ht="18.75">
      <c r="A53" s="73" t="s">
        <v>74</v>
      </c>
      <c r="B53" s="48">
        <v>29.5</v>
      </c>
      <c r="C53" s="48" t="s">
        <v>75</v>
      </c>
      <c r="D53" s="23">
        <v>9330</v>
      </c>
      <c r="E53" s="63">
        <f>D53/6.3</f>
        <v>1480.952380952381</v>
      </c>
      <c r="F53" s="28" t="s">
        <v>76</v>
      </c>
      <c r="G53" s="59">
        <v>20</v>
      </c>
      <c r="H53" s="29" t="s">
        <v>23</v>
      </c>
      <c r="I53" s="27">
        <f t="shared" si="5"/>
        <v>6060</v>
      </c>
      <c r="J53" s="69">
        <v>303000</v>
      </c>
    </row>
    <row r="54" spans="1:10" s="11" customFormat="1" ht="18.75">
      <c r="A54" s="73" t="s">
        <v>77</v>
      </c>
      <c r="B54" s="48">
        <v>35.4</v>
      </c>
      <c r="C54" s="48" t="s">
        <v>71</v>
      </c>
      <c r="D54" s="23">
        <v>11100</v>
      </c>
      <c r="E54" s="63">
        <f>D54/6.3</f>
        <v>1761.904761904762</v>
      </c>
      <c r="F54" s="28">
        <v>0.9</v>
      </c>
      <c r="G54" s="59">
        <v>23</v>
      </c>
      <c r="H54" s="29" t="s">
        <v>23</v>
      </c>
      <c r="I54" s="27">
        <f t="shared" si="5"/>
        <v>6877</v>
      </c>
      <c r="J54" s="69">
        <v>299000</v>
      </c>
    </row>
    <row r="55" spans="1:10" s="11" customFormat="1" ht="18.75">
      <c r="A55" s="44" t="s">
        <v>78</v>
      </c>
      <c r="B55" s="48">
        <v>35.4</v>
      </c>
      <c r="C55" s="48" t="s">
        <v>75</v>
      </c>
      <c r="D55" s="23">
        <v>11100</v>
      </c>
      <c r="E55" s="63">
        <f>D55/6.9</f>
        <v>1608.695652173913</v>
      </c>
      <c r="F55" s="28">
        <v>1</v>
      </c>
      <c r="G55" s="59">
        <v>25</v>
      </c>
      <c r="H55" s="29" t="s">
        <v>23</v>
      </c>
      <c r="I55" s="27">
        <f t="shared" si="5"/>
        <v>7475</v>
      </c>
      <c r="J55" s="69">
        <v>299000</v>
      </c>
    </row>
    <row r="56" spans="1:10" s="11" customFormat="1" ht="18.75">
      <c r="A56" s="74" t="s">
        <v>79</v>
      </c>
      <c r="B56" s="29"/>
      <c r="C56" s="29" t="s">
        <v>71</v>
      </c>
      <c r="D56" s="23">
        <v>0</v>
      </c>
      <c r="E56" s="63">
        <f>D56/5.1</f>
        <v>0</v>
      </c>
      <c r="F56" s="28" t="s">
        <v>47</v>
      </c>
      <c r="G56" s="59">
        <v>31</v>
      </c>
      <c r="H56" s="29" t="s">
        <v>23</v>
      </c>
      <c r="I56" s="27">
        <f t="shared" si="5"/>
        <v>9269</v>
      </c>
      <c r="J56" s="69">
        <v>299000</v>
      </c>
    </row>
    <row r="57" spans="1:10" s="11" customFormat="1" ht="18.75">
      <c r="A57" s="75" t="s">
        <v>80</v>
      </c>
      <c r="B57" s="25">
        <v>41.2</v>
      </c>
      <c r="C57" s="25" t="s">
        <v>71</v>
      </c>
      <c r="D57" s="15">
        <v>12800</v>
      </c>
      <c r="E57" s="63">
        <f>D57/6.3</f>
        <v>2031.7460317460318</v>
      </c>
      <c r="F57" s="28" t="s">
        <v>81</v>
      </c>
      <c r="G57" s="59">
        <v>38</v>
      </c>
      <c r="H57" s="29" t="s">
        <v>23</v>
      </c>
      <c r="I57" s="27">
        <f t="shared" si="5"/>
        <v>11362</v>
      </c>
      <c r="J57" s="69">
        <v>299000</v>
      </c>
    </row>
    <row r="58" spans="1:10" s="11" customFormat="1" ht="18.75">
      <c r="A58" s="75" t="s">
        <v>82</v>
      </c>
      <c r="B58" s="25">
        <v>41.2</v>
      </c>
      <c r="C58" s="29" t="s">
        <v>75</v>
      </c>
      <c r="D58" s="15">
        <v>12800</v>
      </c>
      <c r="E58" s="63">
        <f>D58/5.4</f>
        <v>2370.3703703703704</v>
      </c>
      <c r="F58" s="37" t="s">
        <v>83</v>
      </c>
      <c r="G58" s="62">
        <v>52</v>
      </c>
      <c r="H58" s="38" t="s">
        <v>23</v>
      </c>
      <c r="I58" s="40">
        <f t="shared" si="5"/>
        <v>15548</v>
      </c>
      <c r="J58" s="69">
        <v>299000</v>
      </c>
    </row>
    <row r="59" spans="1:10" s="11" customFormat="1" ht="20.25">
      <c r="A59" s="76" t="s">
        <v>84</v>
      </c>
      <c r="B59" s="38">
        <v>44.2</v>
      </c>
      <c r="C59" s="38" t="s">
        <v>85</v>
      </c>
      <c r="D59" s="77">
        <v>14300</v>
      </c>
      <c r="E59" s="78">
        <f>D59/5.4</f>
        <v>2648.148148148148</v>
      </c>
      <c r="F59" s="120" t="s">
        <v>86</v>
      </c>
      <c r="G59" s="120"/>
      <c r="H59" s="120"/>
      <c r="I59" s="120"/>
      <c r="J59" s="120"/>
    </row>
    <row r="60" spans="1:10" s="11" customFormat="1" ht="20.25">
      <c r="A60" s="121" t="s">
        <v>87</v>
      </c>
      <c r="B60" s="121"/>
      <c r="C60" s="121"/>
      <c r="D60" s="121"/>
      <c r="E60" s="121"/>
      <c r="F60" s="17" t="s">
        <v>88</v>
      </c>
      <c r="G60" s="19">
        <v>5</v>
      </c>
      <c r="H60" s="15" t="s">
        <v>89</v>
      </c>
      <c r="I60" s="15">
        <f>G60*J60/1000</f>
        <v>1495</v>
      </c>
      <c r="J60" s="20">
        <v>299000</v>
      </c>
    </row>
    <row r="61" spans="1:15" s="11" customFormat="1" ht="18.75">
      <c r="A61" s="36" t="s">
        <v>90</v>
      </c>
      <c r="B61" s="18">
        <v>8</v>
      </c>
      <c r="C61" s="26" t="s">
        <v>91</v>
      </c>
      <c r="D61" s="15">
        <f>B61*E61/1000</f>
        <v>2456</v>
      </c>
      <c r="E61" s="79">
        <v>307000</v>
      </c>
      <c r="F61" s="47" t="s">
        <v>92</v>
      </c>
      <c r="G61" s="19">
        <v>6.84</v>
      </c>
      <c r="H61" s="15" t="s">
        <v>89</v>
      </c>
      <c r="I61" s="15">
        <f>G61*J61/1000</f>
        <v>1935.72</v>
      </c>
      <c r="J61" s="20">
        <v>283000</v>
      </c>
      <c r="K61" s="80"/>
      <c r="L61" s="80"/>
      <c r="M61" s="80"/>
      <c r="N61" s="80"/>
      <c r="O61" s="80"/>
    </row>
    <row r="62" spans="1:15" s="11" customFormat="1" ht="18.75">
      <c r="A62" s="41" t="s">
        <v>93</v>
      </c>
      <c r="B62" s="43">
        <v>11.8</v>
      </c>
      <c r="C62" s="39" t="s">
        <v>91</v>
      </c>
      <c r="D62" s="34">
        <f>B62*E62/1000</f>
        <v>3622.6</v>
      </c>
      <c r="E62" s="79">
        <v>307000</v>
      </c>
      <c r="F62" s="47" t="s">
        <v>94</v>
      </c>
      <c r="G62" s="19">
        <v>9.32</v>
      </c>
      <c r="H62" s="15" t="s">
        <v>89</v>
      </c>
      <c r="I62" s="15">
        <f>G62*J62/1000</f>
        <v>2637.56</v>
      </c>
      <c r="J62" s="20">
        <v>283000</v>
      </c>
      <c r="K62" s="80"/>
      <c r="L62" s="80"/>
      <c r="M62" s="80"/>
      <c r="N62" s="80"/>
      <c r="O62" s="80"/>
    </row>
    <row r="63" spans="1:15" s="11" customFormat="1" ht="20.25">
      <c r="A63" s="121" t="s">
        <v>95</v>
      </c>
      <c r="B63" s="121"/>
      <c r="C63" s="121"/>
      <c r="D63" s="121"/>
      <c r="E63" s="121"/>
      <c r="F63" s="47" t="s">
        <v>96</v>
      </c>
      <c r="G63" s="19">
        <v>12.16</v>
      </c>
      <c r="H63" s="15" t="s">
        <v>89</v>
      </c>
      <c r="I63" s="15">
        <f>G63*J63/1000</f>
        <v>3441.28</v>
      </c>
      <c r="J63" s="20">
        <v>283000</v>
      </c>
      <c r="K63" s="80"/>
      <c r="L63" s="80"/>
      <c r="M63" s="80"/>
      <c r="N63" s="80"/>
      <c r="O63" s="80"/>
    </row>
    <row r="64" spans="1:15" s="11" customFormat="1" ht="18.75">
      <c r="A64" s="36" t="s">
        <v>60</v>
      </c>
      <c r="B64" s="18" t="s">
        <v>97</v>
      </c>
      <c r="C64" s="15" t="s">
        <v>98</v>
      </c>
      <c r="D64" s="15" t="s">
        <v>99</v>
      </c>
      <c r="E64" s="45">
        <v>304000</v>
      </c>
      <c r="F64" s="81" t="s">
        <v>100</v>
      </c>
      <c r="G64" s="61">
        <v>19</v>
      </c>
      <c r="H64" s="15" t="s">
        <v>89</v>
      </c>
      <c r="I64" s="15">
        <f>G64*J64/1000</f>
        <v>5377</v>
      </c>
      <c r="J64" s="20">
        <v>283000</v>
      </c>
      <c r="K64" s="80"/>
      <c r="L64" s="80"/>
      <c r="M64" s="80"/>
      <c r="N64" s="80"/>
      <c r="O64" s="80"/>
    </row>
    <row r="65" spans="1:15" s="11" customFormat="1" ht="20.25">
      <c r="A65" s="44">
        <v>0.6</v>
      </c>
      <c r="B65" s="18" t="s">
        <v>97</v>
      </c>
      <c r="C65" s="15" t="s">
        <v>98</v>
      </c>
      <c r="D65" s="15" t="s">
        <v>99</v>
      </c>
      <c r="E65" s="45">
        <v>304000</v>
      </c>
      <c r="F65" s="120" t="s">
        <v>101</v>
      </c>
      <c r="G65" s="120"/>
      <c r="H65" s="120"/>
      <c r="I65" s="120"/>
      <c r="J65" s="120"/>
      <c r="K65" s="80"/>
      <c r="L65" s="80"/>
      <c r="M65" s="80"/>
      <c r="N65" s="80"/>
      <c r="O65" s="80"/>
    </row>
    <row r="66" spans="1:15" s="11" customFormat="1" ht="18.75">
      <c r="A66" s="44">
        <v>0.7</v>
      </c>
      <c r="B66" s="18" t="s">
        <v>97</v>
      </c>
      <c r="C66" s="15" t="s">
        <v>98</v>
      </c>
      <c r="D66" s="15" t="s">
        <v>99</v>
      </c>
      <c r="E66" s="45">
        <v>304000</v>
      </c>
      <c r="F66" s="17" t="s">
        <v>102</v>
      </c>
      <c r="G66" s="18">
        <v>298</v>
      </c>
      <c r="H66" s="26" t="s">
        <v>27</v>
      </c>
      <c r="I66" s="15">
        <f>G66/1000*J66</f>
        <v>78076</v>
      </c>
      <c r="J66" s="58">
        <v>262000</v>
      </c>
      <c r="K66" s="80"/>
      <c r="L66" s="80"/>
      <c r="M66" s="80"/>
      <c r="N66" s="80"/>
      <c r="O66" s="80"/>
    </row>
    <row r="67" spans="1:15" s="11" customFormat="1" ht="18.75">
      <c r="A67" s="44">
        <v>0.8</v>
      </c>
      <c r="B67" s="18" t="s">
        <v>97</v>
      </c>
      <c r="C67" s="15" t="s">
        <v>98</v>
      </c>
      <c r="D67" s="15" t="s">
        <v>99</v>
      </c>
      <c r="E67" s="45">
        <v>296000</v>
      </c>
      <c r="F67" s="49" t="s">
        <v>103</v>
      </c>
      <c r="G67" s="43">
        <v>385</v>
      </c>
      <c r="H67" s="43" t="s">
        <v>27</v>
      </c>
      <c r="I67" s="34">
        <f>G67/1000*J67</f>
        <v>99330</v>
      </c>
      <c r="J67" s="82">
        <v>258000</v>
      </c>
      <c r="K67" s="80"/>
      <c r="L67" s="80"/>
      <c r="M67" s="80"/>
      <c r="N67" s="80"/>
      <c r="O67" s="80"/>
    </row>
    <row r="68" spans="1:23" s="11" customFormat="1" ht="21" customHeight="1">
      <c r="A68" s="83">
        <v>1</v>
      </c>
      <c r="B68" s="84" t="s">
        <v>97</v>
      </c>
      <c r="C68" s="85" t="s">
        <v>98</v>
      </c>
      <c r="D68" s="85" t="s">
        <v>99</v>
      </c>
      <c r="E68" s="45">
        <v>292000</v>
      </c>
      <c r="F68" s="122" t="s">
        <v>104</v>
      </c>
      <c r="G68" s="122"/>
      <c r="H68" s="86" t="s">
        <v>105</v>
      </c>
      <c r="I68" s="87" t="s">
        <v>106</v>
      </c>
      <c r="J68" s="88">
        <v>370000</v>
      </c>
      <c r="K68" s="80"/>
      <c r="L68" s="80"/>
      <c r="M68" s="80"/>
      <c r="N68" s="80"/>
      <c r="O68" s="80"/>
      <c r="W68" s="11" t="s">
        <v>107</v>
      </c>
    </row>
    <row r="69" spans="1:15" s="11" customFormat="1" ht="94.5" customHeight="1">
      <c r="A69" s="123" t="s">
        <v>108</v>
      </c>
      <c r="B69" s="123"/>
      <c r="C69" s="123"/>
      <c r="D69" s="123"/>
      <c r="E69" s="123"/>
      <c r="F69" s="123"/>
      <c r="G69" s="123"/>
      <c r="H69" s="123"/>
      <c r="I69" s="123"/>
      <c r="J69" s="123"/>
      <c r="K69" s="80"/>
      <c r="L69" s="80"/>
      <c r="M69" s="80"/>
      <c r="N69" s="80"/>
      <c r="O69" s="80"/>
    </row>
    <row r="70" spans="1:15" s="11" customFormat="1" ht="27.75" customHeight="1">
      <c r="A70" s="89"/>
      <c r="B70" s="89"/>
      <c r="C70" s="89"/>
      <c r="D70" s="89"/>
      <c r="E70" s="89"/>
      <c r="F70" s="90"/>
      <c r="G70" s="91"/>
      <c r="H70" s="92"/>
      <c r="I70" s="93"/>
      <c r="J70" s="94"/>
      <c r="K70" s="80"/>
      <c r="L70" s="80"/>
      <c r="M70" s="80"/>
      <c r="N70" s="80"/>
      <c r="O70" s="80"/>
    </row>
    <row r="71" spans="1:12" s="11" customFormat="1" ht="27.75" customHeight="1">
      <c r="A71" s="95"/>
      <c r="B71" s="95"/>
      <c r="C71" s="95"/>
      <c r="D71" s="95"/>
      <c r="E71" s="95"/>
      <c r="F71" s="96"/>
      <c r="G71" s="96"/>
      <c r="H71" s="96"/>
      <c r="I71" s="96"/>
      <c r="J71" s="96"/>
      <c r="K71" s="97"/>
      <c r="L71" s="97"/>
    </row>
    <row r="72" spans="5:12" s="11" customFormat="1" ht="34.5" customHeight="1">
      <c r="E72" s="97"/>
      <c r="F72" s="95"/>
      <c r="G72" s="95"/>
      <c r="H72" s="95"/>
      <c r="I72" s="95"/>
      <c r="J72" s="95"/>
      <c r="K72" s="97"/>
      <c r="L72" s="97"/>
    </row>
    <row r="73" s="11" customFormat="1" ht="27.75" customHeight="1">
      <c r="E73" s="97"/>
    </row>
    <row r="74" s="11" customFormat="1" ht="22.5" customHeight="1">
      <c r="E74" s="97"/>
    </row>
    <row r="75" spans="5:10" s="11" customFormat="1" ht="22.5" customHeight="1">
      <c r="E75" s="97"/>
      <c r="F75" s="97"/>
      <c r="G75" s="97"/>
      <c r="H75" s="97"/>
      <c r="I75" s="97"/>
      <c r="J75" s="97"/>
    </row>
    <row r="76" spans="5:10" s="11" customFormat="1" ht="22.5" customHeight="1">
      <c r="E76" s="97"/>
      <c r="F76" s="96"/>
      <c r="G76" s="96"/>
      <c r="H76" s="96"/>
      <c r="I76" s="96"/>
      <c r="J76" s="96"/>
    </row>
    <row r="77" spans="1:10" ht="27" customHeight="1">
      <c r="A77" s="11"/>
      <c r="B77" s="11"/>
      <c r="C77" s="11"/>
      <c r="D77" s="11"/>
      <c r="E77" s="97"/>
      <c r="F77" s="98"/>
      <c r="G77" s="98"/>
      <c r="H77" s="11"/>
      <c r="I77" s="11"/>
      <c r="J77" s="11"/>
    </row>
    <row r="78" spans="5:10" s="11" customFormat="1" ht="28.5" customHeight="1">
      <c r="E78" s="97"/>
      <c r="F78" s="95"/>
      <c r="G78" s="95"/>
      <c r="H78" s="95"/>
      <c r="I78" s="95"/>
      <c r="J78" s="95"/>
    </row>
    <row r="79" spans="5:10" s="11" customFormat="1" ht="24" customHeight="1">
      <c r="E79" s="97"/>
      <c r="F79" s="97"/>
      <c r="H79" s="97"/>
      <c r="I79" s="97"/>
      <c r="J79" s="97"/>
    </row>
    <row r="80" spans="5:6" s="11" customFormat="1" ht="23.25" customHeight="1">
      <c r="E80" s="97"/>
      <c r="F80" s="97"/>
    </row>
    <row r="81" spans="5:6" s="11" customFormat="1" ht="23.25" customHeight="1">
      <c r="E81" s="97"/>
      <c r="F81" s="97"/>
    </row>
    <row r="82" spans="5:6" s="11" customFormat="1" ht="20.25" customHeight="1">
      <c r="E82" s="97"/>
      <c r="F82" s="97"/>
    </row>
    <row r="83" spans="5:6" s="11" customFormat="1" ht="24" customHeight="1">
      <c r="E83" s="97"/>
      <c r="F83" s="97"/>
    </row>
    <row r="84" spans="5:6" s="11" customFormat="1" ht="39" customHeight="1">
      <c r="E84" s="97"/>
      <c r="F84" s="97"/>
    </row>
    <row r="85" spans="5:6" s="11" customFormat="1" ht="12.75" customHeight="1">
      <c r="E85" s="97"/>
      <c r="F85" s="97"/>
    </row>
    <row r="86" spans="5:6" s="11" customFormat="1" ht="24" customHeight="1">
      <c r="E86" s="97"/>
      <c r="F86" s="97"/>
    </row>
    <row r="87" spans="5:6" s="11" customFormat="1" ht="24.75" customHeight="1">
      <c r="E87" s="97"/>
      <c r="F87" s="97"/>
    </row>
    <row r="88" spans="2:6" s="11" customFormat="1" ht="23.25" customHeight="1">
      <c r="B88" s="99"/>
      <c r="E88" s="100"/>
      <c r="F88" s="97"/>
    </row>
    <row r="89" spans="2:6" s="11" customFormat="1" ht="17.25">
      <c r="B89" s="101"/>
      <c r="D89" s="102"/>
      <c r="E89" s="97"/>
      <c r="F89" s="97"/>
    </row>
    <row r="90" spans="1:6" s="11" customFormat="1" ht="23.25" customHeight="1">
      <c r="A90" s="103"/>
      <c r="B90" s="1"/>
      <c r="C90" s="1"/>
      <c r="D90" s="1"/>
      <c r="E90" s="104"/>
      <c r="F90" s="97"/>
    </row>
    <row r="91" spans="1:6" s="11" customFormat="1" ht="22.5" customHeight="1">
      <c r="A91" s="103"/>
      <c r="B91" s="1"/>
      <c r="C91" s="1"/>
      <c r="D91" s="1"/>
      <c r="E91" s="104"/>
      <c r="F91" s="97"/>
    </row>
    <row r="92" spans="1:6" s="11" customFormat="1" ht="21" customHeight="1">
      <c r="A92" s="103"/>
      <c r="B92" s="1"/>
      <c r="C92" s="1"/>
      <c r="D92" s="1"/>
      <c r="E92" s="104"/>
      <c r="F92" s="97"/>
    </row>
    <row r="93" spans="1:6" s="11" customFormat="1" ht="23.25" customHeight="1">
      <c r="A93" s="1"/>
      <c r="B93" s="1"/>
      <c r="C93" s="1"/>
      <c r="D93" s="1"/>
      <c r="E93" s="104"/>
      <c r="F93" s="97"/>
    </row>
    <row r="94" spans="1:6" s="11" customFormat="1" ht="24" customHeight="1">
      <c r="A94" s="1"/>
      <c r="B94" s="1"/>
      <c r="C94" s="1"/>
      <c r="D94" s="1"/>
      <c r="E94" s="104"/>
      <c r="F94" s="97"/>
    </row>
    <row r="95" spans="1:6" s="11" customFormat="1" ht="12.75">
      <c r="A95" s="1"/>
      <c r="B95" s="1"/>
      <c r="C95" s="1"/>
      <c r="D95" s="1"/>
      <c r="E95" s="104"/>
      <c r="F95" s="97"/>
    </row>
    <row r="96" spans="1:7" s="11" customFormat="1" ht="15.75">
      <c r="A96" s="1"/>
      <c r="B96" s="1"/>
      <c r="C96" s="1"/>
      <c r="D96" s="1"/>
      <c r="E96" s="104"/>
      <c r="F96" s="100"/>
      <c r="G96" s="100"/>
    </row>
    <row r="97" spans="1:7" s="11" customFormat="1" ht="15.75">
      <c r="A97" s="1"/>
      <c r="B97" s="1"/>
      <c r="C97" s="1"/>
      <c r="D97" s="1"/>
      <c r="E97" s="104"/>
      <c r="F97" s="105"/>
      <c r="G97" s="106"/>
    </row>
    <row r="98" ht="24" customHeight="1"/>
    <row r="99" ht="24.75" customHeight="1"/>
    <row r="100" ht="23.25" customHeight="1"/>
    <row r="101" ht="22.5" customHeight="1"/>
    <row r="102" ht="23.25" customHeight="1"/>
    <row r="105" ht="21" customHeight="1"/>
    <row r="106" ht="22.5" customHeight="1"/>
  </sheetData>
  <sheetProtection selectLockedCells="1" selectUnlockedCells="1"/>
  <mergeCells count="29">
    <mergeCell ref="F65:J65"/>
    <mergeCell ref="F68:G68"/>
    <mergeCell ref="A69:J69"/>
    <mergeCell ref="A48:E48"/>
    <mergeCell ref="F59:J59"/>
    <mergeCell ref="A60:E60"/>
    <mergeCell ref="A63:E63"/>
    <mergeCell ref="A22:E22"/>
    <mergeCell ref="F29:J29"/>
    <mergeCell ref="A35:E35"/>
    <mergeCell ref="F40:J40"/>
    <mergeCell ref="H8:H9"/>
    <mergeCell ref="I8:J8"/>
    <mergeCell ref="A10:E10"/>
    <mergeCell ref="F10:J10"/>
    <mergeCell ref="A6:J6"/>
    <mergeCell ref="A7:C7"/>
    <mergeCell ref="D7:I7"/>
    <mergeCell ref="A8:A9"/>
    <mergeCell ref="B8:B9"/>
    <mergeCell ref="C8:C9"/>
    <mergeCell ref="D8:D9"/>
    <mergeCell ref="E8:E9"/>
    <mergeCell ref="F8:F9"/>
    <mergeCell ref="G8:G9"/>
    <mergeCell ref="A2:J2"/>
    <mergeCell ref="A3:J3"/>
    <mergeCell ref="A4:J4"/>
    <mergeCell ref="A5:J5"/>
  </mergeCells>
  <hyperlinks>
    <hyperlink ref="A7" r:id="rId1" display="astana-sk@mail.ru"/>
  </hyperlinks>
  <printOptions/>
  <pageMargins left="0.3541666666666667" right="0.11805555555555555" top="0.03958333333333333" bottom="0.07847222222222222" header="0.5118055555555555" footer="0.5118055555555555"/>
  <pageSetup horizontalDpi="300" verticalDpi="300" orientation="portrait" paperSize="9" scale="54" r:id="rId3"/>
  <rowBreaks count="1" manualBreakCount="1">
    <brk id="109" max="255" man="1"/>
  </rowBreaks>
  <colBreaks count="1" manualBreakCount="1">
    <brk id="10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2018-02-19T08:44:39Z</cp:lastPrinted>
  <dcterms:modified xsi:type="dcterms:W3CDTF">2018-02-19T08:44:42Z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