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120" yWindow="408" windowWidth="15120" windowHeight="7716"/>
  </bookViews>
  <sheets>
    <sheet name="Прайс лист" sheetId="1" r:id="rId1"/>
  </sheets>
  <calcPr calcId="152511"/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37" i="1"/>
  <c r="F136" i="1"/>
  <c r="E195" i="1" l="1"/>
  <c r="E193" i="1" l="1"/>
  <c r="F193" i="1" s="1"/>
  <c r="E192" i="1"/>
  <c r="F192" i="1" s="1"/>
  <c r="E191" i="1"/>
  <c r="F191" i="1" s="1"/>
  <c r="F178" i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79" i="1"/>
  <c r="F179" i="1" s="1"/>
  <c r="F168" i="1"/>
  <c r="F169" i="1"/>
  <c r="F170" i="1"/>
  <c r="F171" i="1"/>
  <c r="F172" i="1"/>
  <c r="F173" i="1"/>
  <c r="F174" i="1"/>
  <c r="F175" i="1"/>
  <c r="F176" i="1"/>
  <c r="F177" i="1"/>
  <c r="F167" i="1"/>
  <c r="F135" i="1"/>
  <c r="F134" i="1"/>
  <c r="F55" i="1"/>
  <c r="F54" i="1"/>
  <c r="F53" i="1"/>
</calcChain>
</file>

<file path=xl/sharedStrings.xml><?xml version="1.0" encoding="utf-8"?>
<sst xmlns="http://schemas.openxmlformats.org/spreadsheetml/2006/main" count="373" uniqueCount="188">
  <si>
    <t>Наименование.</t>
  </si>
  <si>
    <t>Размер.</t>
  </si>
  <si>
    <t>Цена за 1 тн.</t>
  </si>
  <si>
    <t>Проволока вязальная ОК т/о</t>
  </si>
  <si>
    <t xml:space="preserve">в мотках 25 кг      </t>
  </si>
  <si>
    <t>Проволока стальная низкоуглеродистая общего назначения ГОСТ 3282-74.                                          Т/Н  (товарная светлая)</t>
  </si>
  <si>
    <t>Проволока стальная низкоуглеродистая общего назначения ГОСТ 3282-74.                                            Т/О  (светлого отжига)</t>
  </si>
  <si>
    <t>цена за метр</t>
  </si>
  <si>
    <t>цена за моток</t>
  </si>
  <si>
    <t>Проволока колючая одноосновная ГОСТ 285-69; без покрытия</t>
  </si>
  <si>
    <t>основа d: 2,5 мм  шипы d: 2,0 мм</t>
  </si>
  <si>
    <t>основа d: 2,0 мм  шипы d: 2,0 мм</t>
  </si>
  <si>
    <t>к-во витков</t>
  </si>
  <si>
    <t>из стали оцинкованной t: 0,5 мм; ГОСТ 14918-80</t>
  </si>
  <si>
    <t>цена за кг.</t>
  </si>
  <si>
    <t>из стали оцинкованной t: 1,2 мм; ГОСТ 14918-80</t>
  </si>
  <si>
    <t xml:space="preserve">Размер.          </t>
  </si>
  <si>
    <t>рекомендованная длина изделия в развернутом виде</t>
  </si>
  <si>
    <t>количество крепежных скоб на 1 виток</t>
  </si>
  <si>
    <t>цена за пакет</t>
  </si>
  <si>
    <t>СББ-450-50-3</t>
  </si>
  <si>
    <t xml:space="preserve"> 10 м</t>
  </si>
  <si>
    <t>СББ-500-50-3</t>
  </si>
  <si>
    <t>СББ-500-60-5</t>
  </si>
  <si>
    <t>СББ-600-50-3</t>
  </si>
  <si>
    <t>10 м</t>
  </si>
  <si>
    <t>СББ-600-60-5</t>
  </si>
  <si>
    <t>СББ-700-60-5</t>
  </si>
  <si>
    <t>СББ-900-80-5</t>
  </si>
  <si>
    <t>20 м</t>
  </si>
  <si>
    <t>СББ-900-108-5</t>
  </si>
  <si>
    <t>ПББ-600-24-4,5</t>
  </si>
  <si>
    <t>4,5 м</t>
  </si>
  <si>
    <t>ПББ-500-27-4,5</t>
  </si>
  <si>
    <t>ПББ-600-16-4,5</t>
  </si>
  <si>
    <t>ПББ-500-18-4,5</t>
  </si>
  <si>
    <t>диаметр проволоки; мм</t>
  </si>
  <si>
    <t>размер ячейки; мм</t>
  </si>
  <si>
    <t>высота/длина рулона; м</t>
  </si>
  <si>
    <t>цена за 1 м2</t>
  </si>
  <si>
    <t>цена за рулон</t>
  </si>
  <si>
    <t xml:space="preserve">50  х 50 </t>
  </si>
  <si>
    <t xml:space="preserve">50  х 25 </t>
  </si>
  <si>
    <t xml:space="preserve">25  х 25 </t>
  </si>
  <si>
    <t xml:space="preserve">25  х 10 </t>
  </si>
  <si>
    <t xml:space="preserve">10  х 10 </t>
  </si>
  <si>
    <t>1,2 мм</t>
  </si>
  <si>
    <t>количество ребер жесткости</t>
  </si>
  <si>
    <t>2500 х 830</t>
  </si>
  <si>
    <t>2500 х 1230</t>
  </si>
  <si>
    <t>2500 х 1430</t>
  </si>
  <si>
    <t xml:space="preserve">2500 х 1630 </t>
  </si>
  <si>
    <t xml:space="preserve">2500 х 1830 </t>
  </si>
  <si>
    <t>2500 х 2030</t>
  </si>
  <si>
    <t xml:space="preserve">2500 х 2230 </t>
  </si>
  <si>
    <t>50 х 50</t>
  </si>
  <si>
    <t>2,0 мм</t>
  </si>
  <si>
    <t>40 х 40</t>
  </si>
  <si>
    <t>2,5 мм</t>
  </si>
  <si>
    <t>60 х 60</t>
  </si>
  <si>
    <t>3,0 мм</t>
  </si>
  <si>
    <t xml:space="preserve">размер карты </t>
  </si>
  <si>
    <t xml:space="preserve">цена за 1 штуку  </t>
  </si>
  <si>
    <t> 200х200</t>
  </si>
  <si>
    <t xml:space="preserve">         1 х 3 м</t>
  </si>
  <si>
    <t>4,0 мм</t>
  </si>
  <si>
    <t>5,0 мм</t>
  </si>
  <si>
    <t> 150х150</t>
  </si>
  <si>
    <t> 100х100</t>
  </si>
  <si>
    <t xml:space="preserve">     50х50</t>
  </si>
  <si>
    <t>6,5 мм</t>
  </si>
  <si>
    <t>2 х 3 м</t>
  </si>
  <si>
    <t> 100х200</t>
  </si>
  <si>
    <t> 50х100</t>
  </si>
  <si>
    <t> 50х50</t>
  </si>
  <si>
    <t>описание</t>
  </si>
  <si>
    <t>d:25мм/ шаг 25мм</t>
  </si>
  <si>
    <t>1000 мм и 2000 мм</t>
  </si>
  <si>
    <t>d:25мм/ шаг 50 мм</t>
  </si>
  <si>
    <t>длина</t>
  </si>
  <si>
    <t>1 х 20 м</t>
  </si>
  <si>
    <t>СББ-800-80-5</t>
  </si>
  <si>
    <t>Спиральный барьер безопасности                       (СББ) "Егоза"                                                  СТ 923-1910-07-ТОО-01-2014</t>
  </si>
  <si>
    <t>10 х 10</t>
  </si>
  <si>
    <t>15 х 15</t>
  </si>
  <si>
    <t>20 х 20</t>
  </si>
  <si>
    <t>25 х 25</t>
  </si>
  <si>
    <t>30 х 30</t>
  </si>
  <si>
    <t>1,6 мм</t>
  </si>
  <si>
    <t>35 х 35</t>
  </si>
  <si>
    <t>1,8 мм</t>
  </si>
  <si>
    <t>45 х 45</t>
  </si>
  <si>
    <t>70 х 70</t>
  </si>
  <si>
    <t>80 х 80</t>
  </si>
  <si>
    <t>100 х 100</t>
  </si>
  <si>
    <t>размер полотна 2000х3000 мм;             под заказ возможен любой размер в диапазоне:              от 0,1 м Х 1,0 м            до 2,5 м Х 5,0 м</t>
  </si>
  <si>
    <t xml:space="preserve">60 Х 60 Х 2,0 мм </t>
  </si>
  <si>
    <t xml:space="preserve">60 Х 40 Х 1,5 мм </t>
  </si>
  <si>
    <t xml:space="preserve">40 Х 40 Х 1,5 мм </t>
  </si>
  <si>
    <t>Армированная колюче - режущая лента d: 3,5 мм t: 0,50 мм</t>
  </si>
  <si>
    <t xml:space="preserve">Заглушка торцевая пластиковая </t>
  </si>
  <si>
    <t>СББ-950-108-5</t>
  </si>
  <si>
    <t xml:space="preserve">3000 х 2230 </t>
  </si>
  <si>
    <t xml:space="preserve">3000 х 2430 </t>
  </si>
  <si>
    <t>СББ-400-50-3</t>
  </si>
  <si>
    <t>1000 мм - 3000 мм</t>
  </si>
  <si>
    <t>СББ-700-50-3</t>
  </si>
  <si>
    <t>для сердечников проводов. (СТАП).</t>
  </si>
  <si>
    <t>в мотках 50-200 кг      либо розеттах 700 кг</t>
  </si>
  <si>
    <t>в мотках 500 - 700 кг</t>
  </si>
  <si>
    <t>80 Х 80 Х 3,0 мм</t>
  </si>
  <si>
    <t>для столбов ограждения сечением 60*40</t>
  </si>
  <si>
    <t>для столбов ограждения сечением 60*60</t>
  </si>
  <si>
    <t>для столбов ограждения сечением 80*80</t>
  </si>
  <si>
    <t>Диаметр проволоки верхней и нижней 3,0мм, диаметр продольной проволоки 2,0 мм, диаметр поперечной проволоки 2,5 мм.</t>
  </si>
  <si>
    <t>ячейка в верхней части рулона 150х150 мм, по нижней части рулона 70х150 мм. Сверху вниз, на уменьшение</t>
  </si>
  <si>
    <t>ячейка 5,0Х5,0 мм</t>
  </si>
  <si>
    <t>сетка из стеклонитей,  пропитанная щелочеустойчевым составом.</t>
  </si>
  <si>
    <t>1 х 30 м</t>
  </si>
  <si>
    <t>h=0,99м  L=50 м</t>
  </si>
  <si>
    <t>h=1,427м  L=50 м</t>
  </si>
  <si>
    <t>h=1,88м  L=50 м</t>
  </si>
  <si>
    <t xml:space="preserve">60 Х 60 Х 2,0 мм; h 2,5м. </t>
  </si>
  <si>
    <t>60 Х 60 Х 2,0 мм; h 2,5м.</t>
  </si>
  <si>
    <t xml:space="preserve">Цена: за 1 погонный метр. </t>
  </si>
  <si>
    <t>2500 х 530</t>
  </si>
  <si>
    <t>мотки длиной 370 - 400 метров</t>
  </si>
  <si>
    <t>мотки длиной 350 - 380 метров</t>
  </si>
  <si>
    <t>мотки длиной 450 - 480 метров</t>
  </si>
  <si>
    <t>мотки длиной 420 - 450 метров</t>
  </si>
  <si>
    <t>основа d: 1,8 мм  шипы d: 2,0 мм</t>
  </si>
  <si>
    <t>мотки длиной 200 метров</t>
  </si>
  <si>
    <t>1 пакет 250 п.м.</t>
  </si>
  <si>
    <t>Скоба крепежная для АКЛ</t>
  </si>
  <si>
    <t>Сетка сварная армирующая  для железобетонных конструкций, из проволоки ВР-1; ГОСТ 23279-85</t>
  </si>
  <si>
    <t>Входная группа</t>
  </si>
  <si>
    <t>Кронштейн крепежный для панелей ограждения "Тип 1"</t>
  </si>
  <si>
    <t>Кронштейн крепежный для панелей ограждения "Тип 2"</t>
  </si>
  <si>
    <t>Кронштейн крепежный для панелей ограждения "Тип 3"</t>
  </si>
  <si>
    <t>Сетка сварная, из катанки ГОСТ 30136-99; для сейсмообвязки зданий</t>
  </si>
  <si>
    <t>Спираль крепежная для коробчатых габионов. по ASTM A974 - 97(2011)</t>
  </si>
  <si>
    <t>Прут крепежный для коробчатых габионов. по ASTM A974 - 97(2011)</t>
  </si>
  <si>
    <t>Плоская колюче-режущая лента ПКЛ</t>
  </si>
  <si>
    <t>Проволока колючая с двухпроволочной основой СТ 923-1910-07-ТОО-03-2014;                           без покрытия</t>
  </si>
  <si>
    <t xml:space="preserve">75  х 50 </t>
  </si>
  <si>
    <t>Планка прижимная металлическая окрашенная, с болтом и антивандальной гайкой</t>
  </si>
  <si>
    <t>для диаметров 1,6/1,8/2,0 мм возможно изготовление рулонов шириной 2 метра.</t>
  </si>
  <si>
    <r>
      <t xml:space="preserve">Проволока стальная низкоуглеродистая общего назначения ГОСТ 3282-74. Т/Н               </t>
    </r>
    <r>
      <rPr>
        <b/>
        <sz val="10"/>
        <color indexed="23"/>
        <rFont val="Times New Roman"/>
        <family val="1"/>
        <charset val="204"/>
      </rPr>
      <t>оцинкованная</t>
    </r>
  </si>
  <si>
    <r>
      <t xml:space="preserve">Проволока стальная низкоуглеродистая общего назначения ГОСТ 3282-74. Т/О               </t>
    </r>
    <r>
      <rPr>
        <b/>
        <sz val="10"/>
        <color theme="0" tint="-0.499984740745262"/>
        <rFont val="Times New Roman"/>
        <family val="1"/>
        <charset val="204"/>
      </rPr>
      <t>оцинкованная</t>
    </r>
  </si>
  <si>
    <r>
      <t xml:space="preserve">Проволока стальная </t>
    </r>
    <r>
      <rPr>
        <b/>
        <sz val="10"/>
        <color theme="0" tint="-0.499984740745262"/>
        <rFont val="Times New Roman"/>
        <family val="1"/>
        <charset val="204"/>
      </rPr>
      <t>оцинкованная</t>
    </r>
    <r>
      <rPr>
        <b/>
        <sz val="10"/>
        <rFont val="Times New Roman"/>
        <family val="1"/>
        <charset val="204"/>
      </rPr>
      <t xml:space="preserve">  ГОСТ 9850-72; Сталь марки 70.</t>
    </r>
  </si>
  <si>
    <r>
      <t xml:space="preserve">Сетка  шарнирная из </t>
    </r>
    <r>
      <rPr>
        <b/>
        <sz val="10"/>
        <color theme="0" tint="-0.499984740745262"/>
        <rFont val="Times New Roman"/>
        <family val="1"/>
        <charset val="204"/>
      </rPr>
      <t xml:space="preserve">оцинкованой проволоки      </t>
    </r>
    <r>
      <rPr>
        <b/>
        <sz val="10"/>
        <rFont val="Times New Roman"/>
        <family val="1"/>
        <charset val="204"/>
      </rPr>
      <t xml:space="preserve">                                   (ограждение для скота; "Чабанка")
</t>
    </r>
  </si>
  <si>
    <r>
      <t xml:space="preserve">3D панели ограждения; из стальных прутьев с </t>
    </r>
    <r>
      <rPr>
        <b/>
        <sz val="10"/>
        <color theme="0" tint="-0.499984740745262"/>
        <rFont val="Times New Roman"/>
        <family val="1"/>
        <charset val="204"/>
      </rPr>
      <t>цинковым покрытием</t>
    </r>
    <r>
      <rPr>
        <b/>
        <sz val="10"/>
        <rFont val="Times New Roman"/>
        <family val="1"/>
        <charset val="204"/>
      </rPr>
      <t xml:space="preserve">,           с ребрами жесткости; </t>
    </r>
  </si>
  <si>
    <r>
      <t xml:space="preserve">3D панели ограждения; из стальных прутьев с </t>
    </r>
    <r>
      <rPr>
        <b/>
        <sz val="10"/>
        <color theme="0" tint="-0.499984740745262"/>
        <rFont val="Times New Roman"/>
        <family val="1"/>
        <charset val="204"/>
      </rPr>
      <t>цинковым покрытием</t>
    </r>
    <r>
      <rPr>
        <b/>
        <sz val="10"/>
        <rFont val="Times New Roman"/>
        <family val="1"/>
        <charset val="204"/>
      </rPr>
      <t xml:space="preserve">,      с ребрами жесткости; </t>
    </r>
    <r>
      <rPr>
        <b/>
        <sz val="10"/>
        <color rgb="FF00B050"/>
        <rFont val="Times New Roman"/>
        <family val="1"/>
        <charset val="204"/>
      </rPr>
      <t>с цветным, порошковым полимерным покрытием</t>
    </r>
  </si>
  <si>
    <r>
      <t xml:space="preserve">Столб опорный, </t>
    </r>
    <r>
      <rPr>
        <sz val="10"/>
        <color rgb="FF00B050"/>
        <rFont val="Times New Roman"/>
        <family val="1"/>
        <charset val="204"/>
      </rPr>
      <t>с цветным, порошковым полимерным покрытием</t>
    </r>
  </si>
  <si>
    <r>
      <t xml:space="preserve">Столб опорный </t>
    </r>
    <r>
      <rPr>
        <b/>
        <sz val="10"/>
        <color indexed="23"/>
        <rFont val="Times New Roman"/>
        <family val="1"/>
        <charset val="204"/>
      </rPr>
      <t>оцинкованный</t>
    </r>
  </si>
  <si>
    <r>
      <t xml:space="preserve">Столб опорный </t>
    </r>
    <r>
      <rPr>
        <b/>
        <sz val="10"/>
        <color indexed="23"/>
        <rFont val="Times New Roman"/>
        <family val="1"/>
        <charset val="204"/>
      </rPr>
      <t>оцинкованный</t>
    </r>
    <r>
      <rPr>
        <b/>
        <sz val="10"/>
        <rFont val="Times New Roman"/>
        <family val="1"/>
        <charset val="204"/>
      </rPr>
      <t>,</t>
    </r>
    <r>
      <rPr>
        <sz val="10"/>
        <color rgb="FF00B050"/>
        <rFont val="Times New Roman"/>
        <family val="1"/>
        <charset val="204"/>
      </rPr>
      <t xml:space="preserve"> с цветным, порошковым полимерным покрытием</t>
    </r>
  </si>
  <si>
    <r>
      <t>Сетка  стекловолоконная, пропитанная,  щелочеустойчивая</t>
    </r>
    <r>
      <rPr>
        <b/>
        <sz val="10"/>
        <color theme="0" tint="-0.499984740745262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                                  (штукатурная)
</t>
    </r>
  </si>
  <si>
    <r>
      <t xml:space="preserve">Сетка стальная плетёная одинарная "Рабица"   ГОСТ 5336-80; без покрытия           -                                                                           -                                                                -                                                                                                          Сетка стальная плетёная одинарная "Рабица"   ГОСТ 5336-80;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</si>
  <si>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 xml:space="preserve">Проволока колючая одноосновная ГОСТ 285-69;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</si>
  <si>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 xml:space="preserve">Проволока колючая с двухпроволочной основой СТ 923-1910-07-ТОО-03-2014;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</si>
  <si>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>АКЛ  (</t>
    </r>
    <r>
      <rPr>
        <sz val="10"/>
        <rFont val="Times New Roman"/>
        <family val="1"/>
        <charset val="204"/>
      </rPr>
      <t>d: 800 мм; 100 витков)</t>
    </r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</si>
  <si>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</t>
    </r>
    <r>
      <rPr>
        <b/>
        <sz val="10"/>
        <color theme="1"/>
        <rFont val="Times New Roman"/>
        <family val="1"/>
        <charset val="204"/>
      </rPr>
      <t xml:space="preserve">и </t>
    </r>
    <r>
      <rPr>
        <b/>
        <sz val="10"/>
        <color rgb="FF00B050"/>
        <rFont val="Times New Roman"/>
        <family val="1"/>
        <charset val="204"/>
      </rPr>
      <t>полимерным покрытием</t>
    </r>
    <r>
      <rPr>
        <b/>
        <sz val="10"/>
        <color theme="1"/>
        <rFont val="Times New Roman"/>
        <family val="1"/>
        <charset val="204"/>
      </rPr>
      <t>; цена за 1 м2</t>
    </r>
  </si>
  <si>
    <r>
      <rPr>
        <b/>
        <sz val="10"/>
        <color theme="0" tint="-0.499984740745262"/>
        <rFont val="Times New Roman"/>
        <family val="1"/>
        <charset val="204"/>
      </rPr>
      <t>с цинковым покрытием</t>
    </r>
    <r>
      <rPr>
        <b/>
        <sz val="10"/>
        <color theme="1"/>
        <rFont val="Times New Roman"/>
        <family val="1"/>
        <charset val="204"/>
      </rPr>
      <t>; цена за 1 м2</t>
    </r>
  </si>
  <si>
    <r>
      <t xml:space="preserve">Режим работы: Понедельник - Суббота, с 09:00 до 18:00, обед с </t>
    </r>
    <r>
      <rPr>
        <b/>
        <sz val="10"/>
        <color indexed="60"/>
        <rFont val="Times New Roman"/>
        <family val="1"/>
        <charset val="204"/>
      </rPr>
      <t>12:30</t>
    </r>
    <r>
      <rPr>
        <b/>
        <sz val="10"/>
        <rFont val="Times New Roman"/>
        <family val="1"/>
        <charset val="204"/>
      </rPr>
      <t xml:space="preserve"> до </t>
    </r>
    <r>
      <rPr>
        <b/>
        <sz val="10"/>
        <color indexed="60"/>
        <rFont val="Times New Roman"/>
        <family val="1"/>
        <charset val="204"/>
      </rPr>
      <t>13:30</t>
    </r>
    <r>
      <rPr>
        <b/>
        <sz val="10"/>
        <rFont val="Times New Roman"/>
        <family val="1"/>
        <charset val="204"/>
      </rPr>
      <t>; отпуск товара до</t>
    </r>
    <r>
      <rPr>
        <b/>
        <sz val="10"/>
        <color indexed="60"/>
        <rFont val="Times New Roman"/>
        <family val="1"/>
        <charset val="204"/>
      </rPr>
      <t xml:space="preserve"> </t>
    </r>
    <r>
      <rPr>
        <b/>
        <u/>
        <sz val="10"/>
        <color indexed="60"/>
        <rFont val="Times New Roman"/>
        <family val="1"/>
        <charset val="204"/>
      </rPr>
      <t>16:00 (кроме субботы)</t>
    </r>
  </si>
  <si>
    <t>основа d: 2,8 мм  шипы  d: 2,0 мм</t>
  </si>
  <si>
    <t>основа d: 1,8 мм  шипы  d: 2,0 мм</t>
  </si>
  <si>
    <t>Размер</t>
  </si>
  <si>
    <r>
      <t xml:space="preserve">Сетка сварная в рулонах                           ГОСТ 2715-75; из </t>
    </r>
    <r>
      <rPr>
        <b/>
        <sz val="10"/>
        <color theme="0" tint="-0.499984740745262"/>
        <rFont val="Times New Roman"/>
        <family val="1"/>
        <charset val="204"/>
      </rPr>
      <t>оцинкованной проволоки</t>
    </r>
  </si>
  <si>
    <r>
      <t>серия: "</t>
    </r>
    <r>
      <rPr>
        <b/>
        <i/>
        <sz val="10"/>
        <rFont val="Times New Roman"/>
        <family val="1"/>
        <charset val="204"/>
      </rPr>
      <t>Оптима</t>
    </r>
    <r>
      <rPr>
        <b/>
        <sz val="8"/>
        <rFont val="Times New Roman"/>
        <family val="1"/>
        <charset val="204"/>
      </rPr>
      <t>"</t>
    </r>
    <r>
      <rPr>
        <b/>
        <i/>
        <sz val="8"/>
        <rFont val="Times New Roman"/>
        <family val="1"/>
        <charset val="204"/>
      </rPr>
      <t xml:space="preserve"> диаметр горизонтальных прутков: 5,0 мм;                       диаметр вертикальных прутков: 4,0 мм</t>
    </r>
  </si>
  <si>
    <r>
      <t>серия: "</t>
    </r>
    <r>
      <rPr>
        <b/>
        <i/>
        <sz val="10"/>
        <rFont val="Times New Roman"/>
        <family val="1"/>
        <charset val="204"/>
      </rPr>
      <t xml:space="preserve">Стандарт" </t>
    </r>
    <r>
      <rPr>
        <b/>
        <i/>
        <sz val="8"/>
        <rFont val="Times New Roman"/>
        <family val="1"/>
        <charset val="204"/>
      </rPr>
      <t>диаметр горизонтальных прутков: 5,0 мм;                  диаметр вертикальных прутков: 5,0 мм</t>
    </r>
  </si>
  <si>
    <r>
      <t xml:space="preserve">размер панели </t>
    </r>
    <r>
      <rPr>
        <b/>
        <sz val="9"/>
        <rFont val="Times New Roman"/>
        <family val="1"/>
        <charset val="204"/>
      </rPr>
      <t xml:space="preserve">(ширина/высота); </t>
    </r>
    <r>
      <rPr>
        <b/>
        <sz val="10"/>
        <rFont val="Times New Roman"/>
        <family val="1"/>
        <charset val="204"/>
      </rPr>
      <t>мм</t>
    </r>
  </si>
  <si>
    <t>Цена: за 1 погонный метр. Размеры 2000мм/3000мм. Возможно изготовление любых других размеров   (при объеме от 100 шт)</t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</si>
  <si>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40Х60 мм.</t>
    </r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</si>
  <si>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60Х60 мм.</t>
    </r>
  </si>
  <si>
    <r>
      <t xml:space="preserve">Кронштейн обжимной металлический </t>
    </r>
    <r>
      <rPr>
        <b/>
        <sz val="9"/>
        <color theme="0" tint="-0.499984740745262"/>
        <rFont val="Times New Roman"/>
        <family val="1"/>
        <charset val="204"/>
      </rPr>
      <t>оцинкованный</t>
    </r>
    <r>
      <rPr>
        <b/>
        <sz val="9"/>
        <rFont val="Times New Roman"/>
        <family val="1"/>
        <charset val="204"/>
      </rPr>
      <t xml:space="preserve">, </t>
    </r>
    <r>
      <rPr>
        <b/>
        <sz val="9"/>
        <color rgb="FF00B050"/>
        <rFont val="Times New Roman"/>
        <family val="1"/>
        <charset val="204"/>
      </rPr>
      <t>окрашенный</t>
    </r>
    <r>
      <rPr>
        <b/>
        <sz val="9"/>
        <rFont val="Times New Roman"/>
        <family val="1"/>
        <charset val="204"/>
      </rPr>
      <t>, с болтами антивандальными гайками и прокладками  80Х80 мм.</t>
    </r>
  </si>
  <si>
    <r>
      <t>Клипса прижимная металлическая</t>
    </r>
    <r>
      <rPr>
        <b/>
        <sz val="9"/>
        <color theme="0" tint="-0.499984740745262"/>
        <rFont val="Times New Roman"/>
        <family val="1"/>
        <charset val="204"/>
      </rPr>
      <t>оцинкованная</t>
    </r>
    <r>
      <rPr>
        <b/>
        <sz val="9"/>
        <rFont val="Times New Roman"/>
        <family val="1"/>
        <charset val="204"/>
      </rPr>
      <t xml:space="preserve"> с болтом и резьбовой заклепкой </t>
    </r>
  </si>
  <si>
    <t>основа d: 2,8 мм  шипы d: 2,0 мм</t>
  </si>
  <si>
    <r>
      <t xml:space="preserve">Плоский Барьер Безопасности ПББ </t>
    </r>
    <r>
      <rPr>
        <b/>
        <sz val="9"/>
        <rFont val="Times New Roman"/>
        <family val="1"/>
        <charset val="204"/>
      </rPr>
      <t>наложение витков на 2/3диаметра</t>
    </r>
  </si>
  <si>
    <r>
      <t xml:space="preserve">Плоский Барьер Безопасности ПББ </t>
    </r>
    <r>
      <rPr>
        <b/>
        <sz val="9"/>
        <rFont val="Times New Roman"/>
        <family val="1"/>
        <charset val="204"/>
      </rPr>
      <t>наложение витков на 1/2диаметра</t>
    </r>
  </si>
  <si>
    <t>без покрытия  за 1 м2</t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</si>
  <si>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покрытием </t>
    </r>
    <r>
      <rPr>
        <b/>
        <sz val="10"/>
        <rFont val="Times New Roman"/>
        <family val="1"/>
        <charset val="204"/>
      </rPr>
      <t>за 1 м2</t>
    </r>
  </si>
  <si>
    <t>Прайс-лист от 06 сентября 2018 г.</t>
  </si>
  <si>
    <t>http://www.amkmetiz.com/</t>
  </si>
  <si>
    <r>
      <t xml:space="preserve">Ворота 5000 Х 2230 мм + калитка 1000 Х 2230 мм + три опоры 80 Х 80 мм Х 3300 мм; </t>
    </r>
    <r>
      <rPr>
        <b/>
        <sz val="9"/>
        <color rgb="FF00B050"/>
        <rFont val="Times New Roman"/>
        <family val="1"/>
        <charset val="204"/>
      </rPr>
      <t>с цветным, порошковым полимерным покрытием</t>
    </r>
    <r>
      <rPr>
        <b/>
        <sz val="9"/>
        <rFont val="Times New Roman"/>
        <family val="1"/>
        <charset val="204"/>
      </rPr>
      <t>; цена за комплект</t>
    </r>
  </si>
  <si>
    <r>
      <rPr>
        <b/>
        <sz val="10"/>
        <color theme="0" tint="-0.499984740745262"/>
        <rFont val="Times New Roman"/>
        <family val="1"/>
        <charset val="204"/>
      </rPr>
      <t xml:space="preserve">с цинковым </t>
    </r>
    <r>
      <rPr>
        <b/>
        <sz val="10"/>
        <color theme="1"/>
        <rFont val="Times New Roman"/>
        <family val="1"/>
        <charset val="204"/>
      </rPr>
      <t xml:space="preserve">и </t>
    </r>
    <r>
      <rPr>
        <b/>
        <sz val="10"/>
        <color rgb="FF00B050"/>
        <rFont val="Times New Roman"/>
        <family val="1"/>
        <charset val="204"/>
      </rPr>
      <t>полимерным покрытием</t>
    </r>
    <r>
      <rPr>
        <b/>
        <sz val="10"/>
        <color theme="1"/>
        <rFont val="Times New Roman"/>
        <family val="1"/>
        <charset val="204"/>
      </rPr>
      <t>; цена за 1 м.п.</t>
    </r>
  </si>
  <si>
    <r>
      <rPr>
        <b/>
        <sz val="10"/>
        <color theme="0" tint="-0.499984740745262"/>
        <rFont val="Times New Roman"/>
        <family val="1"/>
        <charset val="204"/>
      </rPr>
      <t>с цинковым покрытием</t>
    </r>
    <r>
      <rPr>
        <b/>
        <sz val="10"/>
        <color theme="1"/>
        <rFont val="Times New Roman"/>
        <family val="1"/>
        <charset val="204"/>
      </rPr>
      <t>; цена за 1 м.п.</t>
    </r>
  </si>
  <si>
    <r>
      <t xml:space="preserve">Сетка сварная из проволоки стальной низкоуглеродистой </t>
    </r>
    <r>
      <rPr>
        <b/>
        <sz val="10"/>
        <color theme="0" tint="-0.499984740745262"/>
        <rFont val="Times New Roman"/>
        <family val="1"/>
        <charset val="204"/>
      </rPr>
      <t>оцинкованной</t>
    </r>
    <r>
      <rPr>
        <b/>
        <sz val="10"/>
        <rFont val="Times New Roman"/>
        <family val="1"/>
        <charset val="204"/>
      </rPr>
      <t xml:space="preserve"> ГОСТ 3282-74.</t>
    </r>
    <r>
      <rPr>
        <b/>
        <sz val="10"/>
        <rFont val="Times New Roman"/>
        <family val="1"/>
        <charset val="204"/>
      </rPr>
      <t xml:space="preserve"> для коробчатых габионов.                                    по ASTM A974 - 97(2011)</t>
    </r>
  </si>
  <si>
    <t>Телефон: 8 (727) 313-13-60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</si>
</sst>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_ ;[Red]\-#,##0.0\ "/>
    <numFmt numFmtId="165" formatCode="#,##0_ ;[Red]\-#,##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60"/>
      <name val="Times New Roman"/>
      <family val="1"/>
      <charset val="204"/>
    </font>
    <font>
      <b/>
      <u/>
      <sz val="10"/>
      <color indexed="6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color theme="0" tint="-0.499984740745262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</xf>
    <xf numFmtId="3" fontId="7" fillId="0" borderId="11" xfId="0" applyNumberFormat="1" applyFont="1" applyBorder="1" applyAlignment="1" applyProtection="1">
      <alignment horizontal="right" vertical="center" wrapText="1"/>
    </xf>
    <xf numFmtId="164" fontId="7" fillId="0" borderId="10" xfId="0" applyNumberFormat="1" applyFont="1" applyBorder="1" applyAlignment="1" applyProtection="1">
      <alignment horizontal="center" vertical="center" wrapText="1"/>
    </xf>
    <xf numFmtId="3" fontId="7" fillId="0" borderId="14" xfId="0" applyNumberFormat="1" applyFont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3" fontId="7" fillId="0" borderId="10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/>
    </xf>
    <xf numFmtId="0" fontId="7" fillId="0" borderId="10" xfId="0" applyNumberFormat="1" applyFont="1" applyBorder="1" applyAlignment="1" applyProtection="1">
      <alignment horizontal="center" vertical="center"/>
    </xf>
    <xf numFmtId="3" fontId="7" fillId="0" borderId="15" xfId="1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2" borderId="2" xfId="0" applyNumberFormat="1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/>
    </xf>
    <xf numFmtId="4" fontId="12" fillId="0" borderId="1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4" fontId="12" fillId="0" borderId="10" xfId="0" applyNumberFormat="1" applyFont="1" applyFill="1" applyBorder="1" applyAlignment="1" applyProtection="1">
      <alignment horizont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right" vertical="center" wrapText="1"/>
    </xf>
    <xf numFmtId="3" fontId="7" fillId="0" borderId="8" xfId="0" applyNumberFormat="1" applyFont="1" applyBorder="1" applyAlignment="1" applyProtection="1">
      <alignment horizontal="right" vertical="center" wrapText="1"/>
    </xf>
    <xf numFmtId="49" fontId="7" fillId="0" borderId="8" xfId="0" applyNumberFormat="1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</xf>
    <xf numFmtId="3" fontId="7" fillId="0" borderId="14" xfId="0" applyNumberFormat="1" applyFont="1" applyFill="1" applyBorder="1" applyAlignment="1" applyProtection="1">
      <alignment horizontal="right" vertical="center" wrapText="1"/>
    </xf>
    <xf numFmtId="49" fontId="7" fillId="0" borderId="9" xfId="0" applyNumberFormat="1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18" fillId="2" borderId="2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/>
    </xf>
    <xf numFmtId="3" fontId="7" fillId="0" borderId="11" xfId="1" applyNumberFormat="1" applyFont="1" applyBorder="1" applyAlignment="1" applyProtection="1">
      <alignment horizontal="right" vertical="center"/>
    </xf>
    <xf numFmtId="3" fontId="7" fillId="0" borderId="9" xfId="1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3" fontId="7" fillId="0" borderId="8" xfId="1" applyNumberFormat="1" applyFont="1" applyFill="1" applyBorder="1" applyAlignment="1" applyProtection="1">
      <alignment horizontal="right" vertical="center"/>
    </xf>
    <xf numFmtId="3" fontId="7" fillId="0" borderId="11" xfId="1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Border="1" applyAlignment="1" applyProtection="1">
      <alignment horizontal="right" vertical="center" wrapText="1"/>
    </xf>
    <xf numFmtId="49" fontId="5" fillId="0" borderId="12" xfId="0" applyNumberFormat="1" applyFont="1" applyBorder="1" applyAlignment="1" applyProtection="1">
      <alignment horizontal="left" vertical="center" wrapText="1"/>
    </xf>
    <xf numFmtId="3" fontId="18" fillId="2" borderId="3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 applyProtection="1">
      <alignment horizontal="right" vertical="center"/>
    </xf>
    <xf numFmtId="3" fontId="7" fillId="4" borderId="10" xfId="0" applyNumberFormat="1" applyFont="1" applyFill="1" applyBorder="1" applyAlignment="1" applyProtection="1">
      <alignment horizontal="right" vertical="center" wrapText="1"/>
    </xf>
    <xf numFmtId="3" fontId="7" fillId="4" borderId="14" xfId="0" applyNumberFormat="1" applyFont="1" applyFill="1" applyBorder="1" applyAlignment="1" applyProtection="1">
      <alignment horizontal="right" vertical="center" wrapText="1"/>
    </xf>
    <xf numFmtId="3" fontId="7" fillId="0" borderId="14" xfId="1" applyNumberFormat="1" applyFont="1" applyBorder="1" applyAlignment="1" applyProtection="1">
      <alignment horizontal="right" vertical="center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7" fillId="0" borderId="15" xfId="0" applyNumberFormat="1" applyFont="1" applyBorder="1" applyAlignment="1" applyProtection="1">
      <alignment horizontal="right" vertical="center" wrapText="1"/>
    </xf>
    <xf numFmtId="0" fontId="7" fillId="0" borderId="18" xfId="0" applyFont="1" applyBorder="1" applyAlignment="1" applyProtection="1">
      <alignment horizontal="left" vertical="center"/>
    </xf>
    <xf numFmtId="3" fontId="7" fillId="0" borderId="18" xfId="0" applyNumberFormat="1" applyFont="1" applyBorder="1" applyAlignment="1" applyProtection="1">
      <alignment horizontal="center" vertical="center"/>
    </xf>
    <xf numFmtId="3" fontId="7" fillId="0" borderId="8" xfId="1" applyNumberFormat="1" applyFont="1" applyBorder="1" applyAlignment="1" applyProtection="1">
      <alignment horizontal="right" vertical="center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0" fontId="12" fillId="0" borderId="9" xfId="0" applyFont="1" applyFill="1" applyBorder="1" applyAlignment="1">
      <alignment horizontal="center"/>
    </xf>
    <xf numFmtId="0" fontId="12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3" fontId="7" fillId="4" borderId="8" xfId="0" applyNumberFormat="1" applyFont="1" applyFill="1" applyBorder="1" applyAlignment="1" applyProtection="1">
      <alignment horizontal="right" vertical="center" wrapText="1"/>
    </xf>
    <xf numFmtId="3" fontId="18" fillId="2" borderId="3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3" fontId="7" fillId="0" borderId="9" xfId="1" applyNumberFormat="1" applyFont="1" applyFill="1" applyBorder="1" applyAlignment="1" applyProtection="1">
      <alignment horizontal="right" vertical="center"/>
    </xf>
    <xf numFmtId="3" fontId="7" fillId="0" borderId="15" xfId="1" applyNumberFormat="1" applyFont="1" applyFill="1" applyBorder="1" applyAlignment="1" applyProtection="1">
      <alignment horizontal="right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3" fontId="7" fillId="4" borderId="8" xfId="0" applyNumberFormat="1" applyFont="1" applyFill="1" applyBorder="1" applyAlignment="1" applyProtection="1">
      <alignment horizontal="right" vertical="center"/>
    </xf>
    <xf numFmtId="3" fontId="7" fillId="4" borderId="11" xfId="0" applyNumberFormat="1" applyFont="1" applyFill="1" applyBorder="1" applyAlignment="1" applyProtection="1">
      <alignment horizontal="right" vertical="center"/>
    </xf>
    <xf numFmtId="3" fontId="7" fillId="4" borderId="10" xfId="0" applyNumberFormat="1" applyFont="1" applyFill="1" applyBorder="1" applyAlignment="1" applyProtection="1">
      <alignment horizontal="right" vertical="center"/>
    </xf>
    <xf numFmtId="3" fontId="7" fillId="4" borderId="14" xfId="0" applyNumberFormat="1" applyFont="1" applyFill="1" applyBorder="1" applyAlignment="1" applyProtection="1">
      <alignment horizontal="right" vertical="center"/>
    </xf>
    <xf numFmtId="3" fontId="15" fillId="4" borderId="18" xfId="1" applyNumberFormat="1" applyFont="1" applyFill="1" applyBorder="1" applyAlignment="1" applyProtection="1">
      <alignment horizontal="right" vertical="center"/>
    </xf>
    <xf numFmtId="3" fontId="15" fillId="4" borderId="19" xfId="1" applyNumberFormat="1" applyFont="1" applyFill="1" applyBorder="1" applyAlignment="1" applyProtection="1">
      <alignment horizontal="right" vertical="center"/>
    </xf>
    <xf numFmtId="3" fontId="15" fillId="4" borderId="10" xfId="1" applyNumberFormat="1" applyFont="1" applyFill="1" applyBorder="1" applyAlignment="1" applyProtection="1">
      <alignment horizontal="right" vertical="center"/>
    </xf>
    <xf numFmtId="3" fontId="15" fillId="4" borderId="14" xfId="1" applyNumberFormat="1" applyFont="1" applyFill="1" applyBorder="1" applyAlignment="1" applyProtection="1">
      <alignment horizontal="right" vertical="center"/>
    </xf>
    <xf numFmtId="3" fontId="16" fillId="4" borderId="10" xfId="1" applyNumberFormat="1" applyFont="1" applyFill="1" applyBorder="1" applyAlignment="1" applyProtection="1">
      <alignment horizontal="right" vertical="center"/>
    </xf>
    <xf numFmtId="3" fontId="16" fillId="4" borderId="14" xfId="1" applyNumberFormat="1" applyFont="1" applyFill="1" applyBorder="1" applyAlignment="1" applyProtection="1">
      <alignment horizontal="right" vertical="center"/>
    </xf>
    <xf numFmtId="3" fontId="7" fillId="4" borderId="14" xfId="1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3" fontId="9" fillId="4" borderId="14" xfId="0" applyNumberFormat="1" applyFont="1" applyFill="1" applyBorder="1"/>
    <xf numFmtId="3" fontId="9" fillId="4" borderId="14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3" fontId="9" fillId="4" borderId="15" xfId="0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3" borderId="22" xfId="0" applyNumberFormat="1" applyFont="1" applyFill="1" applyBorder="1" applyAlignment="1" applyProtection="1">
      <alignment horizontal="center" vertical="center" wrapText="1"/>
    </xf>
    <xf numFmtId="49" fontId="5" fillId="3" borderId="17" xfId="0" applyNumberFormat="1" applyFont="1" applyFill="1" applyBorder="1" applyAlignment="1" applyProtection="1">
      <alignment horizontal="center" vertical="center" wrapText="1"/>
    </xf>
    <xf numFmtId="49" fontId="5" fillId="3" borderId="20" xfId="0" applyNumberFormat="1" applyFont="1" applyFill="1" applyBorder="1" applyAlignment="1" applyProtection="1">
      <alignment horizontal="center" vertical="center" wrapText="1"/>
    </xf>
    <xf numFmtId="164" fontId="7" fillId="0" borderId="25" xfId="0" applyNumberFormat="1" applyFont="1" applyBorder="1" applyAlignment="1" applyProtection="1">
      <alignment horizontal="center" vertical="center" wrapText="1"/>
    </xf>
    <xf numFmtId="3" fontId="7" fillId="0" borderId="25" xfId="0" applyNumberFormat="1" applyFont="1" applyBorder="1" applyAlignment="1" applyProtection="1">
      <alignment horizontal="right" vertical="center" wrapText="1"/>
    </xf>
    <xf numFmtId="3" fontId="7" fillId="0" borderId="26" xfId="0" applyNumberFormat="1" applyFont="1" applyBorder="1" applyAlignment="1" applyProtection="1">
      <alignment horizontal="right" vertical="center" wrapText="1"/>
    </xf>
    <xf numFmtId="49" fontId="5" fillId="0" borderId="28" xfId="0" applyNumberFormat="1" applyFont="1" applyBorder="1" applyAlignment="1" applyProtection="1">
      <alignment horizontal="left" vertical="center" wrapText="1"/>
    </xf>
    <xf numFmtId="164" fontId="7" fillId="0" borderId="29" xfId="0" applyNumberFormat="1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3" fontId="7" fillId="0" borderId="29" xfId="0" applyNumberFormat="1" applyFont="1" applyBorder="1" applyAlignment="1" applyProtection="1">
      <alignment horizontal="right" vertical="center" wrapText="1"/>
    </xf>
    <xf numFmtId="3" fontId="7" fillId="0" borderId="30" xfId="0" applyNumberFormat="1" applyFont="1" applyBorder="1" applyAlignment="1" applyProtection="1">
      <alignment horizontal="right" vertical="center" wrapText="1"/>
    </xf>
    <xf numFmtId="164" fontId="7" fillId="0" borderId="31" xfId="0" applyNumberFormat="1" applyFont="1" applyBorder="1" applyAlignment="1" applyProtection="1">
      <alignment horizontal="center" vertical="center" wrapText="1"/>
    </xf>
    <xf numFmtId="3" fontId="7" fillId="0" borderId="31" xfId="0" applyNumberFormat="1" applyFont="1" applyBorder="1" applyAlignment="1" applyProtection="1">
      <alignment horizontal="right" vertical="center" wrapText="1"/>
    </xf>
    <xf numFmtId="3" fontId="7" fillId="0" borderId="32" xfId="0" applyNumberFormat="1" applyFont="1" applyBorder="1" applyAlignment="1" applyProtection="1">
      <alignment horizontal="right" vertical="center" wrapText="1"/>
    </xf>
    <xf numFmtId="164" fontId="7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3" fontId="7" fillId="0" borderId="16" xfId="0" applyNumberFormat="1" applyFont="1" applyBorder="1" applyAlignment="1" applyProtection="1">
      <alignment horizontal="righ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 applyProtection="1">
      <alignment horizontal="center" vertical="center" wrapText="1"/>
    </xf>
    <xf numFmtId="3" fontId="7" fillId="4" borderId="18" xfId="0" applyNumberFormat="1" applyFont="1" applyFill="1" applyBorder="1" applyAlignment="1" applyProtection="1">
      <alignment horizontal="right" vertical="center"/>
    </xf>
    <xf numFmtId="3" fontId="7" fillId="4" borderId="19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 applyProtection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right" vertical="center"/>
    </xf>
    <xf numFmtId="3" fontId="7" fillId="4" borderId="26" xfId="0" applyNumberFormat="1" applyFont="1" applyFill="1" applyBorder="1" applyAlignment="1" applyProtection="1">
      <alignment horizontal="right" vertical="center"/>
    </xf>
    <xf numFmtId="49" fontId="7" fillId="0" borderId="31" xfId="0" applyNumberFormat="1" applyFont="1" applyBorder="1" applyAlignment="1">
      <alignment horizontal="center" vertical="center" wrapText="1"/>
    </xf>
    <xf numFmtId="3" fontId="7" fillId="4" borderId="31" xfId="0" applyNumberFormat="1" applyFont="1" applyFill="1" applyBorder="1" applyAlignment="1" applyProtection="1">
      <alignment horizontal="right" vertical="center"/>
    </xf>
    <xf numFmtId="3" fontId="7" fillId="4" borderId="32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 applyProtection="1">
      <alignment horizontal="center" vertical="center" wrapText="1"/>
    </xf>
    <xf numFmtId="49" fontId="7" fillId="0" borderId="35" xfId="0" applyNumberFormat="1" applyFont="1" applyBorder="1" applyAlignment="1" applyProtection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left" vertical="center"/>
    </xf>
    <xf numFmtId="3" fontId="7" fillId="0" borderId="25" xfId="0" applyNumberFormat="1" applyFont="1" applyBorder="1" applyAlignment="1" applyProtection="1">
      <alignment horizontal="center" vertical="center"/>
    </xf>
    <xf numFmtId="3" fontId="15" fillId="4" borderId="25" xfId="1" applyNumberFormat="1" applyFont="1" applyFill="1" applyBorder="1" applyAlignment="1" applyProtection="1">
      <alignment horizontal="right" vertical="center"/>
    </xf>
    <xf numFmtId="3" fontId="15" fillId="4" borderId="26" xfId="1" applyNumberFormat="1" applyFont="1" applyFill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left" vertical="center"/>
    </xf>
    <xf numFmtId="3" fontId="7" fillId="0" borderId="31" xfId="0" applyNumberFormat="1" applyFont="1" applyBorder="1" applyAlignment="1" applyProtection="1">
      <alignment horizontal="center" vertical="center"/>
    </xf>
    <xf numFmtId="3" fontId="16" fillId="4" borderId="31" xfId="1" applyNumberFormat="1" applyFont="1" applyFill="1" applyBorder="1" applyAlignment="1" applyProtection="1">
      <alignment horizontal="right" vertical="center"/>
    </xf>
    <xf numFmtId="3" fontId="16" fillId="4" borderId="32" xfId="1" applyNumberFormat="1" applyFont="1" applyFill="1" applyBorder="1" applyAlignment="1" applyProtection="1">
      <alignment horizontal="right" vertical="center"/>
    </xf>
    <xf numFmtId="3" fontId="16" fillId="4" borderId="25" xfId="1" applyNumberFormat="1" applyFont="1" applyFill="1" applyBorder="1" applyAlignment="1" applyProtection="1">
      <alignment horizontal="right" vertical="center"/>
    </xf>
    <xf numFmtId="3" fontId="16" fillId="4" borderId="26" xfId="1" applyNumberFormat="1" applyFont="1" applyFill="1" applyBorder="1" applyAlignment="1" applyProtection="1">
      <alignment horizontal="right" vertical="center"/>
    </xf>
    <xf numFmtId="3" fontId="7" fillId="4" borderId="32" xfId="1" applyNumberFormat="1" applyFont="1" applyFill="1" applyBorder="1" applyAlignment="1" applyProtection="1">
      <alignment horizontal="right" vertical="center"/>
    </xf>
    <xf numFmtId="3" fontId="7" fillId="0" borderId="25" xfId="1" applyNumberFormat="1" applyFont="1" applyBorder="1" applyAlignment="1" applyProtection="1">
      <alignment horizontal="right" vertical="center"/>
    </xf>
    <xf numFmtId="3" fontId="7" fillId="4" borderId="26" xfId="1" applyNumberFormat="1" applyFont="1" applyFill="1" applyBorder="1" applyAlignment="1" applyProtection="1">
      <alignment horizontal="right" vertical="center"/>
    </xf>
    <xf numFmtId="49" fontId="5" fillId="0" borderId="42" xfId="0" applyNumberFormat="1" applyFont="1" applyBorder="1" applyAlignment="1" applyProtection="1">
      <alignment horizontal="left" vertical="center" wrapText="1"/>
    </xf>
    <xf numFmtId="3" fontId="7" fillId="4" borderId="33" xfId="1" applyNumberFormat="1" applyFont="1" applyFill="1" applyBorder="1" applyAlignment="1" applyProtection="1">
      <alignment horizontal="right" vertical="center"/>
    </xf>
    <xf numFmtId="0" fontId="5" fillId="0" borderId="42" xfId="0" applyFont="1" applyBorder="1" applyAlignment="1" applyProtection="1">
      <alignment horizontal="left" vertical="center" wrapText="1"/>
    </xf>
    <xf numFmtId="3" fontId="12" fillId="4" borderId="33" xfId="0" applyNumberFormat="1" applyFont="1" applyFill="1" applyBorder="1" applyAlignment="1" applyProtection="1">
      <alignment horizontal="right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left" vertical="center" wrapText="1"/>
    </xf>
    <xf numFmtId="49" fontId="5" fillId="0" borderId="44" xfId="0" applyNumberFormat="1" applyFont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49" fontId="7" fillId="0" borderId="45" xfId="0" applyNumberFormat="1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31" xfId="0" applyNumberFormat="1" applyFont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49" fontId="5" fillId="0" borderId="49" xfId="0" applyNumberFormat="1" applyFont="1" applyBorder="1" applyAlignment="1" applyProtection="1">
      <alignment horizontal="left" vertical="center" wrapText="1"/>
    </xf>
    <xf numFmtId="49" fontId="26" fillId="0" borderId="34" xfId="0" applyNumberFormat="1" applyFont="1" applyBorder="1" applyAlignment="1" applyProtection="1">
      <alignment horizontal="center" vertical="center" wrapText="1"/>
    </xf>
    <xf numFmtId="3" fontId="7" fillId="0" borderId="18" xfId="0" applyNumberFormat="1" applyFont="1" applyBorder="1" applyAlignment="1" applyProtection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</xf>
    <xf numFmtId="49" fontId="7" fillId="0" borderId="56" xfId="0" applyNumberFormat="1" applyFont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left" vertical="center" wrapText="1"/>
    </xf>
    <xf numFmtId="0" fontId="23" fillId="0" borderId="58" xfId="0" applyFont="1" applyBorder="1" applyAlignment="1" applyProtection="1">
      <alignment horizontal="left" vertical="center" wrapText="1"/>
    </xf>
    <xf numFmtId="0" fontId="23" fillId="0" borderId="57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39" xfId="0" applyFont="1" applyBorder="1" applyAlignment="1" applyProtection="1">
      <alignment horizontal="left" vertical="center" wrapText="1"/>
    </xf>
    <xf numFmtId="49" fontId="26" fillId="0" borderId="2" xfId="0" applyNumberFormat="1" applyFont="1" applyBorder="1" applyAlignment="1" applyProtection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4" fontId="12" fillId="0" borderId="25" xfId="0" applyNumberFormat="1" applyFont="1" applyFill="1" applyBorder="1" applyAlignment="1" applyProtection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49" fontId="5" fillId="2" borderId="59" xfId="0" applyNumberFormat="1" applyFont="1" applyFill="1" applyBorder="1" applyAlignment="1" applyProtection="1">
      <alignment horizontal="center" vertical="center" wrapText="1"/>
    </xf>
    <xf numFmtId="49" fontId="5" fillId="2" borderId="60" xfId="0" applyNumberFormat="1" applyFont="1" applyFill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0" fontId="21" fillId="0" borderId="62" xfId="0" applyFont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</xf>
    <xf numFmtId="0" fontId="21" fillId="0" borderId="46" xfId="0" applyFont="1" applyBorder="1" applyAlignment="1" applyProtection="1">
      <alignment horizontal="center" vertical="center" wrapText="1"/>
    </xf>
    <xf numFmtId="0" fontId="21" fillId="0" borderId="59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right" vertical="center" wrapText="1"/>
    </xf>
    <xf numFmtId="49" fontId="7" fillId="0" borderId="31" xfId="0" applyNumberFormat="1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center" vertical="center"/>
    </xf>
    <xf numFmtId="3" fontId="7" fillId="0" borderId="31" xfId="0" applyNumberFormat="1" applyFont="1" applyFill="1" applyBorder="1" applyAlignment="1" applyProtection="1">
      <alignment horizontal="right" vertical="center" wrapText="1"/>
    </xf>
    <xf numFmtId="49" fontId="7" fillId="0" borderId="25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right" vertical="center" wrapText="1"/>
    </xf>
    <xf numFmtId="49" fontId="7" fillId="0" borderId="27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</xf>
    <xf numFmtId="49" fontId="7" fillId="0" borderId="68" xfId="0" applyNumberFormat="1" applyFont="1" applyBorder="1" applyAlignment="1" applyProtection="1">
      <alignment horizontal="center" vertical="center"/>
    </xf>
    <xf numFmtId="49" fontId="7" fillId="0" borderId="69" xfId="0" applyNumberFormat="1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3" fontId="7" fillId="0" borderId="34" xfId="1" applyNumberFormat="1" applyFont="1" applyBorder="1" applyAlignment="1" applyProtection="1">
      <alignment horizontal="center" vertical="center" wrapText="1"/>
    </xf>
    <xf numFmtId="3" fontId="7" fillId="0" borderId="26" xfId="1" applyNumberFormat="1" applyFont="1" applyBorder="1" applyAlignment="1" applyProtection="1">
      <alignment horizontal="right" vertical="center"/>
    </xf>
    <xf numFmtId="3" fontId="7" fillId="0" borderId="25" xfId="1" applyNumberFormat="1" applyFont="1" applyFill="1" applyBorder="1" applyAlignment="1" applyProtection="1">
      <alignment horizontal="right" vertical="center"/>
    </xf>
    <xf numFmtId="3" fontId="7" fillId="0" borderId="26" xfId="1" applyNumberFormat="1" applyFont="1" applyFill="1" applyBorder="1" applyAlignment="1" applyProtection="1">
      <alignment horizontal="right" vertical="center"/>
    </xf>
    <xf numFmtId="1" fontId="7" fillId="0" borderId="74" xfId="1" applyNumberFormat="1" applyFont="1" applyBorder="1" applyAlignment="1" applyProtection="1">
      <alignment vertical="center"/>
    </xf>
    <xf numFmtId="1" fontId="7" fillId="0" borderId="72" xfId="1" applyNumberFormat="1" applyFont="1" applyBorder="1" applyAlignment="1" applyProtection="1">
      <alignment vertical="center"/>
    </xf>
    <xf numFmtId="4" fontId="12" fillId="0" borderId="34" xfId="0" applyNumberFormat="1" applyFont="1" applyFill="1" applyBorder="1" applyAlignment="1">
      <alignment horizontal="center" vertical="center"/>
    </xf>
    <xf numFmtId="4" fontId="12" fillId="0" borderId="40" xfId="0" applyNumberFormat="1" applyFont="1" applyFill="1" applyBorder="1" applyAlignment="1">
      <alignment horizontal="center" vertical="center"/>
    </xf>
    <xf numFmtId="0" fontId="21" fillId="0" borderId="60" xfId="0" applyFont="1" applyBorder="1" applyAlignment="1" applyProtection="1">
      <alignment horizontal="center" vertical="center" wrapText="1"/>
    </xf>
    <xf numFmtId="49" fontId="7" fillId="0" borderId="73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49" fontId="5" fillId="0" borderId="39" xfId="0" applyNumberFormat="1" applyFont="1" applyBorder="1" applyAlignment="1" applyProtection="1">
      <alignment horizontal="left" vertical="center" wrapText="1"/>
    </xf>
    <xf numFmtId="49" fontId="7" fillId="0" borderId="37" xfId="0" applyNumberFormat="1" applyFont="1" applyBorder="1" applyAlignment="1" applyProtection="1">
      <alignment horizontal="center" vertical="center"/>
    </xf>
    <xf numFmtId="49" fontId="7" fillId="0" borderId="66" xfId="0" applyNumberFormat="1" applyFont="1" applyBorder="1" applyAlignment="1" applyProtection="1">
      <alignment horizontal="center" vertical="center"/>
    </xf>
    <xf numFmtId="49" fontId="26" fillId="0" borderId="13" xfId="0" applyNumberFormat="1" applyFont="1" applyBorder="1" applyAlignment="1" applyProtection="1">
      <alignment horizontal="center" vertical="center" wrapText="1"/>
    </xf>
    <xf numFmtId="49" fontId="26" fillId="0" borderId="40" xfId="0" applyNumberFormat="1" applyFont="1" applyBorder="1" applyAlignment="1" applyProtection="1">
      <alignment horizontal="center" vertical="center" wrapText="1"/>
    </xf>
    <xf numFmtId="49" fontId="7" fillId="0" borderId="40" xfId="0" applyNumberFormat="1" applyFont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49" fontId="5" fillId="2" borderId="72" xfId="0" applyNumberFormat="1" applyFont="1" applyFill="1" applyBorder="1" applyAlignment="1" applyProtection="1">
      <alignment horizontal="center" vertical="center" wrapText="1"/>
    </xf>
    <xf numFmtId="49" fontId="5" fillId="2" borderId="69" xfId="0" applyNumberFormat="1" applyFont="1" applyFill="1" applyBorder="1" applyAlignment="1" applyProtection="1">
      <alignment horizontal="center" vertical="center" wrapText="1"/>
    </xf>
    <xf numFmtId="49" fontId="7" fillId="0" borderId="74" xfId="0" applyNumberFormat="1" applyFont="1" applyBorder="1" applyAlignment="1" applyProtection="1">
      <alignment horizontal="center" vertical="center"/>
    </xf>
    <xf numFmtId="49" fontId="7" fillId="0" borderId="75" xfId="0" applyNumberFormat="1" applyFont="1" applyBorder="1" applyAlignment="1" applyProtection="1">
      <alignment horizontal="center" vertical="center"/>
    </xf>
    <xf numFmtId="49" fontId="7" fillId="0" borderId="57" xfId="0" applyNumberFormat="1" applyFont="1" applyBorder="1" applyAlignment="1" applyProtection="1">
      <alignment horizontal="center" vertical="center"/>
    </xf>
    <xf numFmtId="49" fontId="7" fillId="0" borderId="36" xfId="0" applyNumberFormat="1" applyFont="1" applyFill="1" applyBorder="1" applyAlignment="1" applyProtection="1">
      <alignment horizontal="center" vertical="center" wrapText="1"/>
    </xf>
    <xf numFmtId="49" fontId="7" fillId="0" borderId="35" xfId="0" applyNumberFormat="1" applyFont="1" applyFill="1" applyBorder="1" applyAlignment="1" applyProtection="1">
      <alignment horizontal="center" vertical="center" wrapText="1"/>
    </xf>
    <xf numFmtId="1" fontId="26" fillId="4" borderId="56" xfId="1" applyNumberFormat="1" applyFont="1" applyFill="1" applyBorder="1" applyAlignment="1" applyProtection="1">
      <alignment horizontal="center" vertical="center" wrapText="1"/>
    </xf>
    <xf numFmtId="1" fontId="26" fillId="4" borderId="57" xfId="1" applyNumberFormat="1" applyFont="1" applyFill="1" applyBorder="1" applyAlignment="1" applyProtection="1">
      <alignment horizontal="center" vertical="center" wrapText="1"/>
    </xf>
    <xf numFmtId="0" fontId="21" fillId="4" borderId="52" xfId="0" applyFont="1" applyFill="1" applyBorder="1" applyAlignment="1" applyProtection="1">
      <alignment horizontal="center" vertical="center" wrapText="1"/>
    </xf>
    <xf numFmtId="0" fontId="21" fillId="4" borderId="53" xfId="0" applyFont="1" applyFill="1" applyBorder="1" applyAlignment="1" applyProtection="1">
      <alignment horizontal="center" vertical="center" wrapText="1"/>
    </xf>
    <xf numFmtId="0" fontId="21" fillId="4" borderId="50" xfId="0" applyFont="1" applyFill="1" applyBorder="1" applyAlignment="1" applyProtection="1">
      <alignment horizontal="center" vertical="center" wrapText="1"/>
    </xf>
    <xf numFmtId="0" fontId="21" fillId="4" borderId="51" xfId="0" applyFont="1" applyFill="1" applyBorder="1" applyAlignment="1" applyProtection="1">
      <alignment horizontal="center" vertical="center" wrapText="1"/>
    </xf>
    <xf numFmtId="0" fontId="21" fillId="4" borderId="54" xfId="0" applyFont="1" applyFill="1" applyBorder="1" applyAlignment="1" applyProtection="1">
      <alignment horizontal="center" vertical="center" wrapText="1"/>
    </xf>
    <xf numFmtId="0" fontId="21" fillId="4" borderId="55" xfId="0" applyFont="1" applyFill="1" applyBorder="1" applyAlignment="1" applyProtection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1" fontId="7" fillId="0" borderId="72" xfId="1" applyNumberFormat="1" applyFont="1" applyBorder="1" applyAlignment="1" applyProtection="1">
      <alignment horizontal="center" vertical="center"/>
    </xf>
    <xf numFmtId="0" fontId="23" fillId="0" borderId="65" xfId="0" applyFont="1" applyBorder="1" applyAlignment="1" applyProtection="1">
      <alignment horizontal="left" vertical="center" wrapText="1"/>
    </xf>
    <xf numFmtId="0" fontId="23" fillId="0" borderId="38" xfId="0" applyFont="1" applyBorder="1" applyAlignment="1" applyProtection="1">
      <alignment horizontal="left" vertical="center" wrapText="1"/>
    </xf>
    <xf numFmtId="0" fontId="23" fillId="0" borderId="70" xfId="0" applyFont="1" applyBorder="1" applyAlignment="1" applyProtection="1">
      <alignment horizontal="left" vertical="center" wrapText="1"/>
    </xf>
    <xf numFmtId="3" fontId="12" fillId="4" borderId="41" xfId="0" applyNumberFormat="1" applyFont="1" applyFill="1" applyBorder="1" applyAlignment="1" applyProtection="1">
      <alignment vertical="center"/>
    </xf>
    <xf numFmtId="3" fontId="12" fillId="4" borderId="33" xfId="0" applyNumberFormat="1" applyFont="1" applyFill="1" applyBorder="1" applyAlignment="1" applyProtection="1">
      <alignment vertical="center"/>
    </xf>
    <xf numFmtId="0" fontId="12" fillId="0" borderId="18" xfId="0" applyFont="1" applyFill="1" applyBorder="1" applyAlignment="1">
      <alignment horizontal="center"/>
    </xf>
    <xf numFmtId="4" fontId="12" fillId="0" borderId="18" xfId="0" applyNumberFormat="1" applyFont="1" applyFill="1" applyBorder="1" applyAlignment="1" applyProtection="1">
      <alignment horizontal="center"/>
    </xf>
    <xf numFmtId="3" fontId="5" fillId="4" borderId="18" xfId="0" applyNumberFormat="1" applyFont="1" applyFill="1" applyBorder="1" applyAlignment="1">
      <alignment horizontal="right" vertical="center"/>
    </xf>
    <xf numFmtId="3" fontId="9" fillId="4" borderId="19" xfId="0" applyNumberFormat="1" applyFont="1" applyFill="1" applyBorder="1"/>
    <xf numFmtId="3" fontId="5" fillId="4" borderId="25" xfId="0" applyNumberFormat="1" applyFont="1" applyFill="1" applyBorder="1" applyAlignment="1">
      <alignment horizontal="right" vertical="center"/>
    </xf>
    <xf numFmtId="3" fontId="9" fillId="4" borderId="26" xfId="0" applyNumberFormat="1" applyFont="1" applyFill="1" applyBorder="1"/>
    <xf numFmtId="0" fontId="12" fillId="0" borderId="31" xfId="0" applyFont="1" applyBorder="1" applyAlignment="1" applyProtection="1">
      <alignment horizontal="center"/>
    </xf>
    <xf numFmtId="3" fontId="5" fillId="4" borderId="31" xfId="0" applyNumberFormat="1" applyFont="1" applyFill="1" applyBorder="1" applyAlignment="1">
      <alignment horizontal="right" vertical="center"/>
    </xf>
    <xf numFmtId="3" fontId="9" fillId="4" borderId="32" xfId="0" applyNumberFormat="1" applyFont="1" applyFill="1" applyBorder="1"/>
    <xf numFmtId="4" fontId="12" fillId="0" borderId="31" xfId="0" applyNumberFormat="1" applyFont="1" applyFill="1" applyBorder="1" applyAlignment="1" applyProtection="1">
      <alignment horizontal="center"/>
    </xf>
    <xf numFmtId="3" fontId="9" fillId="4" borderId="11" xfId="0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 applyProtection="1">
      <alignment horizontal="center"/>
    </xf>
    <xf numFmtId="3" fontId="12" fillId="4" borderId="30" xfId="0" applyNumberFormat="1" applyFont="1" applyFill="1" applyBorder="1" applyAlignment="1" applyProtection="1">
      <alignment horizontal="right" vertical="center" wrapText="1"/>
    </xf>
    <xf numFmtId="49" fontId="7" fillId="0" borderId="18" xfId="0" applyNumberFormat="1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center" vertical="center"/>
    </xf>
    <xf numFmtId="3" fontId="7" fillId="0" borderId="19" xfId="0" applyNumberFormat="1" applyFont="1" applyFill="1" applyBorder="1" applyAlignment="1" applyProtection="1">
      <alignment horizontal="right" vertical="center" wrapText="1"/>
    </xf>
    <xf numFmtId="0" fontId="7" fillId="0" borderId="25" xfId="0" applyFont="1" applyBorder="1" applyAlignment="1" applyProtection="1">
      <alignment horizontal="center" vertical="center"/>
    </xf>
    <xf numFmtId="3" fontId="7" fillId="0" borderId="25" xfId="0" applyNumberFormat="1" applyFont="1" applyFill="1" applyBorder="1" applyAlignment="1" applyProtection="1">
      <alignment horizontal="right" vertical="center" wrapText="1"/>
    </xf>
    <xf numFmtId="3" fontId="7" fillId="0" borderId="26" xfId="0" applyNumberFormat="1" applyFont="1" applyFill="1" applyBorder="1" applyAlignment="1" applyProtection="1">
      <alignment horizontal="right" vertical="center" wrapText="1"/>
    </xf>
    <xf numFmtId="3" fontId="7" fillId="0" borderId="32" xfId="0" applyNumberFormat="1" applyFont="1" applyFill="1" applyBorder="1" applyAlignment="1" applyProtection="1">
      <alignment horizontal="right" vertical="center" wrapText="1"/>
    </xf>
    <xf numFmtId="3" fontId="7" fillId="4" borderId="25" xfId="0" applyNumberFormat="1" applyFont="1" applyFill="1" applyBorder="1" applyAlignment="1" applyProtection="1">
      <alignment horizontal="right" vertical="center" wrapText="1"/>
    </xf>
    <xf numFmtId="3" fontId="7" fillId="4" borderId="11" xfId="0" applyNumberFormat="1" applyFont="1" applyFill="1" applyBorder="1" applyAlignment="1" applyProtection="1">
      <alignment horizontal="right" vertical="center" wrapText="1"/>
    </xf>
    <xf numFmtId="3" fontId="7" fillId="4" borderId="26" xfId="0" applyNumberFormat="1" applyFont="1" applyFill="1" applyBorder="1" applyAlignment="1" applyProtection="1">
      <alignment horizontal="right" vertical="center" wrapText="1"/>
    </xf>
    <xf numFmtId="3" fontId="7" fillId="4" borderId="34" xfId="0" applyNumberFormat="1" applyFont="1" applyFill="1" applyBorder="1" applyAlignment="1" applyProtection="1">
      <alignment horizontal="center" vertical="center" wrapText="1"/>
    </xf>
    <xf numFmtId="3" fontId="7" fillId="4" borderId="13" xfId="0" applyNumberFormat="1" applyFont="1" applyFill="1" applyBorder="1" applyAlignment="1" applyProtection="1">
      <alignment horizontal="center" vertical="center" wrapText="1"/>
    </xf>
    <xf numFmtId="3" fontId="7" fillId="4" borderId="34" xfId="0" applyNumberFormat="1" applyFont="1" applyFill="1" applyBorder="1" applyAlignment="1" applyProtection="1">
      <alignment vertical="center" wrapText="1"/>
    </xf>
    <xf numFmtId="3" fontId="7" fillId="4" borderId="13" xfId="0" applyNumberFormat="1" applyFont="1" applyFill="1" applyBorder="1" applyAlignment="1" applyProtection="1">
      <alignment vertical="center" wrapText="1"/>
    </xf>
    <xf numFmtId="3" fontId="7" fillId="4" borderId="40" xfId="0" applyNumberFormat="1" applyFont="1" applyFill="1" applyBorder="1" applyAlignment="1" applyProtection="1">
      <alignment vertical="center" wrapText="1"/>
    </xf>
    <xf numFmtId="3" fontId="7" fillId="0" borderId="6" xfId="0" applyNumberFormat="1" applyFont="1" applyFill="1" applyBorder="1" applyAlignment="1" applyProtection="1">
      <alignment horizontal="right" vertical="center" wrapText="1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3" fontId="7" fillId="4" borderId="18" xfId="0" applyNumberFormat="1" applyFont="1" applyFill="1" applyBorder="1" applyAlignment="1" applyProtection="1">
      <alignment horizontal="right" vertical="center" wrapText="1"/>
    </xf>
    <xf numFmtId="3" fontId="7" fillId="4" borderId="19" xfId="0" applyNumberFormat="1" applyFont="1" applyFill="1" applyBorder="1" applyAlignment="1" applyProtection="1">
      <alignment horizontal="right" vertical="center" wrapText="1"/>
    </xf>
    <xf numFmtId="3" fontId="7" fillId="4" borderId="40" xfId="0" applyNumberFormat="1" applyFont="1" applyFill="1" applyBorder="1" applyAlignment="1" applyProtection="1">
      <alignment horizontal="center" vertical="center" wrapText="1"/>
    </xf>
    <xf numFmtId="3" fontId="7" fillId="4" borderId="6" xfId="0" applyNumberFormat="1" applyFont="1" applyFill="1" applyBorder="1" applyAlignment="1" applyProtection="1">
      <alignment horizontal="right" vertical="center" wrapText="1"/>
    </xf>
    <xf numFmtId="3" fontId="7" fillId="4" borderId="7" xfId="0" applyNumberFormat="1" applyFont="1" applyFill="1" applyBorder="1" applyAlignment="1" applyProtection="1">
      <alignment horizontal="right" vertical="center" wrapText="1"/>
    </xf>
    <xf numFmtId="3" fontId="7" fillId="0" borderId="34" xfId="0" applyNumberFormat="1" applyFont="1" applyFill="1" applyBorder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 wrapText="1"/>
    </xf>
    <xf numFmtId="3" fontId="7" fillId="0" borderId="40" xfId="0" applyNumberFormat="1" applyFont="1" applyFill="1" applyBorder="1" applyAlignment="1" applyProtection="1">
      <alignment horizontal="center" vertical="center" wrapText="1"/>
    </xf>
    <xf numFmtId="1" fontId="7" fillId="0" borderId="71" xfId="1" applyNumberFormat="1" applyFont="1" applyBorder="1" applyAlignment="1" applyProtection="1">
      <alignment horizontal="center" vertical="center"/>
    </xf>
    <xf numFmtId="1" fontId="7" fillId="0" borderId="18" xfId="1" applyNumberFormat="1" applyFont="1" applyBorder="1" applyAlignment="1" applyProtection="1">
      <alignment horizontal="center" vertical="center" wrapText="1"/>
    </xf>
    <xf numFmtId="3" fontId="7" fillId="0" borderId="18" xfId="1" applyNumberFormat="1" applyFont="1" applyFill="1" applyBorder="1" applyAlignment="1" applyProtection="1">
      <alignment horizontal="right" vertical="center"/>
    </xf>
    <xf numFmtId="3" fontId="7" fillId="0" borderId="19" xfId="1" applyNumberFormat="1" applyFont="1" applyFill="1" applyBorder="1" applyAlignment="1" applyProtection="1">
      <alignment horizontal="right" vertical="center"/>
    </xf>
    <xf numFmtId="0" fontId="5" fillId="0" borderId="43" xfId="0" applyFont="1" applyBorder="1" applyAlignment="1" applyProtection="1">
      <alignment horizontal="left" vertical="center" wrapText="1"/>
    </xf>
    <xf numFmtId="1" fontId="7" fillId="0" borderId="35" xfId="1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right" vertical="center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3" fontId="7" fillId="4" borderId="3" xfId="0" applyNumberFormat="1" applyFont="1" applyFill="1" applyBorder="1" applyAlignment="1" applyProtection="1">
      <alignment horizontal="right" vertical="center" wrapText="1"/>
    </xf>
    <xf numFmtId="49" fontId="5" fillId="0" borderId="49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5" fillId="0" borderId="39" xfId="0" applyNumberFormat="1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center" vertical="center" wrapText="1"/>
    </xf>
    <xf numFmtId="3" fontId="12" fillId="4" borderId="3" xfId="0" applyNumberFormat="1" applyFont="1" applyFill="1" applyBorder="1" applyAlignment="1" applyProtection="1">
      <alignment horizontal="right" vertical="center" wrapText="1"/>
    </xf>
    <xf numFmtId="49" fontId="27" fillId="2" borderId="4" xfId="2" applyNumberFormat="1" applyFont="1" applyFill="1" applyBorder="1" applyAlignment="1" applyProtection="1">
      <alignment horizontal="center" vertical="center" wrapText="1"/>
    </xf>
    <xf numFmtId="49" fontId="27" fillId="2" borderId="27" xfId="2" applyNumberFormat="1" applyFont="1" applyFill="1" applyBorder="1" applyAlignment="1" applyProtection="1">
      <alignment horizontal="center" vertical="center" wrapText="1"/>
    </xf>
    <xf numFmtId="49" fontId="27" fillId="2" borderId="23" xfId="2" applyNumberFormat="1" applyFont="1" applyFill="1" applyBorder="1" applyAlignment="1" applyProtection="1">
      <alignment horizontal="center" vertical="center" wrapText="1"/>
    </xf>
    <xf numFmtId="49" fontId="27" fillId="2" borderId="24" xfId="2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5</xdr:col>
      <xdr:colOff>1424940</xdr:colOff>
      <xdr:row>0</xdr:row>
      <xdr:rowOff>1455420</xdr:rowOff>
    </xdr:to>
    <xdr:pic>
      <xdr:nvPicPr>
        <xdr:cNvPr id="4" name="Рисунок 3" descr="Безымянный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951738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kmeti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abSelected="1" topLeftCell="A190" zoomScaleNormal="100" workbookViewId="0">
      <selection activeCell="J200" sqref="J200"/>
    </sheetView>
  </sheetViews>
  <sheetFormatPr defaultRowHeight="15.6" x14ac:dyDescent="0.3"/>
  <cols>
    <col min="1" max="1" width="37.5546875" style="41" customWidth="1"/>
    <col min="2" max="2" width="17.109375" style="42" customWidth="1"/>
    <col min="3" max="3" width="21" style="42" customWidth="1"/>
    <col min="4" max="4" width="16.44140625" style="43" customWidth="1"/>
    <col min="5" max="5" width="19.21875" style="44" customWidth="1"/>
    <col min="6" max="6" width="18.88671875" style="44" customWidth="1"/>
    <col min="7" max="7" width="8.88671875" style="1" customWidth="1"/>
    <col min="8" max="8" width="6.88671875" style="1" customWidth="1"/>
    <col min="9" max="229" width="9.109375" style="1"/>
    <col min="230" max="230" width="42" style="1" customWidth="1"/>
    <col min="231" max="231" width="18" style="1" customWidth="1"/>
    <col min="232" max="232" width="23.33203125" style="1" customWidth="1"/>
    <col min="233" max="233" width="20.44140625" style="1" customWidth="1"/>
    <col min="234" max="235" width="20" style="1" customWidth="1"/>
    <col min="236" max="485" width="9.109375" style="1"/>
    <col min="486" max="486" width="42" style="1" customWidth="1"/>
    <col min="487" max="487" width="18" style="1" customWidth="1"/>
    <col min="488" max="488" width="23.33203125" style="1" customWidth="1"/>
    <col min="489" max="489" width="20.44140625" style="1" customWidth="1"/>
    <col min="490" max="491" width="20" style="1" customWidth="1"/>
    <col min="492" max="741" width="9.109375" style="1"/>
    <col min="742" max="742" width="42" style="1" customWidth="1"/>
    <col min="743" max="743" width="18" style="1" customWidth="1"/>
    <col min="744" max="744" width="23.33203125" style="1" customWidth="1"/>
    <col min="745" max="745" width="20.44140625" style="1" customWidth="1"/>
    <col min="746" max="747" width="20" style="1" customWidth="1"/>
    <col min="748" max="997" width="9.109375" style="1"/>
    <col min="998" max="998" width="42" style="1" customWidth="1"/>
    <col min="999" max="999" width="18" style="1" customWidth="1"/>
    <col min="1000" max="1000" width="23.33203125" style="1" customWidth="1"/>
    <col min="1001" max="1001" width="20.44140625" style="1" customWidth="1"/>
    <col min="1002" max="1003" width="20" style="1" customWidth="1"/>
    <col min="1004" max="1253" width="9.109375" style="1"/>
    <col min="1254" max="1254" width="42" style="1" customWidth="1"/>
    <col min="1255" max="1255" width="18" style="1" customWidth="1"/>
    <col min="1256" max="1256" width="23.33203125" style="1" customWidth="1"/>
    <col min="1257" max="1257" width="20.44140625" style="1" customWidth="1"/>
    <col min="1258" max="1259" width="20" style="1" customWidth="1"/>
    <col min="1260" max="1509" width="9.109375" style="1"/>
    <col min="1510" max="1510" width="42" style="1" customWidth="1"/>
    <col min="1511" max="1511" width="18" style="1" customWidth="1"/>
    <col min="1512" max="1512" width="23.33203125" style="1" customWidth="1"/>
    <col min="1513" max="1513" width="20.44140625" style="1" customWidth="1"/>
    <col min="1514" max="1515" width="20" style="1" customWidth="1"/>
    <col min="1516" max="1765" width="9.109375" style="1"/>
    <col min="1766" max="1766" width="42" style="1" customWidth="1"/>
    <col min="1767" max="1767" width="18" style="1" customWidth="1"/>
    <col min="1768" max="1768" width="23.33203125" style="1" customWidth="1"/>
    <col min="1769" max="1769" width="20.44140625" style="1" customWidth="1"/>
    <col min="1770" max="1771" width="20" style="1" customWidth="1"/>
    <col min="1772" max="2021" width="9.109375" style="1"/>
    <col min="2022" max="2022" width="42" style="1" customWidth="1"/>
    <col min="2023" max="2023" width="18" style="1" customWidth="1"/>
    <col min="2024" max="2024" width="23.33203125" style="1" customWidth="1"/>
    <col min="2025" max="2025" width="20.44140625" style="1" customWidth="1"/>
    <col min="2026" max="2027" width="20" style="1" customWidth="1"/>
    <col min="2028" max="2277" width="9.109375" style="1"/>
    <col min="2278" max="2278" width="42" style="1" customWidth="1"/>
    <col min="2279" max="2279" width="18" style="1" customWidth="1"/>
    <col min="2280" max="2280" width="23.33203125" style="1" customWidth="1"/>
    <col min="2281" max="2281" width="20.44140625" style="1" customWidth="1"/>
    <col min="2282" max="2283" width="20" style="1" customWidth="1"/>
    <col min="2284" max="2533" width="9.109375" style="1"/>
    <col min="2534" max="2534" width="42" style="1" customWidth="1"/>
    <col min="2535" max="2535" width="18" style="1" customWidth="1"/>
    <col min="2536" max="2536" width="23.33203125" style="1" customWidth="1"/>
    <col min="2537" max="2537" width="20.44140625" style="1" customWidth="1"/>
    <col min="2538" max="2539" width="20" style="1" customWidth="1"/>
    <col min="2540" max="2789" width="9.109375" style="1"/>
    <col min="2790" max="2790" width="42" style="1" customWidth="1"/>
    <col min="2791" max="2791" width="18" style="1" customWidth="1"/>
    <col min="2792" max="2792" width="23.33203125" style="1" customWidth="1"/>
    <col min="2793" max="2793" width="20.44140625" style="1" customWidth="1"/>
    <col min="2794" max="2795" width="20" style="1" customWidth="1"/>
    <col min="2796" max="3045" width="9.109375" style="1"/>
    <col min="3046" max="3046" width="42" style="1" customWidth="1"/>
    <col min="3047" max="3047" width="18" style="1" customWidth="1"/>
    <col min="3048" max="3048" width="23.33203125" style="1" customWidth="1"/>
    <col min="3049" max="3049" width="20.44140625" style="1" customWidth="1"/>
    <col min="3050" max="3051" width="20" style="1" customWidth="1"/>
    <col min="3052" max="3301" width="9.109375" style="1"/>
    <col min="3302" max="3302" width="42" style="1" customWidth="1"/>
    <col min="3303" max="3303" width="18" style="1" customWidth="1"/>
    <col min="3304" max="3304" width="23.33203125" style="1" customWidth="1"/>
    <col min="3305" max="3305" width="20.44140625" style="1" customWidth="1"/>
    <col min="3306" max="3307" width="20" style="1" customWidth="1"/>
    <col min="3308" max="3557" width="9.109375" style="1"/>
    <col min="3558" max="3558" width="42" style="1" customWidth="1"/>
    <col min="3559" max="3559" width="18" style="1" customWidth="1"/>
    <col min="3560" max="3560" width="23.33203125" style="1" customWidth="1"/>
    <col min="3561" max="3561" width="20.44140625" style="1" customWidth="1"/>
    <col min="3562" max="3563" width="20" style="1" customWidth="1"/>
    <col min="3564" max="3813" width="9.109375" style="1"/>
    <col min="3814" max="3814" width="42" style="1" customWidth="1"/>
    <col min="3815" max="3815" width="18" style="1" customWidth="1"/>
    <col min="3816" max="3816" width="23.33203125" style="1" customWidth="1"/>
    <col min="3817" max="3817" width="20.44140625" style="1" customWidth="1"/>
    <col min="3818" max="3819" width="20" style="1" customWidth="1"/>
    <col min="3820" max="4069" width="9.109375" style="1"/>
    <col min="4070" max="4070" width="42" style="1" customWidth="1"/>
    <col min="4071" max="4071" width="18" style="1" customWidth="1"/>
    <col min="4072" max="4072" width="23.33203125" style="1" customWidth="1"/>
    <col min="4073" max="4073" width="20.44140625" style="1" customWidth="1"/>
    <col min="4074" max="4075" width="20" style="1" customWidth="1"/>
    <col min="4076" max="4325" width="9.109375" style="1"/>
    <col min="4326" max="4326" width="42" style="1" customWidth="1"/>
    <col min="4327" max="4327" width="18" style="1" customWidth="1"/>
    <col min="4328" max="4328" width="23.33203125" style="1" customWidth="1"/>
    <col min="4329" max="4329" width="20.44140625" style="1" customWidth="1"/>
    <col min="4330" max="4331" width="20" style="1" customWidth="1"/>
    <col min="4332" max="4581" width="9.109375" style="1"/>
    <col min="4582" max="4582" width="42" style="1" customWidth="1"/>
    <col min="4583" max="4583" width="18" style="1" customWidth="1"/>
    <col min="4584" max="4584" width="23.33203125" style="1" customWidth="1"/>
    <col min="4585" max="4585" width="20.44140625" style="1" customWidth="1"/>
    <col min="4586" max="4587" width="20" style="1" customWidth="1"/>
    <col min="4588" max="4837" width="9.109375" style="1"/>
    <col min="4838" max="4838" width="42" style="1" customWidth="1"/>
    <col min="4839" max="4839" width="18" style="1" customWidth="1"/>
    <col min="4840" max="4840" width="23.33203125" style="1" customWidth="1"/>
    <col min="4841" max="4841" width="20.44140625" style="1" customWidth="1"/>
    <col min="4842" max="4843" width="20" style="1" customWidth="1"/>
    <col min="4844" max="5093" width="9.109375" style="1"/>
    <col min="5094" max="5094" width="42" style="1" customWidth="1"/>
    <col min="5095" max="5095" width="18" style="1" customWidth="1"/>
    <col min="5096" max="5096" width="23.33203125" style="1" customWidth="1"/>
    <col min="5097" max="5097" width="20.44140625" style="1" customWidth="1"/>
    <col min="5098" max="5099" width="20" style="1" customWidth="1"/>
    <col min="5100" max="5349" width="9.109375" style="1"/>
    <col min="5350" max="5350" width="42" style="1" customWidth="1"/>
    <col min="5351" max="5351" width="18" style="1" customWidth="1"/>
    <col min="5352" max="5352" width="23.33203125" style="1" customWidth="1"/>
    <col min="5353" max="5353" width="20.44140625" style="1" customWidth="1"/>
    <col min="5354" max="5355" width="20" style="1" customWidth="1"/>
    <col min="5356" max="5605" width="9.109375" style="1"/>
    <col min="5606" max="5606" width="42" style="1" customWidth="1"/>
    <col min="5607" max="5607" width="18" style="1" customWidth="1"/>
    <col min="5608" max="5608" width="23.33203125" style="1" customWidth="1"/>
    <col min="5609" max="5609" width="20.44140625" style="1" customWidth="1"/>
    <col min="5610" max="5611" width="20" style="1" customWidth="1"/>
    <col min="5612" max="5861" width="9.109375" style="1"/>
    <col min="5862" max="5862" width="42" style="1" customWidth="1"/>
    <col min="5863" max="5863" width="18" style="1" customWidth="1"/>
    <col min="5864" max="5864" width="23.33203125" style="1" customWidth="1"/>
    <col min="5865" max="5865" width="20.44140625" style="1" customWidth="1"/>
    <col min="5866" max="5867" width="20" style="1" customWidth="1"/>
    <col min="5868" max="6117" width="9.109375" style="1"/>
    <col min="6118" max="6118" width="42" style="1" customWidth="1"/>
    <col min="6119" max="6119" width="18" style="1" customWidth="1"/>
    <col min="6120" max="6120" width="23.33203125" style="1" customWidth="1"/>
    <col min="6121" max="6121" width="20.44140625" style="1" customWidth="1"/>
    <col min="6122" max="6123" width="20" style="1" customWidth="1"/>
    <col min="6124" max="6373" width="9.109375" style="1"/>
    <col min="6374" max="6374" width="42" style="1" customWidth="1"/>
    <col min="6375" max="6375" width="18" style="1" customWidth="1"/>
    <col min="6376" max="6376" width="23.33203125" style="1" customWidth="1"/>
    <col min="6377" max="6377" width="20.44140625" style="1" customWidth="1"/>
    <col min="6378" max="6379" width="20" style="1" customWidth="1"/>
    <col min="6380" max="6629" width="9.109375" style="1"/>
    <col min="6630" max="6630" width="42" style="1" customWidth="1"/>
    <col min="6631" max="6631" width="18" style="1" customWidth="1"/>
    <col min="6632" max="6632" width="23.33203125" style="1" customWidth="1"/>
    <col min="6633" max="6633" width="20.44140625" style="1" customWidth="1"/>
    <col min="6634" max="6635" width="20" style="1" customWidth="1"/>
    <col min="6636" max="6885" width="9.109375" style="1"/>
    <col min="6886" max="6886" width="42" style="1" customWidth="1"/>
    <col min="6887" max="6887" width="18" style="1" customWidth="1"/>
    <col min="6888" max="6888" width="23.33203125" style="1" customWidth="1"/>
    <col min="6889" max="6889" width="20.44140625" style="1" customWidth="1"/>
    <col min="6890" max="6891" width="20" style="1" customWidth="1"/>
    <col min="6892" max="7141" width="9.109375" style="1"/>
    <col min="7142" max="7142" width="42" style="1" customWidth="1"/>
    <col min="7143" max="7143" width="18" style="1" customWidth="1"/>
    <col min="7144" max="7144" width="23.33203125" style="1" customWidth="1"/>
    <col min="7145" max="7145" width="20.44140625" style="1" customWidth="1"/>
    <col min="7146" max="7147" width="20" style="1" customWidth="1"/>
    <col min="7148" max="7397" width="9.109375" style="1"/>
    <col min="7398" max="7398" width="42" style="1" customWidth="1"/>
    <col min="7399" max="7399" width="18" style="1" customWidth="1"/>
    <col min="7400" max="7400" width="23.33203125" style="1" customWidth="1"/>
    <col min="7401" max="7401" width="20.44140625" style="1" customWidth="1"/>
    <col min="7402" max="7403" width="20" style="1" customWidth="1"/>
    <col min="7404" max="7653" width="9.109375" style="1"/>
    <col min="7654" max="7654" width="42" style="1" customWidth="1"/>
    <col min="7655" max="7655" width="18" style="1" customWidth="1"/>
    <col min="7656" max="7656" width="23.33203125" style="1" customWidth="1"/>
    <col min="7657" max="7657" width="20.44140625" style="1" customWidth="1"/>
    <col min="7658" max="7659" width="20" style="1" customWidth="1"/>
    <col min="7660" max="7909" width="9.109375" style="1"/>
    <col min="7910" max="7910" width="42" style="1" customWidth="1"/>
    <col min="7911" max="7911" width="18" style="1" customWidth="1"/>
    <col min="7912" max="7912" width="23.33203125" style="1" customWidth="1"/>
    <col min="7913" max="7913" width="20.44140625" style="1" customWidth="1"/>
    <col min="7914" max="7915" width="20" style="1" customWidth="1"/>
    <col min="7916" max="8165" width="9.109375" style="1"/>
    <col min="8166" max="8166" width="42" style="1" customWidth="1"/>
    <col min="8167" max="8167" width="18" style="1" customWidth="1"/>
    <col min="8168" max="8168" width="23.33203125" style="1" customWidth="1"/>
    <col min="8169" max="8169" width="20.44140625" style="1" customWidth="1"/>
    <col min="8170" max="8171" width="20" style="1" customWidth="1"/>
    <col min="8172" max="8421" width="9.109375" style="1"/>
    <col min="8422" max="8422" width="42" style="1" customWidth="1"/>
    <col min="8423" max="8423" width="18" style="1" customWidth="1"/>
    <col min="8424" max="8424" width="23.33203125" style="1" customWidth="1"/>
    <col min="8425" max="8425" width="20.44140625" style="1" customWidth="1"/>
    <col min="8426" max="8427" width="20" style="1" customWidth="1"/>
    <col min="8428" max="8677" width="9.109375" style="1"/>
    <col min="8678" max="8678" width="42" style="1" customWidth="1"/>
    <col min="8679" max="8679" width="18" style="1" customWidth="1"/>
    <col min="8680" max="8680" width="23.33203125" style="1" customWidth="1"/>
    <col min="8681" max="8681" width="20.44140625" style="1" customWidth="1"/>
    <col min="8682" max="8683" width="20" style="1" customWidth="1"/>
    <col min="8684" max="8933" width="9.109375" style="1"/>
    <col min="8934" max="8934" width="42" style="1" customWidth="1"/>
    <col min="8935" max="8935" width="18" style="1" customWidth="1"/>
    <col min="8936" max="8936" width="23.33203125" style="1" customWidth="1"/>
    <col min="8937" max="8937" width="20.44140625" style="1" customWidth="1"/>
    <col min="8938" max="8939" width="20" style="1" customWidth="1"/>
    <col min="8940" max="9189" width="9.109375" style="1"/>
    <col min="9190" max="9190" width="42" style="1" customWidth="1"/>
    <col min="9191" max="9191" width="18" style="1" customWidth="1"/>
    <col min="9192" max="9192" width="23.33203125" style="1" customWidth="1"/>
    <col min="9193" max="9193" width="20.44140625" style="1" customWidth="1"/>
    <col min="9194" max="9195" width="20" style="1" customWidth="1"/>
    <col min="9196" max="9445" width="9.109375" style="1"/>
    <col min="9446" max="9446" width="42" style="1" customWidth="1"/>
    <col min="9447" max="9447" width="18" style="1" customWidth="1"/>
    <col min="9448" max="9448" width="23.33203125" style="1" customWidth="1"/>
    <col min="9449" max="9449" width="20.44140625" style="1" customWidth="1"/>
    <col min="9450" max="9451" width="20" style="1" customWidth="1"/>
    <col min="9452" max="9701" width="9.109375" style="1"/>
    <col min="9702" max="9702" width="42" style="1" customWidth="1"/>
    <col min="9703" max="9703" width="18" style="1" customWidth="1"/>
    <col min="9704" max="9704" width="23.33203125" style="1" customWidth="1"/>
    <col min="9705" max="9705" width="20.44140625" style="1" customWidth="1"/>
    <col min="9706" max="9707" width="20" style="1" customWidth="1"/>
    <col min="9708" max="9957" width="9.109375" style="1"/>
    <col min="9958" max="9958" width="42" style="1" customWidth="1"/>
    <col min="9959" max="9959" width="18" style="1" customWidth="1"/>
    <col min="9960" max="9960" width="23.33203125" style="1" customWidth="1"/>
    <col min="9961" max="9961" width="20.44140625" style="1" customWidth="1"/>
    <col min="9962" max="9963" width="20" style="1" customWidth="1"/>
    <col min="9964" max="10213" width="9.109375" style="1"/>
    <col min="10214" max="10214" width="42" style="1" customWidth="1"/>
    <col min="10215" max="10215" width="18" style="1" customWidth="1"/>
    <col min="10216" max="10216" width="23.33203125" style="1" customWidth="1"/>
    <col min="10217" max="10217" width="20.44140625" style="1" customWidth="1"/>
    <col min="10218" max="10219" width="20" style="1" customWidth="1"/>
    <col min="10220" max="10469" width="9.109375" style="1"/>
    <col min="10470" max="10470" width="42" style="1" customWidth="1"/>
    <col min="10471" max="10471" width="18" style="1" customWidth="1"/>
    <col min="10472" max="10472" width="23.33203125" style="1" customWidth="1"/>
    <col min="10473" max="10473" width="20.44140625" style="1" customWidth="1"/>
    <col min="10474" max="10475" width="20" style="1" customWidth="1"/>
    <col min="10476" max="10725" width="9.109375" style="1"/>
    <col min="10726" max="10726" width="42" style="1" customWidth="1"/>
    <col min="10727" max="10727" width="18" style="1" customWidth="1"/>
    <col min="10728" max="10728" width="23.33203125" style="1" customWidth="1"/>
    <col min="10729" max="10729" width="20.44140625" style="1" customWidth="1"/>
    <col min="10730" max="10731" width="20" style="1" customWidth="1"/>
    <col min="10732" max="10981" width="9.109375" style="1"/>
    <col min="10982" max="10982" width="42" style="1" customWidth="1"/>
    <col min="10983" max="10983" width="18" style="1" customWidth="1"/>
    <col min="10984" max="10984" width="23.33203125" style="1" customWidth="1"/>
    <col min="10985" max="10985" width="20.44140625" style="1" customWidth="1"/>
    <col min="10986" max="10987" width="20" style="1" customWidth="1"/>
    <col min="10988" max="11237" width="9.109375" style="1"/>
    <col min="11238" max="11238" width="42" style="1" customWidth="1"/>
    <col min="11239" max="11239" width="18" style="1" customWidth="1"/>
    <col min="11240" max="11240" width="23.33203125" style="1" customWidth="1"/>
    <col min="11241" max="11241" width="20.44140625" style="1" customWidth="1"/>
    <col min="11242" max="11243" width="20" style="1" customWidth="1"/>
    <col min="11244" max="11493" width="9.109375" style="1"/>
    <col min="11494" max="11494" width="42" style="1" customWidth="1"/>
    <col min="11495" max="11495" width="18" style="1" customWidth="1"/>
    <col min="11496" max="11496" width="23.33203125" style="1" customWidth="1"/>
    <col min="11497" max="11497" width="20.44140625" style="1" customWidth="1"/>
    <col min="11498" max="11499" width="20" style="1" customWidth="1"/>
    <col min="11500" max="11749" width="9.109375" style="1"/>
    <col min="11750" max="11750" width="42" style="1" customWidth="1"/>
    <col min="11751" max="11751" width="18" style="1" customWidth="1"/>
    <col min="11752" max="11752" width="23.33203125" style="1" customWidth="1"/>
    <col min="11753" max="11753" width="20.44140625" style="1" customWidth="1"/>
    <col min="11754" max="11755" width="20" style="1" customWidth="1"/>
    <col min="11756" max="12005" width="9.109375" style="1"/>
    <col min="12006" max="12006" width="42" style="1" customWidth="1"/>
    <col min="12007" max="12007" width="18" style="1" customWidth="1"/>
    <col min="12008" max="12008" width="23.33203125" style="1" customWidth="1"/>
    <col min="12009" max="12009" width="20.44140625" style="1" customWidth="1"/>
    <col min="12010" max="12011" width="20" style="1" customWidth="1"/>
    <col min="12012" max="12261" width="9.109375" style="1"/>
    <col min="12262" max="12262" width="42" style="1" customWidth="1"/>
    <col min="12263" max="12263" width="18" style="1" customWidth="1"/>
    <col min="12264" max="12264" width="23.33203125" style="1" customWidth="1"/>
    <col min="12265" max="12265" width="20.44140625" style="1" customWidth="1"/>
    <col min="12266" max="12267" width="20" style="1" customWidth="1"/>
    <col min="12268" max="12517" width="9.109375" style="1"/>
    <col min="12518" max="12518" width="42" style="1" customWidth="1"/>
    <col min="12519" max="12519" width="18" style="1" customWidth="1"/>
    <col min="12520" max="12520" width="23.33203125" style="1" customWidth="1"/>
    <col min="12521" max="12521" width="20.44140625" style="1" customWidth="1"/>
    <col min="12522" max="12523" width="20" style="1" customWidth="1"/>
    <col min="12524" max="12773" width="9.109375" style="1"/>
    <col min="12774" max="12774" width="42" style="1" customWidth="1"/>
    <col min="12775" max="12775" width="18" style="1" customWidth="1"/>
    <col min="12776" max="12776" width="23.33203125" style="1" customWidth="1"/>
    <col min="12777" max="12777" width="20.44140625" style="1" customWidth="1"/>
    <col min="12778" max="12779" width="20" style="1" customWidth="1"/>
    <col min="12780" max="13029" width="9.109375" style="1"/>
    <col min="13030" max="13030" width="42" style="1" customWidth="1"/>
    <col min="13031" max="13031" width="18" style="1" customWidth="1"/>
    <col min="13032" max="13032" width="23.33203125" style="1" customWidth="1"/>
    <col min="13033" max="13033" width="20.44140625" style="1" customWidth="1"/>
    <col min="13034" max="13035" width="20" style="1" customWidth="1"/>
    <col min="13036" max="13285" width="9.109375" style="1"/>
    <col min="13286" max="13286" width="42" style="1" customWidth="1"/>
    <col min="13287" max="13287" width="18" style="1" customWidth="1"/>
    <col min="13288" max="13288" width="23.33203125" style="1" customWidth="1"/>
    <col min="13289" max="13289" width="20.44140625" style="1" customWidth="1"/>
    <col min="13290" max="13291" width="20" style="1" customWidth="1"/>
    <col min="13292" max="13541" width="9.109375" style="1"/>
    <col min="13542" max="13542" width="42" style="1" customWidth="1"/>
    <col min="13543" max="13543" width="18" style="1" customWidth="1"/>
    <col min="13544" max="13544" width="23.33203125" style="1" customWidth="1"/>
    <col min="13545" max="13545" width="20.44140625" style="1" customWidth="1"/>
    <col min="13546" max="13547" width="20" style="1" customWidth="1"/>
    <col min="13548" max="13797" width="9.109375" style="1"/>
    <col min="13798" max="13798" width="42" style="1" customWidth="1"/>
    <col min="13799" max="13799" width="18" style="1" customWidth="1"/>
    <col min="13800" max="13800" width="23.33203125" style="1" customWidth="1"/>
    <col min="13801" max="13801" width="20.44140625" style="1" customWidth="1"/>
    <col min="13802" max="13803" width="20" style="1" customWidth="1"/>
    <col min="13804" max="14053" width="9.109375" style="1"/>
    <col min="14054" max="14054" width="42" style="1" customWidth="1"/>
    <col min="14055" max="14055" width="18" style="1" customWidth="1"/>
    <col min="14056" max="14056" width="23.33203125" style="1" customWidth="1"/>
    <col min="14057" max="14057" width="20.44140625" style="1" customWidth="1"/>
    <col min="14058" max="14059" width="20" style="1" customWidth="1"/>
    <col min="14060" max="14309" width="9.109375" style="1"/>
    <col min="14310" max="14310" width="42" style="1" customWidth="1"/>
    <col min="14311" max="14311" width="18" style="1" customWidth="1"/>
    <col min="14312" max="14312" width="23.33203125" style="1" customWidth="1"/>
    <col min="14313" max="14313" width="20.44140625" style="1" customWidth="1"/>
    <col min="14314" max="14315" width="20" style="1" customWidth="1"/>
    <col min="14316" max="14565" width="9.109375" style="1"/>
    <col min="14566" max="14566" width="42" style="1" customWidth="1"/>
    <col min="14567" max="14567" width="18" style="1" customWidth="1"/>
    <col min="14568" max="14568" width="23.33203125" style="1" customWidth="1"/>
    <col min="14569" max="14569" width="20.44140625" style="1" customWidth="1"/>
    <col min="14570" max="14571" width="20" style="1" customWidth="1"/>
    <col min="14572" max="14821" width="9.109375" style="1"/>
    <col min="14822" max="14822" width="42" style="1" customWidth="1"/>
    <col min="14823" max="14823" width="18" style="1" customWidth="1"/>
    <col min="14824" max="14824" width="23.33203125" style="1" customWidth="1"/>
    <col min="14825" max="14825" width="20.44140625" style="1" customWidth="1"/>
    <col min="14826" max="14827" width="20" style="1" customWidth="1"/>
    <col min="14828" max="15077" width="9.109375" style="1"/>
    <col min="15078" max="15078" width="42" style="1" customWidth="1"/>
    <col min="15079" max="15079" width="18" style="1" customWidth="1"/>
    <col min="15080" max="15080" width="23.33203125" style="1" customWidth="1"/>
    <col min="15081" max="15081" width="20.44140625" style="1" customWidth="1"/>
    <col min="15082" max="15083" width="20" style="1" customWidth="1"/>
    <col min="15084" max="15333" width="9.109375" style="1"/>
    <col min="15334" max="15334" width="42" style="1" customWidth="1"/>
    <col min="15335" max="15335" width="18" style="1" customWidth="1"/>
    <col min="15336" max="15336" width="23.33203125" style="1" customWidth="1"/>
    <col min="15337" max="15337" width="20.44140625" style="1" customWidth="1"/>
    <col min="15338" max="15339" width="20" style="1" customWidth="1"/>
    <col min="15340" max="15589" width="9.109375" style="1"/>
    <col min="15590" max="15590" width="42" style="1" customWidth="1"/>
    <col min="15591" max="15591" width="18" style="1" customWidth="1"/>
    <col min="15592" max="15592" width="23.33203125" style="1" customWidth="1"/>
    <col min="15593" max="15593" width="20.44140625" style="1" customWidth="1"/>
    <col min="15594" max="15595" width="20" style="1" customWidth="1"/>
    <col min="15596" max="15845" width="9.109375" style="1"/>
    <col min="15846" max="15846" width="42" style="1" customWidth="1"/>
    <col min="15847" max="15847" width="18" style="1" customWidth="1"/>
    <col min="15848" max="15848" width="23.33203125" style="1" customWidth="1"/>
    <col min="15849" max="15849" width="20.44140625" style="1" customWidth="1"/>
    <col min="15850" max="15851" width="20" style="1" customWidth="1"/>
    <col min="15852" max="16101" width="9.109375" style="1"/>
    <col min="16102" max="16102" width="42" style="1" customWidth="1"/>
    <col min="16103" max="16103" width="18" style="1" customWidth="1"/>
    <col min="16104" max="16104" width="23.33203125" style="1" customWidth="1"/>
    <col min="16105" max="16105" width="20.44140625" style="1" customWidth="1"/>
    <col min="16106" max="16107" width="20" style="1" customWidth="1"/>
    <col min="16108" max="16370" width="9.109375" style="1"/>
    <col min="16371" max="16384" width="9.109375" style="1" customWidth="1"/>
  </cols>
  <sheetData>
    <row r="1" spans="1:6" ht="115.8" customHeight="1" thickBot="1" x14ac:dyDescent="0.35">
      <c r="A1" s="313"/>
      <c r="B1" s="314"/>
      <c r="C1" s="314"/>
      <c r="D1" s="315"/>
      <c r="E1" s="315"/>
      <c r="F1" s="315"/>
    </row>
    <row r="2" spans="1:6" s="2" customFormat="1" ht="13.8" customHeight="1" x14ac:dyDescent="0.3">
      <c r="A2" s="46" t="s">
        <v>187</v>
      </c>
      <c r="B2" s="309" t="s">
        <v>181</v>
      </c>
      <c r="C2" s="310"/>
      <c r="D2" s="311" t="s">
        <v>182</v>
      </c>
      <c r="E2" s="311"/>
      <c r="F2" s="312"/>
    </row>
    <row r="3" spans="1:6" s="2" customFormat="1" ht="15" customHeight="1" thickBot="1" x14ac:dyDescent="0.35">
      <c r="A3" s="47" t="s">
        <v>0</v>
      </c>
      <c r="B3" s="235" t="s">
        <v>166</v>
      </c>
      <c r="C3" s="236"/>
      <c r="D3" s="61"/>
      <c r="E3" s="48"/>
      <c r="F3" s="49" t="s">
        <v>2</v>
      </c>
    </row>
    <row r="4" spans="1:6" s="2" customFormat="1" ht="16.2" thickBot="1" x14ac:dyDescent="0.35">
      <c r="A4" s="107" t="s">
        <v>3</v>
      </c>
      <c r="B4" s="108">
        <v>1.2</v>
      </c>
      <c r="C4" s="109" t="s">
        <v>4</v>
      </c>
      <c r="D4" s="110"/>
      <c r="E4" s="110"/>
      <c r="F4" s="111">
        <v>300000</v>
      </c>
    </row>
    <row r="5" spans="1:6" ht="13.5" customHeight="1" thickTop="1" x14ac:dyDescent="0.3">
      <c r="A5" s="159" t="s">
        <v>5</v>
      </c>
      <c r="B5" s="3">
        <v>1</v>
      </c>
      <c r="C5" s="165" t="s">
        <v>108</v>
      </c>
      <c r="D5" s="26"/>
      <c r="E5" s="26"/>
      <c r="F5" s="4">
        <v>290000</v>
      </c>
    </row>
    <row r="6" spans="1:6" ht="13.5" customHeight="1" x14ac:dyDescent="0.3">
      <c r="A6" s="156"/>
      <c r="B6" s="5">
        <v>1.2</v>
      </c>
      <c r="C6" s="117"/>
      <c r="D6" s="25"/>
      <c r="E6" s="25"/>
      <c r="F6" s="6">
        <v>305000</v>
      </c>
    </row>
    <row r="7" spans="1:6" ht="13.5" customHeight="1" x14ac:dyDescent="0.3">
      <c r="A7" s="156"/>
      <c r="B7" s="5">
        <v>1.6</v>
      </c>
      <c r="C7" s="117"/>
      <c r="D7" s="25"/>
      <c r="E7" s="25"/>
      <c r="F7" s="6">
        <v>295000</v>
      </c>
    </row>
    <row r="8" spans="1:6" ht="13.5" customHeight="1" x14ac:dyDescent="0.3">
      <c r="A8" s="156"/>
      <c r="B8" s="5">
        <v>1.8</v>
      </c>
      <c r="C8" s="117"/>
      <c r="D8" s="25"/>
      <c r="E8" s="25"/>
      <c r="F8" s="6">
        <v>290000</v>
      </c>
    </row>
    <row r="9" spans="1:6" ht="13.5" customHeight="1" x14ac:dyDescent="0.3">
      <c r="A9" s="156"/>
      <c r="B9" s="5">
        <v>2</v>
      </c>
      <c r="C9" s="117"/>
      <c r="D9" s="25"/>
      <c r="E9" s="25"/>
      <c r="F9" s="6">
        <v>290000</v>
      </c>
    </row>
    <row r="10" spans="1:6" ht="13.5" customHeight="1" x14ac:dyDescent="0.3">
      <c r="A10" s="156"/>
      <c r="B10" s="5">
        <v>2.5</v>
      </c>
      <c r="C10" s="117"/>
      <c r="D10" s="25"/>
      <c r="E10" s="25"/>
      <c r="F10" s="6">
        <v>280000</v>
      </c>
    </row>
    <row r="11" spans="1:6" ht="13.5" customHeight="1" x14ac:dyDescent="0.3">
      <c r="A11" s="156"/>
      <c r="B11" s="5">
        <v>3</v>
      </c>
      <c r="C11" s="117"/>
      <c r="D11" s="25"/>
      <c r="E11" s="25"/>
      <c r="F11" s="6">
        <v>280000</v>
      </c>
    </row>
    <row r="12" spans="1:6" ht="13.5" customHeight="1" x14ac:dyDescent="0.3">
      <c r="A12" s="156"/>
      <c r="B12" s="5">
        <v>4</v>
      </c>
      <c r="C12" s="117"/>
      <c r="D12" s="25"/>
      <c r="E12" s="25"/>
      <c r="F12" s="6">
        <v>275000</v>
      </c>
    </row>
    <row r="13" spans="1:6" ht="13.5" customHeight="1" thickBot="1" x14ac:dyDescent="0.35">
      <c r="A13" s="158"/>
      <c r="B13" s="104">
        <v>5</v>
      </c>
      <c r="C13" s="131"/>
      <c r="D13" s="105"/>
      <c r="E13" s="105"/>
      <c r="F13" s="106">
        <v>275000</v>
      </c>
    </row>
    <row r="14" spans="1:6" ht="13.5" customHeight="1" thickTop="1" x14ac:dyDescent="0.3">
      <c r="A14" s="159" t="s">
        <v>6</v>
      </c>
      <c r="B14" s="112">
        <v>1.8</v>
      </c>
      <c r="C14" s="234" t="s">
        <v>108</v>
      </c>
      <c r="D14" s="113"/>
      <c r="E14" s="113"/>
      <c r="F14" s="114">
        <v>315000</v>
      </c>
    </row>
    <row r="15" spans="1:6" ht="13.5" customHeight="1" x14ac:dyDescent="0.3">
      <c r="A15" s="156"/>
      <c r="B15" s="5">
        <v>2</v>
      </c>
      <c r="C15" s="160"/>
      <c r="D15" s="25"/>
      <c r="E15" s="25"/>
      <c r="F15" s="6">
        <v>310000</v>
      </c>
    </row>
    <row r="16" spans="1:6" ht="13.5" customHeight="1" x14ac:dyDescent="0.3">
      <c r="A16" s="156"/>
      <c r="B16" s="5">
        <v>2.5</v>
      </c>
      <c r="C16" s="160"/>
      <c r="D16" s="25"/>
      <c r="E16" s="25"/>
      <c r="F16" s="6">
        <v>305000</v>
      </c>
    </row>
    <row r="17" spans="1:6" ht="13.5" customHeight="1" x14ac:dyDescent="0.3">
      <c r="A17" s="156"/>
      <c r="B17" s="5">
        <v>3</v>
      </c>
      <c r="C17" s="160"/>
      <c r="D17" s="25"/>
      <c r="E17" s="25"/>
      <c r="F17" s="6">
        <v>305000</v>
      </c>
    </row>
    <row r="18" spans="1:6" ht="13.5" customHeight="1" x14ac:dyDescent="0.3">
      <c r="A18" s="156"/>
      <c r="B18" s="5">
        <v>4</v>
      </c>
      <c r="C18" s="160"/>
      <c r="D18" s="25"/>
      <c r="E18" s="25"/>
      <c r="F18" s="6">
        <v>300000</v>
      </c>
    </row>
    <row r="19" spans="1:6" ht="13.5" customHeight="1" thickBot="1" x14ac:dyDescent="0.35">
      <c r="A19" s="158"/>
      <c r="B19" s="104">
        <v>5</v>
      </c>
      <c r="C19" s="161"/>
      <c r="D19" s="105"/>
      <c r="E19" s="105"/>
      <c r="F19" s="106">
        <v>300000</v>
      </c>
    </row>
    <row r="20" spans="1:6" ht="13.5" customHeight="1" thickTop="1" x14ac:dyDescent="0.3">
      <c r="A20" s="159" t="s">
        <v>147</v>
      </c>
      <c r="B20" s="112">
        <v>1.6</v>
      </c>
      <c r="C20" s="240"/>
      <c r="D20" s="113"/>
      <c r="E20" s="113"/>
      <c r="F20" s="114">
        <v>400000</v>
      </c>
    </row>
    <row r="21" spans="1:6" ht="13.5" customHeight="1" x14ac:dyDescent="0.3">
      <c r="A21" s="156"/>
      <c r="B21" s="5">
        <v>1.8</v>
      </c>
      <c r="C21" s="162"/>
      <c r="D21" s="25"/>
      <c r="E21" s="25"/>
      <c r="F21" s="6">
        <v>395000</v>
      </c>
    </row>
    <row r="22" spans="1:6" ht="13.5" customHeight="1" x14ac:dyDescent="0.3">
      <c r="A22" s="156"/>
      <c r="B22" s="5">
        <v>2</v>
      </c>
      <c r="C22" s="162"/>
      <c r="D22" s="25"/>
      <c r="E22" s="25"/>
      <c r="F22" s="6">
        <v>390000</v>
      </c>
    </row>
    <row r="23" spans="1:6" ht="13.5" customHeight="1" x14ac:dyDescent="0.3">
      <c r="A23" s="156"/>
      <c r="B23" s="5">
        <v>2.5</v>
      </c>
      <c r="C23" s="162"/>
      <c r="D23" s="25"/>
      <c r="E23" s="25"/>
      <c r="F23" s="6">
        <v>390000</v>
      </c>
    </row>
    <row r="24" spans="1:6" ht="13.5" customHeight="1" x14ac:dyDescent="0.3">
      <c r="A24" s="156"/>
      <c r="B24" s="5">
        <v>3</v>
      </c>
      <c r="C24" s="162"/>
      <c r="D24" s="25"/>
      <c r="E24" s="25"/>
      <c r="F24" s="6">
        <v>380000</v>
      </c>
    </row>
    <row r="25" spans="1:6" ht="13.5" customHeight="1" x14ac:dyDescent="0.3">
      <c r="A25" s="156"/>
      <c r="B25" s="5">
        <v>4</v>
      </c>
      <c r="C25" s="162"/>
      <c r="D25" s="25"/>
      <c r="E25" s="25"/>
      <c r="F25" s="6">
        <v>370000</v>
      </c>
    </row>
    <row r="26" spans="1:6" ht="13.5" customHeight="1" thickBot="1" x14ac:dyDescent="0.35">
      <c r="A26" s="158"/>
      <c r="B26" s="104">
        <v>5</v>
      </c>
      <c r="C26" s="241"/>
      <c r="D26" s="105"/>
      <c r="E26" s="105"/>
      <c r="F26" s="106">
        <v>370000</v>
      </c>
    </row>
    <row r="27" spans="1:6" ht="13.5" customHeight="1" thickTop="1" x14ac:dyDescent="0.3">
      <c r="A27" s="159" t="s">
        <v>148</v>
      </c>
      <c r="B27" s="112">
        <v>1.6</v>
      </c>
      <c r="C27" s="234" t="s">
        <v>109</v>
      </c>
      <c r="D27" s="113"/>
      <c r="E27" s="113"/>
      <c r="F27" s="114">
        <v>390000</v>
      </c>
    </row>
    <row r="28" spans="1:6" ht="13.5" customHeight="1" x14ac:dyDescent="0.3">
      <c r="A28" s="156"/>
      <c r="B28" s="5">
        <v>1.8</v>
      </c>
      <c r="C28" s="160"/>
      <c r="D28" s="25"/>
      <c r="E28" s="25"/>
      <c r="F28" s="6">
        <v>390000</v>
      </c>
    </row>
    <row r="29" spans="1:6" ht="13.5" customHeight="1" x14ac:dyDescent="0.3">
      <c r="A29" s="156"/>
      <c r="B29" s="5">
        <v>2</v>
      </c>
      <c r="C29" s="160"/>
      <c r="D29" s="25"/>
      <c r="E29" s="25"/>
      <c r="F29" s="6">
        <v>390000</v>
      </c>
    </row>
    <row r="30" spans="1:6" ht="13.5" customHeight="1" x14ac:dyDescent="0.3">
      <c r="A30" s="156"/>
      <c r="B30" s="5">
        <v>2.5</v>
      </c>
      <c r="C30" s="160"/>
      <c r="D30" s="25"/>
      <c r="E30" s="25"/>
      <c r="F30" s="6">
        <v>390000</v>
      </c>
    </row>
    <row r="31" spans="1:6" ht="13.5" customHeight="1" x14ac:dyDescent="0.3">
      <c r="A31" s="156"/>
      <c r="B31" s="5">
        <v>2.8</v>
      </c>
      <c r="C31" s="160"/>
      <c r="D31" s="25"/>
      <c r="E31" s="25"/>
      <c r="F31" s="6">
        <v>390000</v>
      </c>
    </row>
    <row r="32" spans="1:6" ht="13.5" customHeight="1" x14ac:dyDescent="0.3">
      <c r="A32" s="156"/>
      <c r="B32" s="5">
        <v>4</v>
      </c>
      <c r="C32" s="160"/>
      <c r="D32" s="25"/>
      <c r="E32" s="25"/>
      <c r="F32" s="6">
        <v>390000</v>
      </c>
    </row>
    <row r="33" spans="1:6" ht="13.5" customHeight="1" thickBot="1" x14ac:dyDescent="0.35">
      <c r="A33" s="158"/>
      <c r="B33" s="104">
        <v>5</v>
      </c>
      <c r="C33" s="161"/>
      <c r="D33" s="105"/>
      <c r="E33" s="105"/>
      <c r="F33" s="106">
        <v>390000</v>
      </c>
    </row>
    <row r="34" spans="1:6" ht="27.6" customHeight="1" thickTop="1" thickBot="1" x14ac:dyDescent="0.35">
      <c r="A34" s="54" t="s">
        <v>149</v>
      </c>
      <c r="B34" s="115">
        <v>2.5</v>
      </c>
      <c r="C34" s="116" t="s">
        <v>109</v>
      </c>
      <c r="D34" s="163" t="s">
        <v>107</v>
      </c>
      <c r="E34" s="164"/>
      <c r="F34" s="118">
        <v>450000</v>
      </c>
    </row>
    <row r="35" spans="1:6" ht="27" thickBot="1" x14ac:dyDescent="0.35">
      <c r="A35" s="7" t="s">
        <v>0</v>
      </c>
      <c r="B35" s="79" t="s">
        <v>36</v>
      </c>
      <c r="C35" s="79" t="s">
        <v>37</v>
      </c>
      <c r="D35" s="79" t="s">
        <v>38</v>
      </c>
      <c r="E35" s="79" t="s">
        <v>39</v>
      </c>
      <c r="F35" s="100" t="s">
        <v>40</v>
      </c>
    </row>
    <row r="36" spans="1:6" ht="13.5" customHeight="1" x14ac:dyDescent="0.3">
      <c r="A36" s="171" t="s">
        <v>167</v>
      </c>
      <c r="B36" s="130" t="s">
        <v>46</v>
      </c>
      <c r="C36" s="120" t="s">
        <v>41</v>
      </c>
      <c r="D36" s="130" t="s">
        <v>80</v>
      </c>
      <c r="E36" s="121">
        <v>235</v>
      </c>
      <c r="F36" s="122">
        <v>4700</v>
      </c>
    </row>
    <row r="37" spans="1:6" ht="13.5" customHeight="1" x14ac:dyDescent="0.3">
      <c r="A37" s="156"/>
      <c r="B37" s="117"/>
      <c r="C37" s="78" t="s">
        <v>42</v>
      </c>
      <c r="D37" s="117"/>
      <c r="E37" s="84">
        <v>305</v>
      </c>
      <c r="F37" s="85">
        <v>6100</v>
      </c>
    </row>
    <row r="38" spans="1:6" ht="13.5" customHeight="1" x14ac:dyDescent="0.3">
      <c r="A38" s="156"/>
      <c r="B38" s="117"/>
      <c r="C38" s="78" t="s">
        <v>43</v>
      </c>
      <c r="D38" s="117"/>
      <c r="E38" s="84">
        <v>445</v>
      </c>
      <c r="F38" s="85">
        <v>8900</v>
      </c>
    </row>
    <row r="39" spans="1:6" ht="13.5" customHeight="1" x14ac:dyDescent="0.3">
      <c r="A39" s="156"/>
      <c r="B39" s="117"/>
      <c r="C39" s="78" t="s">
        <v>44</v>
      </c>
      <c r="D39" s="117"/>
      <c r="E39" s="84">
        <v>575</v>
      </c>
      <c r="F39" s="85">
        <v>11500</v>
      </c>
    </row>
    <row r="40" spans="1:6" ht="13.5" customHeight="1" thickBot="1" x14ac:dyDescent="0.35">
      <c r="A40" s="156"/>
      <c r="B40" s="131"/>
      <c r="C40" s="123" t="s">
        <v>45</v>
      </c>
      <c r="D40" s="131"/>
      <c r="E40" s="124">
        <v>840</v>
      </c>
      <c r="F40" s="125">
        <v>16800</v>
      </c>
    </row>
    <row r="41" spans="1:6" ht="13.5" customHeight="1" thickTop="1" x14ac:dyDescent="0.3">
      <c r="A41" s="156"/>
      <c r="B41" s="132" t="s">
        <v>88</v>
      </c>
      <c r="C41" s="126" t="s">
        <v>41</v>
      </c>
      <c r="D41" s="132" t="s">
        <v>80</v>
      </c>
      <c r="E41" s="127">
        <v>320</v>
      </c>
      <c r="F41" s="128">
        <v>6400</v>
      </c>
    </row>
    <row r="42" spans="1:6" ht="13.5" customHeight="1" x14ac:dyDescent="0.3">
      <c r="A42" s="156"/>
      <c r="B42" s="133"/>
      <c r="C42" s="56" t="s">
        <v>42</v>
      </c>
      <c r="D42" s="133"/>
      <c r="E42" s="84">
        <v>415</v>
      </c>
      <c r="F42" s="85">
        <v>8300</v>
      </c>
    </row>
    <row r="43" spans="1:6" ht="13.5" customHeight="1" thickBot="1" x14ac:dyDescent="0.35">
      <c r="A43" s="156"/>
      <c r="B43" s="134"/>
      <c r="C43" s="129" t="s">
        <v>43</v>
      </c>
      <c r="D43" s="134"/>
      <c r="E43" s="124">
        <v>605</v>
      </c>
      <c r="F43" s="125">
        <v>12100</v>
      </c>
    </row>
    <row r="44" spans="1:6" ht="13.5" customHeight="1" thickTop="1" x14ac:dyDescent="0.3">
      <c r="A44" s="156"/>
      <c r="B44" s="132" t="s">
        <v>90</v>
      </c>
      <c r="C44" s="126" t="s">
        <v>41</v>
      </c>
      <c r="D44" s="132" t="s">
        <v>80</v>
      </c>
      <c r="E44" s="127">
        <v>370</v>
      </c>
      <c r="F44" s="128">
        <v>7400</v>
      </c>
    </row>
    <row r="45" spans="1:6" ht="13.5" customHeight="1" x14ac:dyDescent="0.3">
      <c r="A45" s="156"/>
      <c r="B45" s="133"/>
      <c r="C45" s="56" t="s">
        <v>42</v>
      </c>
      <c r="D45" s="133"/>
      <c r="E45" s="84">
        <v>485</v>
      </c>
      <c r="F45" s="85">
        <v>9700</v>
      </c>
    </row>
    <row r="46" spans="1:6" ht="13.5" customHeight="1" thickBot="1" x14ac:dyDescent="0.35">
      <c r="A46" s="156"/>
      <c r="B46" s="134"/>
      <c r="C46" s="129" t="s">
        <v>43</v>
      </c>
      <c r="D46" s="134"/>
      <c r="E46" s="124">
        <v>705</v>
      </c>
      <c r="F46" s="125">
        <v>14100</v>
      </c>
    </row>
    <row r="47" spans="1:6" ht="13.5" customHeight="1" thickTop="1" x14ac:dyDescent="0.3">
      <c r="A47" s="156"/>
      <c r="B47" s="132" t="s">
        <v>56</v>
      </c>
      <c r="C47" s="119" t="s">
        <v>144</v>
      </c>
      <c r="D47" s="132" t="s">
        <v>80</v>
      </c>
      <c r="E47" s="82">
        <v>450</v>
      </c>
      <c r="F47" s="83">
        <v>9000</v>
      </c>
    </row>
    <row r="48" spans="1:6" ht="13.5" customHeight="1" x14ac:dyDescent="0.3">
      <c r="A48" s="156"/>
      <c r="B48" s="133"/>
      <c r="C48" s="56" t="s">
        <v>41</v>
      </c>
      <c r="D48" s="133"/>
      <c r="E48" s="84">
        <v>500</v>
      </c>
      <c r="F48" s="85">
        <v>10000</v>
      </c>
    </row>
    <row r="49" spans="1:6" ht="13.5" customHeight="1" x14ac:dyDescent="0.3">
      <c r="A49" s="156"/>
      <c r="B49" s="133"/>
      <c r="C49" s="56" t="s">
        <v>42</v>
      </c>
      <c r="D49" s="133"/>
      <c r="E49" s="84">
        <v>650</v>
      </c>
      <c r="F49" s="85">
        <v>13000</v>
      </c>
    </row>
    <row r="50" spans="1:6" ht="13.5" customHeight="1" thickBot="1" x14ac:dyDescent="0.35">
      <c r="A50" s="158"/>
      <c r="B50" s="134"/>
      <c r="C50" s="129" t="s">
        <v>43</v>
      </c>
      <c r="D50" s="134"/>
      <c r="E50" s="124">
        <v>950</v>
      </c>
      <c r="F50" s="125">
        <v>19000</v>
      </c>
    </row>
    <row r="51" spans="1:6" ht="13.5" customHeight="1" thickTop="1" thickBot="1" x14ac:dyDescent="0.35">
      <c r="A51" s="169" t="s">
        <v>146</v>
      </c>
      <c r="B51" s="170"/>
      <c r="C51" s="170"/>
      <c r="D51" s="170"/>
      <c r="E51" s="170"/>
      <c r="F51" s="250"/>
    </row>
    <row r="52" spans="1:6" ht="27" thickBot="1" x14ac:dyDescent="0.35">
      <c r="A52" s="7" t="s">
        <v>0</v>
      </c>
      <c r="B52" s="79" t="s">
        <v>75</v>
      </c>
      <c r="C52" s="79" t="s">
        <v>37</v>
      </c>
      <c r="D52" s="79" t="s">
        <v>38</v>
      </c>
      <c r="E52" s="8" t="s">
        <v>39</v>
      </c>
      <c r="F52" s="9" t="s">
        <v>40</v>
      </c>
    </row>
    <row r="53" spans="1:6" ht="29.4" customHeight="1" x14ac:dyDescent="0.3">
      <c r="A53" s="304" t="s">
        <v>150</v>
      </c>
      <c r="B53" s="172" t="s">
        <v>114</v>
      </c>
      <c r="C53" s="172" t="s">
        <v>115</v>
      </c>
      <c r="D53" s="135" t="s">
        <v>119</v>
      </c>
      <c r="E53" s="173">
        <v>354</v>
      </c>
      <c r="F53" s="174">
        <f>17500</f>
        <v>17500</v>
      </c>
    </row>
    <row r="54" spans="1:6" ht="31.2" customHeight="1" x14ac:dyDescent="0.3">
      <c r="A54" s="305"/>
      <c r="B54" s="231"/>
      <c r="C54" s="231"/>
      <c r="D54" s="136" t="s">
        <v>120</v>
      </c>
      <c r="E54" s="25">
        <v>287</v>
      </c>
      <c r="F54" s="6">
        <f>20500</f>
        <v>20500</v>
      </c>
    </row>
    <row r="55" spans="1:6" ht="25.8" customHeight="1" thickBot="1" x14ac:dyDescent="0.35">
      <c r="A55" s="306"/>
      <c r="B55" s="232"/>
      <c r="C55" s="232"/>
      <c r="D55" s="137" t="s">
        <v>121</v>
      </c>
      <c r="E55" s="205">
        <v>271</v>
      </c>
      <c r="F55" s="301">
        <f>25500</f>
        <v>25500</v>
      </c>
    </row>
    <row r="56" spans="1:6" ht="57.6" thickBot="1" x14ac:dyDescent="0.35">
      <c r="A56" s="7" t="s">
        <v>0</v>
      </c>
      <c r="B56" s="79" t="s">
        <v>170</v>
      </c>
      <c r="C56" s="79" t="s">
        <v>47</v>
      </c>
      <c r="D56" s="79"/>
      <c r="E56" s="8" t="s">
        <v>168</v>
      </c>
      <c r="F56" s="9" t="s">
        <v>169</v>
      </c>
    </row>
    <row r="57" spans="1:6" ht="12.6" customHeight="1" x14ac:dyDescent="0.3">
      <c r="A57" s="171" t="s">
        <v>151</v>
      </c>
      <c r="B57" s="63" t="s">
        <v>125</v>
      </c>
      <c r="C57" s="64">
        <v>2</v>
      </c>
      <c r="D57" s="86"/>
      <c r="E57" s="86">
        <v>3150</v>
      </c>
      <c r="F57" s="87">
        <v>3700</v>
      </c>
    </row>
    <row r="58" spans="1:6" ht="10.8" customHeight="1" x14ac:dyDescent="0.3">
      <c r="A58" s="156"/>
      <c r="B58" s="10" t="s">
        <v>48</v>
      </c>
      <c r="C58" s="11">
        <v>2</v>
      </c>
      <c r="D58" s="88"/>
      <c r="E58" s="88">
        <v>4400</v>
      </c>
      <c r="F58" s="89">
        <v>5250</v>
      </c>
    </row>
    <row r="59" spans="1:6" ht="13.5" customHeight="1" x14ac:dyDescent="0.3">
      <c r="A59" s="156"/>
      <c r="B59" s="10" t="s">
        <v>49</v>
      </c>
      <c r="C59" s="11">
        <v>2</v>
      </c>
      <c r="D59" s="88"/>
      <c r="E59" s="88">
        <v>5850</v>
      </c>
      <c r="F59" s="89">
        <v>7050</v>
      </c>
    </row>
    <row r="60" spans="1:6" ht="13.5" customHeight="1" x14ac:dyDescent="0.3">
      <c r="A60" s="156"/>
      <c r="B60" s="12" t="s">
        <v>50</v>
      </c>
      <c r="C60" s="13">
        <v>2</v>
      </c>
      <c r="D60" s="88"/>
      <c r="E60" s="88">
        <v>6400</v>
      </c>
      <c r="F60" s="89">
        <v>7800</v>
      </c>
    </row>
    <row r="61" spans="1:6" ht="13.5" customHeight="1" x14ac:dyDescent="0.3">
      <c r="A61" s="156"/>
      <c r="B61" s="12" t="s">
        <v>51</v>
      </c>
      <c r="C61" s="13">
        <v>2</v>
      </c>
      <c r="D61" s="88"/>
      <c r="E61" s="88">
        <v>7000</v>
      </c>
      <c r="F61" s="89">
        <v>8550</v>
      </c>
    </row>
    <row r="62" spans="1:6" ht="13.5" customHeight="1" x14ac:dyDescent="0.3">
      <c r="A62" s="156"/>
      <c r="B62" s="10" t="s">
        <v>52</v>
      </c>
      <c r="C62" s="11">
        <v>3</v>
      </c>
      <c r="D62" s="88"/>
      <c r="E62" s="88">
        <v>7750</v>
      </c>
      <c r="F62" s="89">
        <v>9550</v>
      </c>
    </row>
    <row r="63" spans="1:6" ht="13.5" customHeight="1" x14ac:dyDescent="0.3">
      <c r="A63" s="156"/>
      <c r="B63" s="10" t="s">
        <v>53</v>
      </c>
      <c r="C63" s="11">
        <v>4</v>
      </c>
      <c r="D63" s="88"/>
      <c r="E63" s="88">
        <v>8500</v>
      </c>
      <c r="F63" s="89">
        <v>10500</v>
      </c>
    </row>
    <row r="64" spans="1:6" ht="13.5" customHeight="1" x14ac:dyDescent="0.3">
      <c r="A64" s="156"/>
      <c r="B64" s="10" t="s">
        <v>54</v>
      </c>
      <c r="C64" s="11">
        <v>4</v>
      </c>
      <c r="D64" s="88"/>
      <c r="E64" s="88">
        <v>9050</v>
      </c>
      <c r="F64" s="89">
        <v>11250</v>
      </c>
    </row>
    <row r="65" spans="1:6" ht="13.5" customHeight="1" x14ac:dyDescent="0.3">
      <c r="A65" s="156"/>
      <c r="B65" s="10" t="s">
        <v>102</v>
      </c>
      <c r="C65" s="11">
        <v>4</v>
      </c>
      <c r="D65" s="88"/>
      <c r="E65" s="88">
        <v>10600</v>
      </c>
      <c r="F65" s="89">
        <v>13240</v>
      </c>
    </row>
    <row r="66" spans="1:6" ht="13.5" customHeight="1" thickBot="1" x14ac:dyDescent="0.35">
      <c r="A66" s="158"/>
      <c r="B66" s="138" t="s">
        <v>103</v>
      </c>
      <c r="C66" s="139">
        <v>4</v>
      </c>
      <c r="D66" s="140"/>
      <c r="E66" s="140">
        <v>11450</v>
      </c>
      <c r="F66" s="141">
        <v>14350</v>
      </c>
    </row>
    <row r="67" spans="1:6" ht="12.6" customHeight="1" thickTop="1" x14ac:dyDescent="0.3">
      <c r="A67" s="159" t="s">
        <v>152</v>
      </c>
      <c r="B67" s="142" t="s">
        <v>125</v>
      </c>
      <c r="C67" s="143">
        <v>2</v>
      </c>
      <c r="D67" s="144"/>
      <c r="E67" s="144">
        <v>4600</v>
      </c>
      <c r="F67" s="145">
        <v>5150</v>
      </c>
    </row>
    <row r="68" spans="1:6" x14ac:dyDescent="0.3">
      <c r="A68" s="156"/>
      <c r="B68" s="10" t="s">
        <v>48</v>
      </c>
      <c r="C68" s="11">
        <v>2</v>
      </c>
      <c r="D68" s="90"/>
      <c r="E68" s="90">
        <v>6350</v>
      </c>
      <c r="F68" s="91">
        <v>7150</v>
      </c>
    </row>
    <row r="69" spans="1:6" ht="13.5" customHeight="1" x14ac:dyDescent="0.3">
      <c r="A69" s="156"/>
      <c r="B69" s="10" t="s">
        <v>49</v>
      </c>
      <c r="C69" s="11">
        <v>2</v>
      </c>
      <c r="D69" s="90"/>
      <c r="E69" s="90">
        <v>8350</v>
      </c>
      <c r="F69" s="91">
        <v>9550</v>
      </c>
    </row>
    <row r="70" spans="1:6" ht="13.5" customHeight="1" x14ac:dyDescent="0.3">
      <c r="A70" s="156"/>
      <c r="B70" s="12" t="s">
        <v>50</v>
      </c>
      <c r="C70" s="13">
        <v>2</v>
      </c>
      <c r="D70" s="90"/>
      <c r="E70" s="90">
        <v>9100</v>
      </c>
      <c r="F70" s="91">
        <v>10500</v>
      </c>
    </row>
    <row r="71" spans="1:6" ht="13.5" customHeight="1" x14ac:dyDescent="0.3">
      <c r="A71" s="156"/>
      <c r="B71" s="12" t="s">
        <v>51</v>
      </c>
      <c r="C71" s="13">
        <v>2</v>
      </c>
      <c r="D71" s="90"/>
      <c r="E71" s="90">
        <v>9850</v>
      </c>
      <c r="F71" s="91">
        <v>11450</v>
      </c>
    </row>
    <row r="72" spans="1:6" ht="13.5" customHeight="1" x14ac:dyDescent="0.3">
      <c r="A72" s="156"/>
      <c r="B72" s="10" t="s">
        <v>52</v>
      </c>
      <c r="C72" s="11">
        <v>3</v>
      </c>
      <c r="D72" s="90"/>
      <c r="E72" s="90">
        <v>10800</v>
      </c>
      <c r="F72" s="91">
        <v>12600</v>
      </c>
    </row>
    <row r="73" spans="1:6" ht="13.5" customHeight="1" x14ac:dyDescent="0.3">
      <c r="A73" s="156"/>
      <c r="B73" s="10" t="s">
        <v>53</v>
      </c>
      <c r="C73" s="11">
        <v>4</v>
      </c>
      <c r="D73" s="90"/>
      <c r="E73" s="90">
        <v>11750</v>
      </c>
      <c r="F73" s="91">
        <v>13750</v>
      </c>
    </row>
    <row r="74" spans="1:6" ht="13.5" customHeight="1" x14ac:dyDescent="0.3">
      <c r="A74" s="156"/>
      <c r="B74" s="10" t="s">
        <v>54</v>
      </c>
      <c r="C74" s="11">
        <v>4</v>
      </c>
      <c r="D74" s="90"/>
      <c r="E74" s="90">
        <v>12500</v>
      </c>
      <c r="F74" s="91">
        <v>14700</v>
      </c>
    </row>
    <row r="75" spans="1:6" ht="13.5" customHeight="1" x14ac:dyDescent="0.3">
      <c r="A75" s="156"/>
      <c r="B75" s="10" t="s">
        <v>102</v>
      </c>
      <c r="C75" s="11">
        <v>4</v>
      </c>
      <c r="D75" s="90"/>
      <c r="E75" s="90">
        <v>14400</v>
      </c>
      <c r="F75" s="91">
        <v>17050</v>
      </c>
    </row>
    <row r="76" spans="1:6" ht="16.5" customHeight="1" thickBot="1" x14ac:dyDescent="0.35">
      <c r="A76" s="158"/>
      <c r="B76" s="138" t="s">
        <v>103</v>
      </c>
      <c r="C76" s="139">
        <v>4</v>
      </c>
      <c r="D76" s="146"/>
      <c r="E76" s="146">
        <v>15550</v>
      </c>
      <c r="F76" s="147">
        <v>18400</v>
      </c>
    </row>
    <row r="77" spans="1:6" ht="16.5" customHeight="1" thickTop="1" x14ac:dyDescent="0.3">
      <c r="A77" s="159" t="s">
        <v>153</v>
      </c>
      <c r="B77" s="237" t="s">
        <v>98</v>
      </c>
      <c r="C77" s="238"/>
      <c r="D77" s="244" t="s">
        <v>171</v>
      </c>
      <c r="E77" s="245"/>
      <c r="F77" s="148">
        <v>1400</v>
      </c>
    </row>
    <row r="78" spans="1:6" ht="16.5" customHeight="1" x14ac:dyDescent="0.3">
      <c r="A78" s="156"/>
      <c r="B78" s="229" t="s">
        <v>97</v>
      </c>
      <c r="C78" s="230"/>
      <c r="D78" s="246"/>
      <c r="E78" s="247"/>
      <c r="F78" s="92">
        <v>1750</v>
      </c>
    </row>
    <row r="79" spans="1:6" ht="16.5" customHeight="1" x14ac:dyDescent="0.3">
      <c r="A79" s="156"/>
      <c r="B79" s="229" t="s">
        <v>96</v>
      </c>
      <c r="C79" s="230"/>
      <c r="D79" s="246"/>
      <c r="E79" s="247"/>
      <c r="F79" s="92">
        <v>2500</v>
      </c>
    </row>
    <row r="80" spans="1:6" ht="16.5" customHeight="1" thickBot="1" x14ac:dyDescent="0.35">
      <c r="A80" s="158"/>
      <c r="B80" s="226" t="s">
        <v>110</v>
      </c>
      <c r="C80" s="227"/>
      <c r="D80" s="248"/>
      <c r="E80" s="249"/>
      <c r="F80" s="150">
        <v>4200</v>
      </c>
    </row>
    <row r="81" spans="1:6" ht="24.6" customHeight="1" thickTop="1" thickBot="1" x14ac:dyDescent="0.35">
      <c r="A81" s="151" t="s">
        <v>154</v>
      </c>
      <c r="B81" s="175" t="s">
        <v>123</v>
      </c>
      <c r="C81" s="239"/>
      <c r="D81" s="242" t="s">
        <v>124</v>
      </c>
      <c r="E81" s="243"/>
      <c r="F81" s="152">
        <v>3500</v>
      </c>
    </row>
    <row r="82" spans="1:6" ht="36.6" customHeight="1" thickTop="1" thickBot="1" x14ac:dyDescent="0.35">
      <c r="A82" s="151" t="s">
        <v>155</v>
      </c>
      <c r="B82" s="175" t="s">
        <v>122</v>
      </c>
      <c r="C82" s="239"/>
      <c r="D82" s="242" t="s">
        <v>124</v>
      </c>
      <c r="E82" s="243"/>
      <c r="F82" s="152">
        <v>4000</v>
      </c>
    </row>
    <row r="83" spans="1:6" ht="27.6" customHeight="1" thickTop="1" thickBot="1" x14ac:dyDescent="0.35">
      <c r="A83" s="153" t="s">
        <v>135</v>
      </c>
      <c r="B83" s="176" t="s">
        <v>183</v>
      </c>
      <c r="C83" s="177"/>
      <c r="D83" s="177"/>
      <c r="E83" s="178"/>
      <c r="F83" s="154">
        <v>400000</v>
      </c>
    </row>
    <row r="84" spans="1:6" ht="27.6" customHeight="1" thickTop="1" thickBot="1" x14ac:dyDescent="0.35">
      <c r="A84" s="153" t="s">
        <v>136</v>
      </c>
      <c r="B84" s="176" t="s">
        <v>172</v>
      </c>
      <c r="C84" s="177"/>
      <c r="D84" s="177"/>
      <c r="E84" s="178"/>
      <c r="F84" s="256">
        <v>540</v>
      </c>
    </row>
    <row r="85" spans="1:6" ht="27.6" customHeight="1" thickTop="1" thickBot="1" x14ac:dyDescent="0.35">
      <c r="A85" s="153" t="s">
        <v>136</v>
      </c>
      <c r="B85" s="176" t="s">
        <v>173</v>
      </c>
      <c r="C85" s="177"/>
      <c r="D85" s="177"/>
      <c r="E85" s="178"/>
      <c r="F85" s="256">
        <v>600</v>
      </c>
    </row>
    <row r="86" spans="1:6" ht="27.6" customHeight="1" thickTop="1" thickBot="1" x14ac:dyDescent="0.35">
      <c r="A86" s="153" t="s">
        <v>136</v>
      </c>
      <c r="B86" s="176" t="s">
        <v>174</v>
      </c>
      <c r="C86" s="177"/>
      <c r="D86" s="177"/>
      <c r="E86" s="178"/>
      <c r="F86" s="256">
        <v>750</v>
      </c>
    </row>
    <row r="87" spans="1:6" ht="27.6" customHeight="1" thickTop="1" thickBot="1" x14ac:dyDescent="0.35">
      <c r="A87" s="153" t="s">
        <v>137</v>
      </c>
      <c r="B87" s="176" t="s">
        <v>175</v>
      </c>
      <c r="C87" s="177"/>
      <c r="D87" s="177"/>
      <c r="E87" s="178"/>
      <c r="F87" s="256">
        <v>480</v>
      </c>
    </row>
    <row r="88" spans="1:6" ht="27.6" customHeight="1" thickTop="1" thickBot="1" x14ac:dyDescent="0.35">
      <c r="A88" s="153" t="s">
        <v>138</v>
      </c>
      <c r="B88" s="176" t="s">
        <v>145</v>
      </c>
      <c r="C88" s="177"/>
      <c r="D88" s="177"/>
      <c r="E88" s="178"/>
      <c r="F88" s="256">
        <v>360</v>
      </c>
    </row>
    <row r="89" spans="1:6" ht="16.8" thickTop="1" thickBot="1" x14ac:dyDescent="0.35">
      <c r="A89" s="179" t="s">
        <v>100</v>
      </c>
      <c r="B89" s="176" t="s">
        <v>111</v>
      </c>
      <c r="C89" s="177"/>
      <c r="D89" s="177"/>
      <c r="E89" s="178"/>
      <c r="F89" s="256">
        <v>270</v>
      </c>
    </row>
    <row r="90" spans="1:6" ht="16.8" thickTop="1" thickBot="1" x14ac:dyDescent="0.35">
      <c r="A90" s="179"/>
      <c r="B90" s="176" t="s">
        <v>112</v>
      </c>
      <c r="C90" s="177"/>
      <c r="D90" s="177"/>
      <c r="E90" s="178"/>
      <c r="F90" s="256">
        <v>300</v>
      </c>
    </row>
    <row r="91" spans="1:6" ht="16.8" thickTop="1" thickBot="1" x14ac:dyDescent="0.35">
      <c r="A91" s="180"/>
      <c r="B91" s="252" t="s">
        <v>113</v>
      </c>
      <c r="C91" s="253"/>
      <c r="D91" s="253"/>
      <c r="E91" s="254"/>
      <c r="F91" s="255">
        <v>480</v>
      </c>
    </row>
    <row r="92" spans="1:6" ht="27" thickBot="1" x14ac:dyDescent="0.35">
      <c r="A92" s="7" t="s">
        <v>0</v>
      </c>
      <c r="B92" s="79" t="s">
        <v>75</v>
      </c>
      <c r="C92" s="79" t="s">
        <v>37</v>
      </c>
      <c r="D92" s="79" t="s">
        <v>38</v>
      </c>
      <c r="E92" s="8" t="s">
        <v>39</v>
      </c>
      <c r="F92" s="9" t="s">
        <v>40</v>
      </c>
    </row>
    <row r="93" spans="1:6" ht="66.599999999999994" thickBot="1" x14ac:dyDescent="0.35">
      <c r="A93" s="15" t="s">
        <v>156</v>
      </c>
      <c r="B93" s="181" t="s">
        <v>117</v>
      </c>
      <c r="C93" s="181" t="s">
        <v>116</v>
      </c>
      <c r="D93" s="182" t="s">
        <v>118</v>
      </c>
      <c r="E93" s="302">
        <v>130</v>
      </c>
      <c r="F93" s="303">
        <v>3900</v>
      </c>
    </row>
    <row r="94" spans="1:6" ht="36" customHeight="1" thickBot="1" x14ac:dyDescent="0.35">
      <c r="A94" s="7" t="s">
        <v>0</v>
      </c>
      <c r="B94" s="79" t="s">
        <v>36</v>
      </c>
      <c r="C94" s="79" t="s">
        <v>37</v>
      </c>
      <c r="D94" s="79"/>
      <c r="E94" s="16" t="s">
        <v>179</v>
      </c>
      <c r="F94" s="17" t="s">
        <v>180</v>
      </c>
    </row>
    <row r="95" spans="1:6" x14ac:dyDescent="0.25">
      <c r="A95" s="171" t="s">
        <v>157</v>
      </c>
      <c r="B95" s="223" t="s">
        <v>46</v>
      </c>
      <c r="C95" s="257" t="s">
        <v>83</v>
      </c>
      <c r="D95" s="258"/>
      <c r="E95" s="259">
        <v>840</v>
      </c>
      <c r="F95" s="260">
        <v>1080</v>
      </c>
    </row>
    <row r="96" spans="1:6" x14ac:dyDescent="0.25">
      <c r="A96" s="156"/>
      <c r="B96" s="133"/>
      <c r="C96" s="19" t="s">
        <v>84</v>
      </c>
      <c r="D96" s="20"/>
      <c r="E96" s="94">
        <v>560</v>
      </c>
      <c r="F96" s="95">
        <v>720</v>
      </c>
    </row>
    <row r="97" spans="1:6" x14ac:dyDescent="0.25">
      <c r="A97" s="156"/>
      <c r="B97" s="133"/>
      <c r="C97" s="19" t="s">
        <v>85</v>
      </c>
      <c r="D97" s="21"/>
      <c r="E97" s="94">
        <v>420</v>
      </c>
      <c r="F97" s="95">
        <v>540</v>
      </c>
    </row>
    <row r="98" spans="1:6" x14ac:dyDescent="0.25">
      <c r="A98" s="156"/>
      <c r="B98" s="133"/>
      <c r="C98" s="19" t="s">
        <v>86</v>
      </c>
      <c r="D98" s="22"/>
      <c r="E98" s="94">
        <v>335</v>
      </c>
      <c r="F98" s="95">
        <v>430</v>
      </c>
    </row>
    <row r="99" spans="1:6" ht="16.2" thickBot="1" x14ac:dyDescent="0.3">
      <c r="A99" s="156"/>
      <c r="B99" s="134"/>
      <c r="C99" s="183" t="s">
        <v>87</v>
      </c>
      <c r="D99" s="184"/>
      <c r="E99" s="261">
        <v>280</v>
      </c>
      <c r="F99" s="262">
        <v>360</v>
      </c>
    </row>
    <row r="100" spans="1:6" ht="16.2" thickTop="1" x14ac:dyDescent="0.25">
      <c r="A100" s="156"/>
      <c r="B100" s="185" t="s">
        <v>88</v>
      </c>
      <c r="C100" s="186" t="s">
        <v>85</v>
      </c>
      <c r="D100" s="263"/>
      <c r="E100" s="264">
        <v>700</v>
      </c>
      <c r="F100" s="265">
        <v>885</v>
      </c>
    </row>
    <row r="101" spans="1:6" x14ac:dyDescent="0.25">
      <c r="A101" s="156"/>
      <c r="B101" s="167"/>
      <c r="C101" s="19" t="s">
        <v>86</v>
      </c>
      <c r="D101" s="21"/>
      <c r="E101" s="94">
        <v>560</v>
      </c>
      <c r="F101" s="95">
        <v>710</v>
      </c>
    </row>
    <row r="102" spans="1:6" x14ac:dyDescent="0.25">
      <c r="A102" s="156"/>
      <c r="B102" s="167"/>
      <c r="C102" s="19" t="s">
        <v>87</v>
      </c>
      <c r="D102" s="20"/>
      <c r="E102" s="94">
        <v>465</v>
      </c>
      <c r="F102" s="95">
        <v>590</v>
      </c>
    </row>
    <row r="103" spans="1:6" x14ac:dyDescent="0.25">
      <c r="A103" s="156"/>
      <c r="B103" s="167"/>
      <c r="C103" s="19" t="s">
        <v>89</v>
      </c>
      <c r="D103" s="20"/>
      <c r="E103" s="94">
        <v>400</v>
      </c>
      <c r="F103" s="95">
        <v>505</v>
      </c>
    </row>
    <row r="104" spans="1:6" ht="16.2" thickBot="1" x14ac:dyDescent="0.3">
      <c r="A104" s="156"/>
      <c r="B104" s="168"/>
      <c r="C104" s="183" t="s">
        <v>57</v>
      </c>
      <c r="D104" s="184"/>
      <c r="E104" s="261">
        <v>350</v>
      </c>
      <c r="F104" s="262">
        <v>440</v>
      </c>
    </row>
    <row r="105" spans="1:6" ht="16.2" thickTop="1" x14ac:dyDescent="0.25">
      <c r="A105" s="156"/>
      <c r="B105" s="185" t="s">
        <v>90</v>
      </c>
      <c r="C105" s="186" t="s">
        <v>85</v>
      </c>
      <c r="D105" s="263"/>
      <c r="E105" s="264">
        <v>840</v>
      </c>
      <c r="F105" s="265">
        <v>1075</v>
      </c>
    </row>
    <row r="106" spans="1:6" x14ac:dyDescent="0.25">
      <c r="A106" s="156"/>
      <c r="B106" s="167"/>
      <c r="C106" s="19" t="s">
        <v>86</v>
      </c>
      <c r="D106" s="22"/>
      <c r="E106" s="94">
        <v>675</v>
      </c>
      <c r="F106" s="95">
        <v>860</v>
      </c>
    </row>
    <row r="107" spans="1:6" x14ac:dyDescent="0.25">
      <c r="A107" s="156"/>
      <c r="B107" s="167"/>
      <c r="C107" s="19" t="s">
        <v>87</v>
      </c>
      <c r="D107" s="21"/>
      <c r="E107" s="94">
        <v>560</v>
      </c>
      <c r="F107" s="95">
        <v>715</v>
      </c>
    </row>
    <row r="108" spans="1:6" x14ac:dyDescent="0.25">
      <c r="A108" s="156"/>
      <c r="B108" s="167"/>
      <c r="C108" s="19" t="s">
        <v>89</v>
      </c>
      <c r="D108" s="22"/>
      <c r="E108" s="94">
        <v>480</v>
      </c>
      <c r="F108" s="95">
        <v>615</v>
      </c>
    </row>
    <row r="109" spans="1:6" x14ac:dyDescent="0.25">
      <c r="A109" s="156"/>
      <c r="B109" s="167"/>
      <c r="C109" s="19" t="s">
        <v>57</v>
      </c>
      <c r="D109" s="22"/>
      <c r="E109" s="94">
        <v>420</v>
      </c>
      <c r="F109" s="95">
        <v>535</v>
      </c>
    </row>
    <row r="110" spans="1:6" x14ac:dyDescent="0.25">
      <c r="A110" s="156"/>
      <c r="B110" s="167"/>
      <c r="C110" s="19" t="s">
        <v>91</v>
      </c>
      <c r="D110" s="21"/>
      <c r="E110" s="94">
        <v>375</v>
      </c>
      <c r="F110" s="95">
        <v>475</v>
      </c>
    </row>
    <row r="111" spans="1:6" ht="16.2" thickBot="1" x14ac:dyDescent="0.3">
      <c r="A111" s="156"/>
      <c r="B111" s="168"/>
      <c r="C111" s="183" t="s">
        <v>55</v>
      </c>
      <c r="D111" s="184"/>
      <c r="E111" s="261">
        <v>335</v>
      </c>
      <c r="F111" s="262">
        <v>430</v>
      </c>
    </row>
    <row r="112" spans="1:6" ht="16.2" thickTop="1" x14ac:dyDescent="0.25">
      <c r="A112" s="156"/>
      <c r="B112" s="132" t="s">
        <v>56</v>
      </c>
      <c r="C112" s="186" t="s">
        <v>85</v>
      </c>
      <c r="D112" s="266"/>
      <c r="E112" s="264">
        <v>985</v>
      </c>
      <c r="F112" s="265">
        <v>1300</v>
      </c>
    </row>
    <row r="113" spans="1:6" x14ac:dyDescent="0.25">
      <c r="A113" s="156"/>
      <c r="B113" s="133"/>
      <c r="C113" s="19" t="s">
        <v>86</v>
      </c>
      <c r="D113" s="21"/>
      <c r="E113" s="94">
        <v>785</v>
      </c>
      <c r="F113" s="95">
        <v>1040</v>
      </c>
    </row>
    <row r="114" spans="1:6" x14ac:dyDescent="0.25">
      <c r="A114" s="156"/>
      <c r="B114" s="133"/>
      <c r="C114" s="19" t="s">
        <v>87</v>
      </c>
      <c r="D114" s="21"/>
      <c r="E114" s="94">
        <v>655</v>
      </c>
      <c r="F114" s="95">
        <v>865</v>
      </c>
    </row>
    <row r="115" spans="1:6" x14ac:dyDescent="0.25">
      <c r="A115" s="156"/>
      <c r="B115" s="133"/>
      <c r="C115" s="19" t="s">
        <v>89</v>
      </c>
      <c r="D115" s="23"/>
      <c r="E115" s="94">
        <v>560</v>
      </c>
      <c r="F115" s="95">
        <v>740</v>
      </c>
    </row>
    <row r="116" spans="1:6" x14ac:dyDescent="0.25">
      <c r="A116" s="156"/>
      <c r="B116" s="133"/>
      <c r="C116" s="19" t="s">
        <v>57</v>
      </c>
      <c r="D116" s="23"/>
      <c r="E116" s="94">
        <v>490</v>
      </c>
      <c r="F116" s="95">
        <v>650</v>
      </c>
    </row>
    <row r="117" spans="1:6" x14ac:dyDescent="0.25">
      <c r="A117" s="156"/>
      <c r="B117" s="133"/>
      <c r="C117" s="19" t="s">
        <v>91</v>
      </c>
      <c r="D117" s="23"/>
      <c r="E117" s="94">
        <v>435</v>
      </c>
      <c r="F117" s="95">
        <v>575</v>
      </c>
    </row>
    <row r="118" spans="1:6" ht="16.2" thickBot="1" x14ac:dyDescent="0.3">
      <c r="A118" s="156"/>
      <c r="B118" s="134"/>
      <c r="C118" s="183" t="s">
        <v>55</v>
      </c>
      <c r="D118" s="184"/>
      <c r="E118" s="261">
        <v>395</v>
      </c>
      <c r="F118" s="262">
        <v>520</v>
      </c>
    </row>
    <row r="119" spans="1:6" ht="16.2" thickTop="1" x14ac:dyDescent="0.25">
      <c r="A119" s="156"/>
      <c r="B119" s="132" t="s">
        <v>58</v>
      </c>
      <c r="C119" s="186" t="s">
        <v>87</v>
      </c>
      <c r="D119" s="268"/>
      <c r="E119" s="264">
        <v>980</v>
      </c>
      <c r="F119" s="265">
        <v>1295</v>
      </c>
    </row>
    <row r="120" spans="1:6" x14ac:dyDescent="0.25">
      <c r="A120" s="156"/>
      <c r="B120" s="133"/>
      <c r="C120" s="19" t="s">
        <v>89</v>
      </c>
      <c r="D120" s="20"/>
      <c r="E120" s="94">
        <v>840</v>
      </c>
      <c r="F120" s="95">
        <v>1110</v>
      </c>
    </row>
    <row r="121" spans="1:6" x14ac:dyDescent="0.25">
      <c r="A121" s="156"/>
      <c r="B121" s="133"/>
      <c r="C121" s="19" t="s">
        <v>57</v>
      </c>
      <c r="D121" s="20"/>
      <c r="E121" s="94">
        <v>735</v>
      </c>
      <c r="F121" s="95">
        <v>970</v>
      </c>
    </row>
    <row r="122" spans="1:6" x14ac:dyDescent="0.25">
      <c r="A122" s="156"/>
      <c r="B122" s="133"/>
      <c r="C122" s="19" t="s">
        <v>91</v>
      </c>
      <c r="D122" s="20"/>
      <c r="E122" s="94">
        <v>655</v>
      </c>
      <c r="F122" s="95">
        <v>865</v>
      </c>
    </row>
    <row r="123" spans="1:6" x14ac:dyDescent="0.25">
      <c r="A123" s="156"/>
      <c r="B123" s="133" t="s">
        <v>58</v>
      </c>
      <c r="C123" s="19" t="s">
        <v>55</v>
      </c>
      <c r="D123" s="20"/>
      <c r="E123" s="94">
        <v>590</v>
      </c>
      <c r="F123" s="95">
        <v>775</v>
      </c>
    </row>
    <row r="124" spans="1:6" x14ac:dyDescent="0.25">
      <c r="A124" s="156"/>
      <c r="B124" s="133" t="s">
        <v>58</v>
      </c>
      <c r="C124" s="19" t="s">
        <v>59</v>
      </c>
      <c r="D124" s="21"/>
      <c r="E124" s="94">
        <v>500</v>
      </c>
      <c r="F124" s="95">
        <v>655</v>
      </c>
    </row>
    <row r="125" spans="1:6" ht="16.2" thickBot="1" x14ac:dyDescent="0.3">
      <c r="A125" s="156"/>
      <c r="B125" s="134" t="s">
        <v>58</v>
      </c>
      <c r="C125" s="183" t="s">
        <v>92</v>
      </c>
      <c r="D125" s="188"/>
      <c r="E125" s="261">
        <v>430</v>
      </c>
      <c r="F125" s="262">
        <v>565</v>
      </c>
    </row>
    <row r="126" spans="1:6" ht="16.2" thickTop="1" x14ac:dyDescent="0.25">
      <c r="A126" s="156"/>
      <c r="B126" s="133" t="s">
        <v>60</v>
      </c>
      <c r="C126" s="18" t="s">
        <v>57</v>
      </c>
      <c r="D126" s="187"/>
      <c r="E126" s="93">
        <v>1060</v>
      </c>
      <c r="F126" s="267">
        <v>1400</v>
      </c>
    </row>
    <row r="127" spans="1:6" x14ac:dyDescent="0.25">
      <c r="A127" s="156"/>
      <c r="B127" s="133"/>
      <c r="C127" s="19" t="s">
        <v>91</v>
      </c>
      <c r="D127" s="21"/>
      <c r="E127" s="94">
        <v>940</v>
      </c>
      <c r="F127" s="96">
        <v>1245</v>
      </c>
    </row>
    <row r="128" spans="1:6" x14ac:dyDescent="0.25">
      <c r="A128" s="156"/>
      <c r="B128" s="133"/>
      <c r="C128" s="19" t="s">
        <v>55</v>
      </c>
      <c r="D128" s="22"/>
      <c r="E128" s="94">
        <v>850</v>
      </c>
      <c r="F128" s="96">
        <v>1120</v>
      </c>
    </row>
    <row r="129" spans="1:6" x14ac:dyDescent="0.25">
      <c r="A129" s="156"/>
      <c r="B129" s="133"/>
      <c r="C129" s="19" t="s">
        <v>59</v>
      </c>
      <c r="D129" s="22"/>
      <c r="E129" s="94">
        <v>715</v>
      </c>
      <c r="F129" s="96">
        <v>940</v>
      </c>
    </row>
    <row r="130" spans="1:6" x14ac:dyDescent="0.25">
      <c r="A130" s="156"/>
      <c r="B130" s="133"/>
      <c r="C130" s="19" t="s">
        <v>92</v>
      </c>
      <c r="D130" s="21"/>
      <c r="E130" s="94">
        <v>625</v>
      </c>
      <c r="F130" s="96">
        <v>815</v>
      </c>
    </row>
    <row r="131" spans="1:6" x14ac:dyDescent="0.25">
      <c r="A131" s="156"/>
      <c r="B131" s="133"/>
      <c r="C131" s="19" t="s">
        <v>93</v>
      </c>
      <c r="D131" s="22"/>
      <c r="E131" s="94">
        <v>560</v>
      </c>
      <c r="F131" s="96">
        <v>730</v>
      </c>
    </row>
    <row r="132" spans="1:6" ht="16.2" thickBot="1" x14ac:dyDescent="0.3">
      <c r="A132" s="228"/>
      <c r="B132" s="224"/>
      <c r="C132" s="67" t="s">
        <v>94</v>
      </c>
      <c r="D132" s="68"/>
      <c r="E132" s="97">
        <v>460</v>
      </c>
      <c r="F132" s="98">
        <v>600</v>
      </c>
    </row>
    <row r="133" spans="1:6" ht="23.4" customHeight="1" thickBot="1" x14ac:dyDescent="0.35">
      <c r="A133" s="7" t="s">
        <v>0</v>
      </c>
      <c r="B133" s="189" t="s">
        <v>1</v>
      </c>
      <c r="C133" s="190"/>
      <c r="D133" s="24"/>
      <c r="E133" s="8" t="s">
        <v>7</v>
      </c>
      <c r="F133" s="9" t="s">
        <v>8</v>
      </c>
    </row>
    <row r="134" spans="1:6" ht="25.2" customHeight="1" x14ac:dyDescent="0.3">
      <c r="A134" s="171" t="s">
        <v>9</v>
      </c>
      <c r="B134" s="120" t="s">
        <v>10</v>
      </c>
      <c r="C134" s="120" t="s">
        <v>131</v>
      </c>
      <c r="D134" s="173"/>
      <c r="E134" s="173">
        <v>35</v>
      </c>
      <c r="F134" s="174">
        <f>E134*200</f>
        <v>7000</v>
      </c>
    </row>
    <row r="135" spans="1:6" ht="30" customHeight="1" x14ac:dyDescent="0.3">
      <c r="A135" s="156"/>
      <c r="B135" s="78" t="s">
        <v>164</v>
      </c>
      <c r="C135" s="78" t="s">
        <v>126</v>
      </c>
      <c r="D135" s="25"/>
      <c r="E135" s="25">
        <v>35</v>
      </c>
      <c r="F135" s="6">
        <f>E135*370</f>
        <v>12950</v>
      </c>
    </row>
    <row r="136" spans="1:6" ht="28.8" customHeight="1" thickBot="1" x14ac:dyDescent="0.35">
      <c r="A136" s="158"/>
      <c r="B136" s="123" t="s">
        <v>10</v>
      </c>
      <c r="C136" s="123" t="s">
        <v>128</v>
      </c>
      <c r="D136" s="105"/>
      <c r="E136" s="105">
        <v>30</v>
      </c>
      <c r="F136" s="106">
        <f>E136*450</f>
        <v>13500</v>
      </c>
    </row>
    <row r="137" spans="1:6" ht="29.4" customHeight="1" thickTop="1" x14ac:dyDescent="0.3">
      <c r="A137" s="159" t="s">
        <v>158</v>
      </c>
      <c r="B137" s="166" t="s">
        <v>176</v>
      </c>
      <c r="C137" s="166" t="s">
        <v>131</v>
      </c>
      <c r="D137" s="113"/>
      <c r="E137" s="113">
        <v>40</v>
      </c>
      <c r="F137" s="114">
        <f>E137*200</f>
        <v>8000</v>
      </c>
    </row>
    <row r="138" spans="1:6" ht="31.2" customHeight="1" x14ac:dyDescent="0.3">
      <c r="A138" s="156"/>
      <c r="B138" s="78" t="s">
        <v>176</v>
      </c>
      <c r="C138" s="78" t="s">
        <v>126</v>
      </c>
      <c r="D138" s="25"/>
      <c r="E138" s="25">
        <v>40</v>
      </c>
      <c r="F138" s="6">
        <f>E138*370</f>
        <v>14800</v>
      </c>
    </row>
    <row r="139" spans="1:6" ht="30" customHeight="1" thickBot="1" x14ac:dyDescent="0.35">
      <c r="A139" s="158"/>
      <c r="B139" s="123" t="s">
        <v>10</v>
      </c>
      <c r="C139" s="123" t="s">
        <v>128</v>
      </c>
      <c r="D139" s="105"/>
      <c r="E139" s="105">
        <v>45</v>
      </c>
      <c r="F139" s="106">
        <f>E139*370</f>
        <v>16650</v>
      </c>
    </row>
    <row r="140" spans="1:6" ht="31.2" customHeight="1" thickTop="1" x14ac:dyDescent="0.3">
      <c r="A140" s="159" t="s">
        <v>143</v>
      </c>
      <c r="B140" s="166" t="s">
        <v>11</v>
      </c>
      <c r="C140" s="166" t="s">
        <v>127</v>
      </c>
      <c r="D140" s="113"/>
      <c r="E140" s="113">
        <v>35</v>
      </c>
      <c r="F140" s="114">
        <f>E140*350</f>
        <v>12250</v>
      </c>
    </row>
    <row r="141" spans="1:6" ht="27.6" customHeight="1" thickBot="1" x14ac:dyDescent="0.35">
      <c r="A141" s="158"/>
      <c r="B141" s="123" t="s">
        <v>130</v>
      </c>
      <c r="C141" s="123" t="s">
        <v>129</v>
      </c>
      <c r="D141" s="105"/>
      <c r="E141" s="105">
        <v>35</v>
      </c>
      <c r="F141" s="106">
        <f>E141*420</f>
        <v>14700</v>
      </c>
    </row>
    <row r="142" spans="1:6" ht="28.8" customHeight="1" thickTop="1" x14ac:dyDescent="0.3">
      <c r="A142" s="156" t="s">
        <v>159</v>
      </c>
      <c r="B142" s="80" t="s">
        <v>11</v>
      </c>
      <c r="C142" s="80" t="s">
        <v>127</v>
      </c>
      <c r="D142" s="26"/>
      <c r="E142" s="26">
        <v>40</v>
      </c>
      <c r="F142" s="4">
        <f>E142*350</f>
        <v>14000</v>
      </c>
    </row>
    <row r="143" spans="1:6" ht="27" customHeight="1" thickBot="1" x14ac:dyDescent="0.35">
      <c r="A143" s="228"/>
      <c r="B143" s="75" t="s">
        <v>165</v>
      </c>
      <c r="C143" s="75" t="s">
        <v>129</v>
      </c>
      <c r="D143" s="53"/>
      <c r="E143" s="53">
        <v>40</v>
      </c>
      <c r="F143" s="62">
        <f>E143*420</f>
        <v>16800</v>
      </c>
    </row>
    <row r="144" spans="1:6" ht="16.2" thickBot="1" x14ac:dyDescent="0.35">
      <c r="A144" s="7" t="s">
        <v>0</v>
      </c>
      <c r="B144" s="189" t="s">
        <v>1</v>
      </c>
      <c r="C144" s="190"/>
      <c r="D144" s="8" t="s">
        <v>12</v>
      </c>
      <c r="E144" s="8"/>
      <c r="F144" s="9" t="s">
        <v>7</v>
      </c>
    </row>
    <row r="145" spans="1:6" ht="16.2" thickBot="1" x14ac:dyDescent="0.35">
      <c r="A145" s="107" t="s">
        <v>142</v>
      </c>
      <c r="B145" s="109"/>
      <c r="C145" s="191" t="s">
        <v>13</v>
      </c>
      <c r="D145" s="192"/>
      <c r="E145" s="193"/>
      <c r="F145" s="269">
        <v>50</v>
      </c>
    </row>
    <row r="146" spans="1:6" ht="16.8" thickTop="1" thickBot="1" x14ac:dyDescent="0.35">
      <c r="A146" s="54" t="s">
        <v>160</v>
      </c>
      <c r="B146" s="81" t="s">
        <v>132</v>
      </c>
      <c r="C146" s="194" t="s">
        <v>99</v>
      </c>
      <c r="D146" s="195"/>
      <c r="E146" s="196"/>
      <c r="F146" s="99">
        <v>70</v>
      </c>
    </row>
    <row r="147" spans="1:6" ht="16.2" thickBot="1" x14ac:dyDescent="0.35">
      <c r="A147" s="7" t="s">
        <v>0</v>
      </c>
      <c r="B147" s="189" t="s">
        <v>1</v>
      </c>
      <c r="C147" s="190"/>
      <c r="D147" s="24" t="s">
        <v>12</v>
      </c>
      <c r="E147" s="24"/>
      <c r="F147" s="9" t="s">
        <v>14</v>
      </c>
    </row>
    <row r="148" spans="1:6" ht="16.2" thickBot="1" x14ac:dyDescent="0.35">
      <c r="A148" s="15" t="s">
        <v>133</v>
      </c>
      <c r="B148" s="307"/>
      <c r="C148" s="197" t="s">
        <v>15</v>
      </c>
      <c r="D148" s="198"/>
      <c r="E148" s="225"/>
      <c r="F148" s="308">
        <v>1800</v>
      </c>
    </row>
    <row r="149" spans="1:6" ht="46.5" customHeight="1" thickBot="1" x14ac:dyDescent="0.35">
      <c r="A149" s="7" t="s">
        <v>0</v>
      </c>
      <c r="B149" s="79" t="s">
        <v>16</v>
      </c>
      <c r="C149" s="79" t="s">
        <v>17</v>
      </c>
      <c r="D149" s="24" t="s">
        <v>12</v>
      </c>
      <c r="E149" s="8" t="s">
        <v>18</v>
      </c>
      <c r="F149" s="9" t="s">
        <v>19</v>
      </c>
    </row>
    <row r="150" spans="1:6" ht="15.6" customHeight="1" x14ac:dyDescent="0.3">
      <c r="A150" s="171" t="s">
        <v>82</v>
      </c>
      <c r="B150" s="270" t="s">
        <v>104</v>
      </c>
      <c r="C150" s="271" t="s">
        <v>21</v>
      </c>
      <c r="D150" s="173">
        <v>50</v>
      </c>
      <c r="E150" s="199">
        <v>3</v>
      </c>
      <c r="F150" s="272">
        <v>5000</v>
      </c>
    </row>
    <row r="151" spans="1:6" x14ac:dyDescent="0.3">
      <c r="A151" s="156"/>
      <c r="B151" s="12" t="s">
        <v>20</v>
      </c>
      <c r="C151" s="32" t="s">
        <v>21</v>
      </c>
      <c r="D151" s="25">
        <v>50</v>
      </c>
      <c r="E151" s="52">
        <v>3</v>
      </c>
      <c r="F151" s="30">
        <v>5000</v>
      </c>
    </row>
    <row r="152" spans="1:6" x14ac:dyDescent="0.3">
      <c r="A152" s="156"/>
      <c r="B152" s="12" t="s">
        <v>22</v>
      </c>
      <c r="C152" s="32" t="s">
        <v>21</v>
      </c>
      <c r="D152" s="25">
        <v>50</v>
      </c>
      <c r="E152" s="52">
        <v>3</v>
      </c>
      <c r="F152" s="30">
        <v>5500</v>
      </c>
    </row>
    <row r="153" spans="1:6" x14ac:dyDescent="0.3">
      <c r="A153" s="156"/>
      <c r="B153" s="12" t="s">
        <v>23</v>
      </c>
      <c r="C153" s="32" t="s">
        <v>21</v>
      </c>
      <c r="D153" s="25">
        <v>60</v>
      </c>
      <c r="E153" s="52">
        <v>5</v>
      </c>
      <c r="F153" s="30">
        <v>6500</v>
      </c>
    </row>
    <row r="154" spans="1:6" x14ac:dyDescent="0.3">
      <c r="A154" s="156"/>
      <c r="B154" s="12" t="s">
        <v>24</v>
      </c>
      <c r="C154" s="32" t="s">
        <v>25</v>
      </c>
      <c r="D154" s="25">
        <v>50</v>
      </c>
      <c r="E154" s="52">
        <v>3</v>
      </c>
      <c r="F154" s="30">
        <v>6500</v>
      </c>
    </row>
    <row r="155" spans="1:6" x14ac:dyDescent="0.3">
      <c r="A155" s="156"/>
      <c r="B155" s="12" t="s">
        <v>26</v>
      </c>
      <c r="C155" s="32" t="s">
        <v>25</v>
      </c>
      <c r="D155" s="25">
        <v>60</v>
      </c>
      <c r="E155" s="52">
        <v>5</v>
      </c>
      <c r="F155" s="30">
        <v>7700</v>
      </c>
    </row>
    <row r="156" spans="1:6" x14ac:dyDescent="0.3">
      <c r="A156" s="156"/>
      <c r="B156" s="12" t="s">
        <v>106</v>
      </c>
      <c r="C156" s="32" t="s">
        <v>25</v>
      </c>
      <c r="D156" s="25">
        <v>50</v>
      </c>
      <c r="E156" s="52">
        <v>3</v>
      </c>
      <c r="F156" s="30">
        <v>7500</v>
      </c>
    </row>
    <row r="157" spans="1:6" x14ac:dyDescent="0.3">
      <c r="A157" s="156"/>
      <c r="B157" s="12" t="s">
        <v>27</v>
      </c>
      <c r="C157" s="32" t="s">
        <v>25</v>
      </c>
      <c r="D157" s="25">
        <v>60</v>
      </c>
      <c r="E157" s="52">
        <v>5</v>
      </c>
      <c r="F157" s="30">
        <v>8800</v>
      </c>
    </row>
    <row r="158" spans="1:6" x14ac:dyDescent="0.3">
      <c r="A158" s="156"/>
      <c r="B158" s="12" t="s">
        <v>81</v>
      </c>
      <c r="C158" s="32" t="s">
        <v>29</v>
      </c>
      <c r="D158" s="25">
        <v>80</v>
      </c>
      <c r="E158" s="52">
        <v>5</v>
      </c>
      <c r="F158" s="30">
        <v>13000</v>
      </c>
    </row>
    <row r="159" spans="1:6" x14ac:dyDescent="0.3">
      <c r="A159" s="156"/>
      <c r="B159" s="12" t="s">
        <v>28</v>
      </c>
      <c r="C159" s="32" t="s">
        <v>29</v>
      </c>
      <c r="D159" s="25">
        <v>80</v>
      </c>
      <c r="E159" s="52">
        <v>5</v>
      </c>
      <c r="F159" s="30">
        <v>14500</v>
      </c>
    </row>
    <row r="160" spans="1:6" x14ac:dyDescent="0.3">
      <c r="A160" s="156"/>
      <c r="B160" s="12" t="s">
        <v>30</v>
      </c>
      <c r="C160" s="32" t="s">
        <v>29</v>
      </c>
      <c r="D160" s="25">
        <v>108</v>
      </c>
      <c r="E160" s="52">
        <v>5</v>
      </c>
      <c r="F160" s="30">
        <v>19500</v>
      </c>
    </row>
    <row r="161" spans="1:6" ht="16.2" thickBot="1" x14ac:dyDescent="0.35">
      <c r="A161" s="158"/>
      <c r="B161" s="203" t="s">
        <v>101</v>
      </c>
      <c r="C161" s="273" t="s">
        <v>29</v>
      </c>
      <c r="D161" s="105">
        <v>108</v>
      </c>
      <c r="E161" s="274">
        <v>5</v>
      </c>
      <c r="F161" s="275">
        <v>20500</v>
      </c>
    </row>
    <row r="162" spans="1:6" ht="15.6" customHeight="1" thickTop="1" x14ac:dyDescent="0.3">
      <c r="A162" s="159" t="s">
        <v>177</v>
      </c>
      <c r="B162" s="200" t="s">
        <v>31</v>
      </c>
      <c r="C162" s="201" t="s">
        <v>32</v>
      </c>
      <c r="D162" s="113">
        <v>24</v>
      </c>
      <c r="E162" s="202"/>
      <c r="F162" s="276">
        <v>5000</v>
      </c>
    </row>
    <row r="163" spans="1:6" ht="14.4" customHeight="1" thickBot="1" x14ac:dyDescent="0.35">
      <c r="A163" s="158"/>
      <c r="B163" s="203" t="s">
        <v>33</v>
      </c>
      <c r="C163" s="273" t="s">
        <v>32</v>
      </c>
      <c r="D163" s="105">
        <v>27</v>
      </c>
      <c r="E163" s="105"/>
      <c r="F163" s="106">
        <v>5000</v>
      </c>
    </row>
    <row r="164" spans="1:6" ht="15.6" customHeight="1" thickTop="1" x14ac:dyDescent="0.3">
      <c r="A164" s="156" t="s">
        <v>178</v>
      </c>
      <c r="B164" s="27" t="s">
        <v>34</v>
      </c>
      <c r="C164" s="28" t="s">
        <v>32</v>
      </c>
      <c r="D164" s="26">
        <v>16</v>
      </c>
      <c r="E164" s="26"/>
      <c r="F164" s="4">
        <v>4500</v>
      </c>
    </row>
    <row r="165" spans="1:6" ht="14.4" customHeight="1" thickBot="1" x14ac:dyDescent="0.35">
      <c r="A165" s="228"/>
      <c r="B165" s="31" t="s">
        <v>35</v>
      </c>
      <c r="C165" s="69" t="s">
        <v>32</v>
      </c>
      <c r="D165" s="53">
        <v>18</v>
      </c>
      <c r="E165" s="53"/>
      <c r="F165" s="62">
        <v>4500</v>
      </c>
    </row>
    <row r="166" spans="1:6" ht="27" thickBot="1" x14ac:dyDescent="0.35">
      <c r="A166" s="7" t="s">
        <v>0</v>
      </c>
      <c r="B166" s="79" t="s">
        <v>36</v>
      </c>
      <c r="C166" s="45" t="s">
        <v>37</v>
      </c>
      <c r="D166" s="45" t="s">
        <v>61</v>
      </c>
      <c r="E166" s="34" t="s">
        <v>62</v>
      </c>
      <c r="F166" s="71" t="s">
        <v>39</v>
      </c>
    </row>
    <row r="167" spans="1:6" ht="15.6" customHeight="1" x14ac:dyDescent="0.3">
      <c r="A167" s="171" t="s">
        <v>134</v>
      </c>
      <c r="B167" s="206" t="s">
        <v>60</v>
      </c>
      <c r="C167" s="207" t="s">
        <v>63</v>
      </c>
      <c r="D167" s="282" t="s">
        <v>64</v>
      </c>
      <c r="E167" s="199">
        <v>500</v>
      </c>
      <c r="F167" s="272">
        <f>E167/3</f>
        <v>166.66666666666666</v>
      </c>
    </row>
    <row r="168" spans="1:6" x14ac:dyDescent="0.3">
      <c r="A168" s="156"/>
      <c r="B168" s="208" t="s">
        <v>65</v>
      </c>
      <c r="C168" s="37" t="s">
        <v>63</v>
      </c>
      <c r="D168" s="283"/>
      <c r="E168" s="52">
        <v>780</v>
      </c>
      <c r="F168" s="30">
        <f t="shared" ref="F168:F177" si="0">E168/3</f>
        <v>260</v>
      </c>
    </row>
    <row r="169" spans="1:6" ht="16.2" thickBot="1" x14ac:dyDescent="0.35">
      <c r="A169" s="156"/>
      <c r="B169" s="209" t="s">
        <v>66</v>
      </c>
      <c r="C169" s="210" t="s">
        <v>63</v>
      </c>
      <c r="D169" s="283"/>
      <c r="E169" s="274">
        <v>1220</v>
      </c>
      <c r="F169" s="275">
        <f t="shared" si="0"/>
        <v>406.66666666666669</v>
      </c>
    </row>
    <row r="170" spans="1:6" ht="16.2" thickTop="1" x14ac:dyDescent="0.3">
      <c r="A170" s="156"/>
      <c r="B170" s="211" t="s">
        <v>60</v>
      </c>
      <c r="C170" s="36" t="s">
        <v>67</v>
      </c>
      <c r="D170" s="283"/>
      <c r="E170" s="66">
        <v>660</v>
      </c>
      <c r="F170" s="29">
        <f t="shared" si="0"/>
        <v>220</v>
      </c>
    </row>
    <row r="171" spans="1:6" x14ac:dyDescent="0.3">
      <c r="A171" s="156"/>
      <c r="B171" s="208" t="s">
        <v>65</v>
      </c>
      <c r="C171" s="37" t="s">
        <v>67</v>
      </c>
      <c r="D171" s="283"/>
      <c r="E171" s="52">
        <v>1030</v>
      </c>
      <c r="F171" s="30">
        <f t="shared" si="0"/>
        <v>343.33333333333331</v>
      </c>
    </row>
    <row r="172" spans="1:6" ht="16.2" thickBot="1" x14ac:dyDescent="0.35">
      <c r="A172" s="156"/>
      <c r="B172" s="209" t="s">
        <v>66</v>
      </c>
      <c r="C172" s="210" t="s">
        <v>67</v>
      </c>
      <c r="D172" s="283"/>
      <c r="E172" s="274">
        <v>1580</v>
      </c>
      <c r="F172" s="275">
        <f t="shared" si="0"/>
        <v>526.66666666666663</v>
      </c>
    </row>
    <row r="173" spans="1:6" ht="16.2" thickTop="1" x14ac:dyDescent="0.3">
      <c r="A173" s="156"/>
      <c r="B173" s="211" t="s">
        <v>60</v>
      </c>
      <c r="C173" s="36" t="s">
        <v>68</v>
      </c>
      <c r="D173" s="283"/>
      <c r="E173" s="66">
        <v>970</v>
      </c>
      <c r="F173" s="29">
        <f t="shared" si="0"/>
        <v>323.33333333333331</v>
      </c>
    </row>
    <row r="174" spans="1:6" x14ac:dyDescent="0.3">
      <c r="A174" s="156"/>
      <c r="B174" s="208" t="s">
        <v>65</v>
      </c>
      <c r="C174" s="37" t="s">
        <v>68</v>
      </c>
      <c r="D174" s="283"/>
      <c r="E174" s="52">
        <v>1500</v>
      </c>
      <c r="F174" s="30">
        <f t="shared" si="0"/>
        <v>500</v>
      </c>
    </row>
    <row r="175" spans="1:6" ht="16.2" thickBot="1" x14ac:dyDescent="0.35">
      <c r="A175" s="156"/>
      <c r="B175" s="209" t="s">
        <v>66</v>
      </c>
      <c r="C175" s="210" t="s">
        <v>68</v>
      </c>
      <c r="D175" s="283"/>
      <c r="E175" s="274">
        <v>2310</v>
      </c>
      <c r="F175" s="275">
        <f t="shared" si="0"/>
        <v>770</v>
      </c>
    </row>
    <row r="176" spans="1:6" ht="16.2" thickTop="1" x14ac:dyDescent="0.3">
      <c r="A176" s="156"/>
      <c r="B176" s="211" t="s">
        <v>60</v>
      </c>
      <c r="C176" s="36" t="s">
        <v>69</v>
      </c>
      <c r="D176" s="283"/>
      <c r="E176" s="66">
        <v>1920</v>
      </c>
      <c r="F176" s="29">
        <f t="shared" si="0"/>
        <v>640</v>
      </c>
    </row>
    <row r="177" spans="1:6" x14ac:dyDescent="0.3">
      <c r="A177" s="156"/>
      <c r="B177" s="208" t="s">
        <v>65</v>
      </c>
      <c r="C177" s="37" t="s">
        <v>69</v>
      </c>
      <c r="D177" s="283"/>
      <c r="E177" s="52">
        <v>3120</v>
      </c>
      <c r="F177" s="30">
        <f t="shared" si="0"/>
        <v>1040</v>
      </c>
    </row>
    <row r="178" spans="1:6" ht="16.2" thickBot="1" x14ac:dyDescent="0.35">
      <c r="A178" s="156"/>
      <c r="B178" s="212" t="s">
        <v>66</v>
      </c>
      <c r="C178" s="204" t="s">
        <v>69</v>
      </c>
      <c r="D178" s="284"/>
      <c r="E178" s="285">
        <v>4890</v>
      </c>
      <c r="F178" s="286">
        <f>E178/3</f>
        <v>1630</v>
      </c>
    </row>
    <row r="179" spans="1:6" ht="15.6" customHeight="1" x14ac:dyDescent="0.3">
      <c r="A179" s="156"/>
      <c r="B179" s="206" t="s">
        <v>60</v>
      </c>
      <c r="C179" s="207" t="s">
        <v>63</v>
      </c>
      <c r="D179" s="280" t="s">
        <v>71</v>
      </c>
      <c r="E179" s="287">
        <f>E167*2</f>
        <v>1000</v>
      </c>
      <c r="F179" s="288">
        <f>E179/6</f>
        <v>166.66666666666666</v>
      </c>
    </row>
    <row r="180" spans="1:6" x14ac:dyDescent="0.3">
      <c r="A180" s="156"/>
      <c r="B180" s="208" t="s">
        <v>65</v>
      </c>
      <c r="C180" s="37" t="s">
        <v>63</v>
      </c>
      <c r="D180" s="281"/>
      <c r="E180" s="58">
        <f t="shared" ref="E180:E190" si="1">E168*2</f>
        <v>1560</v>
      </c>
      <c r="F180" s="59">
        <f t="shared" ref="F180:F190" si="2">E180/6</f>
        <v>260</v>
      </c>
    </row>
    <row r="181" spans="1:6" ht="16.2" thickBot="1" x14ac:dyDescent="0.35">
      <c r="A181" s="156"/>
      <c r="B181" s="209" t="s">
        <v>66</v>
      </c>
      <c r="C181" s="210" t="s">
        <v>63</v>
      </c>
      <c r="D181" s="281"/>
      <c r="E181" s="277">
        <f t="shared" si="1"/>
        <v>2440</v>
      </c>
      <c r="F181" s="279">
        <f t="shared" si="2"/>
        <v>406.66666666666669</v>
      </c>
    </row>
    <row r="182" spans="1:6" ht="16.2" thickTop="1" x14ac:dyDescent="0.3">
      <c r="A182" s="156"/>
      <c r="B182" s="211" t="s">
        <v>60</v>
      </c>
      <c r="C182" s="36" t="s">
        <v>67</v>
      </c>
      <c r="D182" s="281"/>
      <c r="E182" s="70">
        <f t="shared" si="1"/>
        <v>1320</v>
      </c>
      <c r="F182" s="278">
        <f t="shared" si="2"/>
        <v>220</v>
      </c>
    </row>
    <row r="183" spans="1:6" x14ac:dyDescent="0.3">
      <c r="A183" s="156"/>
      <c r="B183" s="208" t="s">
        <v>65</v>
      </c>
      <c r="C183" s="37" t="s">
        <v>67</v>
      </c>
      <c r="D183" s="281"/>
      <c r="E183" s="58">
        <f t="shared" si="1"/>
        <v>2060</v>
      </c>
      <c r="F183" s="59">
        <f t="shared" si="2"/>
        <v>343.33333333333331</v>
      </c>
    </row>
    <row r="184" spans="1:6" ht="16.2" thickBot="1" x14ac:dyDescent="0.35">
      <c r="A184" s="156"/>
      <c r="B184" s="209" t="s">
        <v>66</v>
      </c>
      <c r="C184" s="210" t="s">
        <v>67</v>
      </c>
      <c r="D184" s="281"/>
      <c r="E184" s="277">
        <f t="shared" si="1"/>
        <v>3160</v>
      </c>
      <c r="F184" s="279">
        <f t="shared" si="2"/>
        <v>526.66666666666663</v>
      </c>
    </row>
    <row r="185" spans="1:6" ht="16.2" thickTop="1" x14ac:dyDescent="0.3">
      <c r="A185" s="156"/>
      <c r="B185" s="211" t="s">
        <v>60</v>
      </c>
      <c r="C185" s="36" t="s">
        <v>68</v>
      </c>
      <c r="D185" s="281"/>
      <c r="E185" s="70">
        <f t="shared" si="1"/>
        <v>1940</v>
      </c>
      <c r="F185" s="278">
        <f t="shared" si="2"/>
        <v>323.33333333333331</v>
      </c>
    </row>
    <row r="186" spans="1:6" x14ac:dyDescent="0.3">
      <c r="A186" s="156"/>
      <c r="B186" s="208" t="s">
        <v>65</v>
      </c>
      <c r="C186" s="37" t="s">
        <v>68</v>
      </c>
      <c r="D186" s="281"/>
      <c r="E186" s="58">
        <f t="shared" si="1"/>
        <v>3000</v>
      </c>
      <c r="F186" s="59">
        <f t="shared" si="2"/>
        <v>500</v>
      </c>
    </row>
    <row r="187" spans="1:6" ht="16.2" thickBot="1" x14ac:dyDescent="0.35">
      <c r="A187" s="156"/>
      <c r="B187" s="209" t="s">
        <v>66</v>
      </c>
      <c r="C187" s="210" t="s">
        <v>68</v>
      </c>
      <c r="D187" s="281"/>
      <c r="E187" s="277">
        <f t="shared" si="1"/>
        <v>4620</v>
      </c>
      <c r="F187" s="279">
        <f t="shared" si="2"/>
        <v>770</v>
      </c>
    </row>
    <row r="188" spans="1:6" ht="16.2" thickTop="1" x14ac:dyDescent="0.3">
      <c r="A188" s="156"/>
      <c r="B188" s="211" t="s">
        <v>60</v>
      </c>
      <c r="C188" s="36" t="s">
        <v>69</v>
      </c>
      <c r="D188" s="281"/>
      <c r="E188" s="70">
        <f t="shared" si="1"/>
        <v>3840</v>
      </c>
      <c r="F188" s="278">
        <f t="shared" si="2"/>
        <v>640</v>
      </c>
    </row>
    <row r="189" spans="1:6" x14ac:dyDescent="0.3">
      <c r="A189" s="156"/>
      <c r="B189" s="208" t="s">
        <v>65</v>
      </c>
      <c r="C189" s="37" t="s">
        <v>69</v>
      </c>
      <c r="D189" s="281"/>
      <c r="E189" s="58">
        <f t="shared" si="1"/>
        <v>6240</v>
      </c>
      <c r="F189" s="59">
        <f t="shared" si="2"/>
        <v>1040</v>
      </c>
    </row>
    <row r="190" spans="1:6" ht="16.2" thickBot="1" x14ac:dyDescent="0.35">
      <c r="A190" s="228"/>
      <c r="B190" s="212" t="s">
        <v>66</v>
      </c>
      <c r="C190" s="204" t="s">
        <v>69</v>
      </c>
      <c r="D190" s="289"/>
      <c r="E190" s="290">
        <f t="shared" si="1"/>
        <v>9780</v>
      </c>
      <c r="F190" s="291">
        <f t="shared" si="2"/>
        <v>1630</v>
      </c>
    </row>
    <row r="191" spans="1:6" ht="13.8" customHeight="1" x14ac:dyDescent="0.3">
      <c r="A191" s="179" t="s">
        <v>139</v>
      </c>
      <c r="B191" s="117" t="s">
        <v>70</v>
      </c>
      <c r="C191" s="36" t="s">
        <v>63</v>
      </c>
      <c r="D191" s="292" t="s">
        <v>71</v>
      </c>
      <c r="E191" s="66">
        <f>4500</f>
        <v>4500</v>
      </c>
      <c r="F191" s="272">
        <f>E191/6</f>
        <v>750</v>
      </c>
    </row>
    <row r="192" spans="1:6" ht="13.2" customHeight="1" x14ac:dyDescent="0.3">
      <c r="A192" s="179"/>
      <c r="B192" s="117"/>
      <c r="C192" s="37" t="s">
        <v>67</v>
      </c>
      <c r="D192" s="293"/>
      <c r="E192" s="52">
        <f>21.37*274</f>
        <v>5855.38</v>
      </c>
      <c r="F192" s="30">
        <f t="shared" ref="F192:F193" si="3">E192/6</f>
        <v>975.89666666666665</v>
      </c>
    </row>
    <row r="193" spans="1:6" ht="13.8" customHeight="1" thickBot="1" x14ac:dyDescent="0.35">
      <c r="A193" s="180"/>
      <c r="B193" s="233"/>
      <c r="C193" s="214" t="s">
        <v>68</v>
      </c>
      <c r="D193" s="294"/>
      <c r="E193" s="285">
        <f>31.26*274</f>
        <v>8565.24</v>
      </c>
      <c r="F193" s="286">
        <f t="shared" si="3"/>
        <v>1427.54</v>
      </c>
    </row>
    <row r="194" spans="1:6" ht="52.8" customHeight="1" thickBot="1" x14ac:dyDescent="0.35">
      <c r="A194" s="7" t="s">
        <v>0</v>
      </c>
      <c r="B194" s="79" t="s">
        <v>36</v>
      </c>
      <c r="C194" s="33" t="s">
        <v>37</v>
      </c>
      <c r="D194" s="216" t="s">
        <v>61</v>
      </c>
      <c r="E194" s="34" t="s">
        <v>161</v>
      </c>
      <c r="F194" s="55" t="s">
        <v>162</v>
      </c>
    </row>
    <row r="195" spans="1:6" ht="15.6" customHeight="1" x14ac:dyDescent="0.3">
      <c r="A195" s="171" t="s">
        <v>186</v>
      </c>
      <c r="B195" s="35" t="s">
        <v>65</v>
      </c>
      <c r="C195" s="36" t="s">
        <v>72</v>
      </c>
      <c r="D195" s="217" t="s">
        <v>95</v>
      </c>
      <c r="E195" s="65">
        <f>1480</f>
        <v>1480</v>
      </c>
      <c r="F195" s="39">
        <v>1080</v>
      </c>
    </row>
    <row r="196" spans="1:6" ht="16.2" thickBot="1" x14ac:dyDescent="0.35">
      <c r="A196" s="156"/>
      <c r="B196" s="155" t="s">
        <v>66</v>
      </c>
      <c r="C196" s="210" t="s">
        <v>72</v>
      </c>
      <c r="D196" s="157"/>
      <c r="E196" s="149">
        <v>2080</v>
      </c>
      <c r="F196" s="218">
        <v>1680</v>
      </c>
    </row>
    <row r="197" spans="1:6" ht="16.2" thickTop="1" x14ac:dyDescent="0.3">
      <c r="A197" s="156"/>
      <c r="B197" s="35" t="s">
        <v>65</v>
      </c>
      <c r="C197" s="36" t="s">
        <v>68</v>
      </c>
      <c r="D197" s="157"/>
      <c r="E197" s="65">
        <v>1790</v>
      </c>
      <c r="F197" s="39">
        <v>1390</v>
      </c>
    </row>
    <row r="198" spans="1:6" ht="16.2" thickBot="1" x14ac:dyDescent="0.35">
      <c r="A198" s="156"/>
      <c r="B198" s="155" t="s">
        <v>66</v>
      </c>
      <c r="C198" s="210" t="s">
        <v>68</v>
      </c>
      <c r="D198" s="157"/>
      <c r="E198" s="149">
        <v>2580</v>
      </c>
      <c r="F198" s="218">
        <v>2180</v>
      </c>
    </row>
    <row r="199" spans="1:6" ht="16.2" thickTop="1" x14ac:dyDescent="0.3">
      <c r="A199" s="156"/>
      <c r="B199" s="35" t="s">
        <v>60</v>
      </c>
      <c r="C199" s="36" t="s">
        <v>73</v>
      </c>
      <c r="D199" s="157"/>
      <c r="E199" s="65">
        <v>1540</v>
      </c>
      <c r="F199" s="39">
        <v>1140</v>
      </c>
    </row>
    <row r="200" spans="1:6" x14ac:dyDescent="0.3">
      <c r="A200" s="156"/>
      <c r="B200" s="76" t="s">
        <v>65</v>
      </c>
      <c r="C200" s="37" t="s">
        <v>73</v>
      </c>
      <c r="D200" s="157"/>
      <c r="E200" s="57">
        <v>2430</v>
      </c>
      <c r="F200" s="60">
        <v>2030</v>
      </c>
    </row>
    <row r="201" spans="1:6" ht="16.2" thickBot="1" x14ac:dyDescent="0.35">
      <c r="A201" s="156"/>
      <c r="B201" s="155" t="s">
        <v>66</v>
      </c>
      <c r="C201" s="210" t="s">
        <v>73</v>
      </c>
      <c r="D201" s="157"/>
      <c r="E201" s="149">
        <v>3570</v>
      </c>
      <c r="F201" s="218">
        <v>3170</v>
      </c>
    </row>
    <row r="202" spans="1:6" ht="16.2" thickTop="1" x14ac:dyDescent="0.3">
      <c r="A202" s="156"/>
      <c r="B202" s="35" t="s">
        <v>60</v>
      </c>
      <c r="C202" s="36" t="s">
        <v>74</v>
      </c>
      <c r="D202" s="157"/>
      <c r="E202" s="65">
        <v>1940</v>
      </c>
      <c r="F202" s="39">
        <v>1540</v>
      </c>
    </row>
    <row r="203" spans="1:6" x14ac:dyDescent="0.3">
      <c r="A203" s="156"/>
      <c r="B203" s="76" t="s">
        <v>65</v>
      </c>
      <c r="C203" s="37" t="s">
        <v>74</v>
      </c>
      <c r="D203" s="157"/>
      <c r="E203" s="57">
        <v>3140</v>
      </c>
      <c r="F203" s="60">
        <v>2740</v>
      </c>
    </row>
    <row r="204" spans="1:6" ht="16.2" thickBot="1" x14ac:dyDescent="0.35">
      <c r="A204" s="228"/>
      <c r="B204" s="38" t="s">
        <v>66</v>
      </c>
      <c r="C204" s="72" t="s">
        <v>74</v>
      </c>
      <c r="D204" s="215"/>
      <c r="E204" s="40">
        <v>4690</v>
      </c>
      <c r="F204" s="14">
        <v>4290</v>
      </c>
    </row>
    <row r="205" spans="1:6" ht="53.4" thickBot="1" x14ac:dyDescent="0.35">
      <c r="A205" s="7" t="s">
        <v>0</v>
      </c>
      <c r="B205" s="79" t="s">
        <v>36</v>
      </c>
      <c r="C205" s="33" t="s">
        <v>75</v>
      </c>
      <c r="D205" s="33" t="s">
        <v>79</v>
      </c>
      <c r="E205" s="34" t="s">
        <v>184</v>
      </c>
      <c r="F205" s="55" t="s">
        <v>185</v>
      </c>
    </row>
    <row r="206" spans="1:6" ht="16.2" customHeight="1" x14ac:dyDescent="0.3">
      <c r="A206" s="213" t="s">
        <v>140</v>
      </c>
      <c r="B206" s="77" t="s">
        <v>65</v>
      </c>
      <c r="C206" s="207" t="s">
        <v>78</v>
      </c>
      <c r="D206" s="296" t="s">
        <v>77</v>
      </c>
      <c r="E206" s="297">
        <v>360</v>
      </c>
      <c r="F206" s="298">
        <v>280</v>
      </c>
    </row>
    <row r="207" spans="1:6" ht="16.8" customHeight="1" thickBot="1" x14ac:dyDescent="0.35">
      <c r="A207" s="299"/>
      <c r="B207" s="155" t="s">
        <v>65</v>
      </c>
      <c r="C207" s="210" t="s">
        <v>76</v>
      </c>
      <c r="D207" s="300" t="s">
        <v>77</v>
      </c>
      <c r="E207" s="219">
        <v>680</v>
      </c>
      <c r="F207" s="220">
        <v>560</v>
      </c>
    </row>
    <row r="208" spans="1:6" ht="16.2" thickTop="1" x14ac:dyDescent="0.3">
      <c r="A208" s="179" t="s">
        <v>141</v>
      </c>
      <c r="B208" s="35" t="s">
        <v>65</v>
      </c>
      <c r="C208" s="295"/>
      <c r="D208" s="221" t="s">
        <v>105</v>
      </c>
      <c r="E208" s="50">
        <v>160</v>
      </c>
      <c r="F208" s="51">
        <v>120</v>
      </c>
    </row>
    <row r="209" spans="1:6" ht="16.2" thickBot="1" x14ac:dyDescent="0.35">
      <c r="A209" s="180"/>
      <c r="B209" s="38" t="s">
        <v>66</v>
      </c>
      <c r="C209" s="251"/>
      <c r="D209" s="222" t="s">
        <v>105</v>
      </c>
      <c r="E209" s="73">
        <v>220</v>
      </c>
      <c r="F209" s="74">
        <v>180</v>
      </c>
    </row>
    <row r="210" spans="1:6" ht="20.399999999999999" customHeight="1" thickBot="1" x14ac:dyDescent="0.35">
      <c r="A210" s="101" t="s">
        <v>163</v>
      </c>
      <c r="B210" s="102"/>
      <c r="C210" s="102"/>
      <c r="D210" s="102"/>
      <c r="E210" s="102"/>
      <c r="F210" s="103"/>
    </row>
  </sheetData>
  <mergeCells count="79">
    <mergeCell ref="D36:D40"/>
    <mergeCell ref="B83:E83"/>
    <mergeCell ref="B84:E84"/>
    <mergeCell ref="B85:E85"/>
    <mergeCell ref="B86:E86"/>
    <mergeCell ref="B87:E87"/>
    <mergeCell ref="B88:E88"/>
    <mergeCell ref="B89:E89"/>
    <mergeCell ref="D47:D50"/>
    <mergeCell ref="D44:D46"/>
    <mergeCell ref="B90:E90"/>
    <mergeCell ref="B91:E91"/>
    <mergeCell ref="D41:D43"/>
    <mergeCell ref="B2:C2"/>
    <mergeCell ref="D2:F2"/>
    <mergeCell ref="A210:F210"/>
    <mergeCell ref="A51:F51"/>
    <mergeCell ref="D34:E34"/>
    <mergeCell ref="D77:E80"/>
    <mergeCell ref="D81:E81"/>
    <mergeCell ref="D82:E82"/>
    <mergeCell ref="B105:B111"/>
    <mergeCell ref="A208:A209"/>
    <mergeCell ref="A206:A207"/>
    <mergeCell ref="A167:A190"/>
    <mergeCell ref="D179:D190"/>
    <mergeCell ref="A1:C1"/>
    <mergeCell ref="A137:A139"/>
    <mergeCell ref="A142:A143"/>
    <mergeCell ref="A89:A91"/>
    <mergeCell ref="B82:C82"/>
    <mergeCell ref="B112:B118"/>
    <mergeCell ref="B119:B125"/>
    <mergeCell ref="C20:C26"/>
    <mergeCell ref="A27:A33"/>
    <mergeCell ref="B81:C81"/>
    <mergeCell ref="B78:C78"/>
    <mergeCell ref="B77:C77"/>
    <mergeCell ref="A164:A165"/>
    <mergeCell ref="B41:B43"/>
    <mergeCell ref="A14:A19"/>
    <mergeCell ref="C14:C19"/>
    <mergeCell ref="B44:B46"/>
    <mergeCell ref="A36:A50"/>
    <mergeCell ref="B36:B40"/>
    <mergeCell ref="A162:A163"/>
    <mergeCell ref="B3:C3"/>
    <mergeCell ref="A5:A13"/>
    <mergeCell ref="C5:C13"/>
    <mergeCell ref="C27:C33"/>
    <mergeCell ref="A20:A26"/>
    <mergeCell ref="B47:B50"/>
    <mergeCell ref="A95:A132"/>
    <mergeCell ref="A150:A161"/>
    <mergeCell ref="B133:C133"/>
    <mergeCell ref="A134:A136"/>
    <mergeCell ref="A140:A141"/>
    <mergeCell ref="B144:C144"/>
    <mergeCell ref="D167:D178"/>
    <mergeCell ref="A191:A193"/>
    <mergeCell ref="B191:B193"/>
    <mergeCell ref="D191:D193"/>
    <mergeCell ref="A195:A204"/>
    <mergeCell ref="D195:D204"/>
    <mergeCell ref="B53:B55"/>
    <mergeCell ref="C53:C55"/>
    <mergeCell ref="B79:C79"/>
    <mergeCell ref="A67:A76"/>
    <mergeCell ref="A53:A55"/>
    <mergeCell ref="A57:A66"/>
    <mergeCell ref="B80:C80"/>
    <mergeCell ref="A77:A80"/>
    <mergeCell ref="C148:E148"/>
    <mergeCell ref="C145:E145"/>
    <mergeCell ref="C146:E146"/>
    <mergeCell ref="B147:C147"/>
    <mergeCell ref="B126:B132"/>
    <mergeCell ref="B95:B99"/>
    <mergeCell ref="B100:B104"/>
  </mergeCells>
  <hyperlinks>
    <hyperlink ref="D2" r:id="rId1"/>
  </hyperlinks>
  <pageMargins left="0.35433070866141736" right="0.15748031496062992" top="3.937007874015748E-2" bottom="0.11811023622047245" header="0" footer="7.874015748031496E-2"/>
  <pageSetup paperSize="9" scale="70" fitToHeight="6" orientation="portrait" r:id="rId2"/>
  <headerFooter>
    <oddFooter>Страница &amp;P</oddFooter>
  </headerFooter>
  <rowBreaks count="3" manualBreakCount="3">
    <brk id="55" max="16383" man="1"/>
    <brk id="93" max="16383" man="1"/>
    <brk id="14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2018-09-06T10:34:22Z</dcterms:modified>
</cp:coreProperties>
</file>