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AVPro\Desktop\"/>
    </mc:Choice>
  </mc:AlternateContent>
  <xr:revisionPtr revIDLastSave="0" documentId="8_{E76E7080-2881-4036-8141-2AB947179D8E}" xr6:coauthVersionLast="37" xr6:coauthVersionMax="37" xr10:uidLastSave="{00000000-0000-0000-0000-000000000000}"/>
  <bookViews>
    <workbookView xWindow="348" yWindow="3516" windowWidth="19176" windowHeight="1176" tabRatio="881" firstSheet="16" activeTab="26" xr2:uid="{00000000-000D-0000-FFFF-FFFF00000000}"/>
  </bookViews>
  <sheets>
    <sheet name="Front" sheetId="2" r:id="rId1"/>
    <sheet name="C227 C287" sheetId="129" r:id="rId2"/>
    <sheet name="C258 C308 C368" sheetId="125" r:id="rId3"/>
    <sheet name="C458 C558 C658" sheetId="133" r:id="rId4"/>
    <sheet name="C659 C759 AP C759" sheetId="146" r:id="rId5"/>
    <sheet name="C3110 C3100P" sheetId="106" r:id="rId6"/>
    <sheet name="C3351 C3851 C3851FS" sheetId="138" r:id="rId7"/>
    <sheet name="C3070&amp;L C3080&amp;P C83hc" sheetId="148" r:id="rId8"/>
    <sheet name="C6085 C6100" sheetId="143" r:id="rId9"/>
    <sheet name="185 226 266 306" sheetId="71" r:id="rId10"/>
    <sheet name="227 287 367" sheetId="122" r:id="rId11"/>
    <sheet name="308e 368e 458e 558e 658e" sheetId="150" r:id="rId12"/>
    <sheet name="758 958" sheetId="132" r:id="rId13"/>
    <sheet name="3602P 4402P 4702P" sheetId="151" r:id="rId14"/>
    <sheet name="3622 4052 4422 4752" sheetId="152" r:id="rId15"/>
    <sheet name="1100" sheetId="130" r:id="rId16"/>
    <sheet name="6120 6136(P)" sheetId="149" r:id="rId17"/>
    <sheet name="1250eP 2250P" sheetId="79" r:id="rId18"/>
    <sheet name="AL190" sheetId="131" r:id="rId19"/>
    <sheet name="Other Col" sheetId="6" r:id="rId20"/>
    <sheet name="Other BW" sheetId="81" r:id="rId21"/>
    <sheet name="Other PP Col" sheetId="111" r:id="rId22"/>
    <sheet name="Other PP BW" sheetId="112" r:id="rId23"/>
    <sheet name="Other LBP Printer" sheetId="54" r:id="rId24"/>
    <sheet name="Yield Office Colour Mach" sheetId="108" r:id="rId25"/>
    <sheet name="Yield Office BW Mach" sheetId="109" r:id="rId26"/>
    <sheet name="Accessories" sheetId="91" r:id="rId27"/>
    <sheet name="Mach List f. Acces" sheetId="105" state="hidden" r:id="rId28"/>
  </sheets>
  <definedNames>
    <definedName name="_xlnm._FilterDatabase" localSheetId="11" hidden="1">'308e 368e 458e 558e 658e'!$Q$1:$Q$165</definedName>
    <definedName name="_xlnm._FilterDatabase" localSheetId="26" hidden="1">Accessories!$C$6:$E$613</definedName>
    <definedName name="_xlnm._FilterDatabase" localSheetId="2" hidden="1">'C258 C308 C368'!$Q$1:$Q$446</definedName>
    <definedName name="_xlnm._FilterDatabase" localSheetId="20" hidden="1">'Other BW'!$S$1:$S$498</definedName>
    <definedName name="_xlnm._FilterDatabase" localSheetId="19" hidden="1">'Other Col'!$S$1:$S$494</definedName>
    <definedName name="_xlnm._FilterDatabase" localSheetId="22" hidden="1">'Other PP BW'!$S$1:$S$235</definedName>
    <definedName name="_xlnm._FilterDatabase" localSheetId="21" hidden="1">'Other PP Col'!$S$1:$S$545</definedName>
    <definedName name="_xlnm.Print_Titles" localSheetId="15">'1100'!$1:$7</definedName>
    <definedName name="_xlnm.Print_Titles" localSheetId="17">'1250eP 2250P'!$1:$7</definedName>
    <definedName name="_xlnm.Print_Titles" localSheetId="10">'227 287 367'!$1:$7</definedName>
    <definedName name="_xlnm.Print_Titles" localSheetId="11">'308e 368e 458e 558e 658e'!$1:$7</definedName>
    <definedName name="_xlnm.Print_Titles" localSheetId="16">'6120 6136(P)'!$1:$7</definedName>
    <definedName name="_xlnm.Print_Titles" localSheetId="12">'758 958'!$1:$7</definedName>
    <definedName name="_xlnm.Print_Titles" localSheetId="1">'C227 C287'!$1:$7</definedName>
    <definedName name="_xlnm.Print_Titles" localSheetId="2">'C258 C308 C368'!$1:$7</definedName>
    <definedName name="_xlnm.Print_Titles" localSheetId="7">'C3070&amp;L C3080&amp;P C83hc'!$1:$7</definedName>
    <definedName name="_xlnm.Print_Titles" localSheetId="5">'C3110 C3100P'!$1:$7</definedName>
    <definedName name="_xlnm.Print_Titles" localSheetId="6">'C3351 C3851 C3851FS'!$1:$7</definedName>
    <definedName name="_xlnm.Print_Titles" localSheetId="3">'C458 C558 C658'!$1:$7</definedName>
    <definedName name="_xlnm.Print_Titles" localSheetId="8">'C6085 C6100'!$1:$7</definedName>
    <definedName name="_xlnm.Print_Titles" localSheetId="4">'C659 C759 AP C759'!$1:$7</definedName>
    <definedName name="_xlnm.Print_Titles" localSheetId="20">'Other BW'!$1:$7</definedName>
    <definedName name="_xlnm.Print_Titles" localSheetId="19">'Other Col'!$1:$7</definedName>
    <definedName name="_xlnm.Print_Titles" localSheetId="23">'Other LBP Printer'!$1:$7</definedName>
    <definedName name="_xlnm.Print_Titles" localSheetId="22">'Other PP BW'!$1:$7</definedName>
    <definedName name="_xlnm.Print_Titles" localSheetId="21">'Other PP Col'!$1:$7</definedName>
    <definedName name="_xlnm.Print_Titles" localSheetId="25">'Yield Office BW Mach'!$A:$D</definedName>
    <definedName name="_xlnm.Print_Titles" localSheetId="24">'Yield Office Colour Mach'!$A:$F</definedName>
    <definedName name="_xlnm.Print_Area" localSheetId="15">'1100'!$B$1:$P$122</definedName>
    <definedName name="_xlnm.Print_Area" localSheetId="17">'1250eP 2250P'!$B$1:$P$114</definedName>
    <definedName name="_xlnm.Print_Area" localSheetId="10">'227 287 367'!$B$1:$P$74</definedName>
    <definedName name="_xlnm.Print_Area" localSheetId="11">'308e 368e 458e 558e 658e'!$B$1:$P$102</definedName>
    <definedName name="_xlnm.Print_Area" localSheetId="14">'3622 4052 4422 4752'!$B$1:$P$61</definedName>
    <definedName name="_xlnm.Print_Area" localSheetId="16">'6120 6136(P)'!$B$1:$P$152</definedName>
    <definedName name="_xlnm.Print_Area" localSheetId="12">'758 958'!$B$1:$P$79</definedName>
    <definedName name="_xlnm.Print_Area" localSheetId="1">'C227 C287'!$B$1:$P$84</definedName>
    <definedName name="_xlnm.Print_Area" localSheetId="2">'C258 C308 C368'!$B$1:$P$111</definedName>
    <definedName name="_xlnm.Print_Area" localSheetId="7">'C3070&amp;L C3080&amp;P C83hc'!$B$1:$P$283</definedName>
    <definedName name="_xlnm.Print_Area" localSheetId="5">'C3110 C3100P'!$B$1:$P$51</definedName>
    <definedName name="_xlnm.Print_Area" localSheetId="6">'C3351 C3851 C3851FS'!$B$1:$P$64</definedName>
    <definedName name="_xlnm.Print_Area" localSheetId="3">'C458 C558 C658'!$B$1:$P$118</definedName>
    <definedName name="_xlnm.Print_Area" localSheetId="8">'C6085 C6100'!$B$1:$P$272</definedName>
    <definedName name="_xlnm.Print_Area" localSheetId="4">'C659 C759 AP C759'!$B$1:$P$108</definedName>
    <definedName name="_xlnm.Print_Area" localSheetId="23">'Other LBP Printer'!$B$1:$P$212</definedName>
    <definedName name="_xlnm.Print_Area" localSheetId="25">'Yield Office BW Mach'!$A$1:$AC$31</definedName>
    <definedName name="_xlnm.Print_Area" localSheetId="24">'Yield Office Colour Mach'!$A$1:$AM$47</definedName>
  </definedNames>
  <calcPr calcId="179021"/>
</workbook>
</file>

<file path=xl/calcChain.xml><?xml version="1.0" encoding="utf-8"?>
<calcChain xmlns="http://schemas.openxmlformats.org/spreadsheetml/2006/main">
  <c r="Q89" i="150" l="1"/>
  <c r="Q29" i="150"/>
  <c r="Q23" i="150"/>
  <c r="Q9" i="150"/>
  <c r="Q94" i="125"/>
  <c r="Q95" i="125"/>
  <c r="Q96" i="125"/>
  <c r="Q93" i="125"/>
  <c r="Q25" i="125"/>
  <c r="Q19" i="125"/>
  <c r="Q9" i="125"/>
  <c r="I362" i="111" l="1"/>
  <c r="I363" i="111"/>
  <c r="I364" i="111"/>
  <c r="I361" i="111"/>
  <c r="A10" i="79" l="1"/>
  <c r="A9" i="79" l="1"/>
  <c r="C390" i="91" l="1"/>
  <c r="C353" i="91"/>
  <c r="C231" i="91"/>
  <c r="F190" i="105" l="1"/>
  <c r="F191" i="105"/>
  <c r="F192" i="105"/>
  <c r="F193" i="105"/>
  <c r="F194" i="105"/>
  <c r="F195" i="105"/>
  <c r="F196" i="105"/>
  <c r="F197" i="105"/>
  <c r="F198" i="105"/>
  <c r="F199" i="105"/>
  <c r="F200" i="105"/>
  <c r="F201" i="105"/>
  <c r="F202" i="105"/>
  <c r="C416" i="91" l="1"/>
  <c r="C280" i="91" l="1"/>
  <c r="A290" i="81" l="1"/>
  <c r="C503" i="91" l="1"/>
  <c r="C367" i="91"/>
  <c r="C366" i="91"/>
  <c r="C365" i="91"/>
  <c r="C286" i="91" l="1"/>
  <c r="C41" i="91" l="1"/>
  <c r="C177" i="91" l="1"/>
  <c r="C415" i="91" l="1"/>
  <c r="C511" i="91" l="1"/>
  <c r="C568" i="91" l="1"/>
  <c r="C567" i="91"/>
  <c r="C566" i="91"/>
  <c r="C558" i="91"/>
  <c r="C463" i="91"/>
  <c r="C462" i="91"/>
  <c r="C396" i="91"/>
  <c r="C395" i="91"/>
  <c r="C254" i="91"/>
  <c r="C148" i="91"/>
  <c r="C147" i="91"/>
  <c r="C145" i="91"/>
  <c r="C75" i="91"/>
  <c r="F11" i="105"/>
  <c r="F12" i="105"/>
  <c r="F13" i="105"/>
  <c r="F14" i="105"/>
  <c r="F15" i="105"/>
  <c r="F16" i="105"/>
  <c r="F17" i="105"/>
  <c r="F18" i="105"/>
  <c r="F19" i="105"/>
  <c r="F20" i="105"/>
  <c r="F21" i="105"/>
  <c r="F22" i="105"/>
  <c r="F23" i="105"/>
  <c r="F24" i="105"/>
  <c r="F25" i="105"/>
  <c r="F26" i="105"/>
  <c r="F27" i="105"/>
  <c r="F28" i="105"/>
  <c r="F29" i="105"/>
  <c r="F30" i="105"/>
  <c r="F31" i="105"/>
  <c r="F32" i="105"/>
  <c r="F33" i="105"/>
  <c r="F34" i="105"/>
  <c r="F35" i="105"/>
  <c r="F36" i="105"/>
  <c r="F37" i="105"/>
  <c r="F38" i="105"/>
  <c r="F39" i="105"/>
  <c r="F40" i="105"/>
  <c r="F41" i="105"/>
  <c r="F42" i="105"/>
  <c r="F43" i="105"/>
  <c r="F44" i="105"/>
  <c r="F45" i="105"/>
  <c r="F46" i="105"/>
  <c r="F47" i="105"/>
  <c r="F48" i="105"/>
  <c r="F49" i="105"/>
  <c r="F50" i="105"/>
  <c r="F51" i="105"/>
  <c r="F52" i="105"/>
  <c r="F53" i="105"/>
  <c r="F54" i="105"/>
  <c r="F55" i="105"/>
  <c r="F56" i="105"/>
  <c r="F57" i="105"/>
  <c r="F58" i="105"/>
  <c r="F59" i="105"/>
  <c r="F60" i="105"/>
  <c r="F61" i="105"/>
  <c r="F62" i="105"/>
  <c r="F63" i="105"/>
  <c r="F64" i="105"/>
  <c r="F65" i="105"/>
  <c r="F66" i="105"/>
  <c r="F67" i="105"/>
  <c r="F68" i="105"/>
  <c r="F69" i="105"/>
  <c r="F70" i="105"/>
  <c r="F71" i="105"/>
  <c r="F72" i="105"/>
  <c r="F73" i="105"/>
  <c r="F74" i="105"/>
  <c r="F75" i="105"/>
  <c r="F76" i="105"/>
  <c r="F77" i="105"/>
  <c r="F78" i="105"/>
  <c r="F79" i="105"/>
  <c r="F80" i="105"/>
  <c r="F81" i="105"/>
  <c r="F82" i="105"/>
  <c r="F83" i="105"/>
  <c r="F84" i="105"/>
  <c r="F85" i="105"/>
  <c r="F86" i="105"/>
  <c r="F87" i="105"/>
  <c r="F88" i="105"/>
  <c r="F89" i="105"/>
  <c r="F90" i="105"/>
  <c r="F91" i="105"/>
  <c r="F92" i="105"/>
  <c r="F93" i="105"/>
  <c r="F94" i="105"/>
  <c r="F95" i="105"/>
  <c r="F96" i="105"/>
  <c r="F97" i="105"/>
  <c r="F98" i="105"/>
  <c r="F99" i="105"/>
  <c r="F100" i="105"/>
  <c r="F101" i="105"/>
  <c r="F102" i="105"/>
  <c r="F103" i="105"/>
  <c r="F104" i="105"/>
  <c r="F105" i="105"/>
  <c r="F106" i="105"/>
  <c r="F107" i="105"/>
  <c r="F108" i="105"/>
  <c r="F109" i="105"/>
  <c r="F110" i="105"/>
  <c r="F111" i="105"/>
  <c r="F112" i="105"/>
  <c r="F113" i="105"/>
  <c r="F114" i="105"/>
  <c r="F115" i="105"/>
  <c r="F116" i="105"/>
  <c r="F117" i="105"/>
  <c r="F118" i="105"/>
  <c r="F119" i="105"/>
  <c r="F120" i="105"/>
  <c r="F121" i="105"/>
  <c r="F122" i="105"/>
  <c r="F123" i="105"/>
  <c r="F124" i="105"/>
  <c r="F125" i="105"/>
  <c r="F126" i="105"/>
  <c r="F127" i="105"/>
  <c r="F128" i="105"/>
  <c r="F129" i="105"/>
  <c r="F130" i="105"/>
  <c r="F131" i="105"/>
  <c r="F132" i="105"/>
  <c r="F133" i="105"/>
  <c r="F134" i="105"/>
  <c r="F135" i="105"/>
  <c r="F136" i="105"/>
  <c r="F137" i="105"/>
  <c r="F138" i="105"/>
  <c r="F139" i="105"/>
  <c r="F140" i="105"/>
  <c r="F141" i="105"/>
  <c r="F142" i="105"/>
  <c r="F143" i="105"/>
  <c r="F144" i="105"/>
  <c r="F145" i="105"/>
  <c r="F146" i="105"/>
  <c r="F147" i="105"/>
  <c r="F148" i="105"/>
  <c r="F149" i="105"/>
  <c r="F150" i="105"/>
  <c r="F151" i="105"/>
  <c r="F152" i="105"/>
  <c r="F153" i="105"/>
  <c r="F154" i="105"/>
  <c r="F155" i="105"/>
  <c r="F156" i="105"/>
  <c r="F157" i="105"/>
  <c r="F158" i="105"/>
  <c r="F159" i="105"/>
  <c r="F160" i="105"/>
  <c r="F161" i="105"/>
  <c r="F162" i="105"/>
  <c r="F163" i="105"/>
  <c r="F164" i="105"/>
  <c r="F165" i="105"/>
  <c r="F166" i="105"/>
  <c r="F167" i="105"/>
  <c r="F168" i="105"/>
  <c r="F169" i="105"/>
  <c r="F170" i="105"/>
  <c r="F171" i="105"/>
  <c r="F172" i="105"/>
  <c r="F173" i="105"/>
  <c r="F174" i="105"/>
  <c r="F175" i="105"/>
  <c r="F176" i="105"/>
  <c r="F177" i="105"/>
  <c r="F178" i="105"/>
  <c r="F179" i="105"/>
  <c r="F180" i="105"/>
  <c r="F181" i="105"/>
  <c r="F182" i="105"/>
  <c r="F183" i="105"/>
  <c r="F184" i="105"/>
  <c r="F185" i="105"/>
  <c r="F186" i="105"/>
  <c r="F187" i="105"/>
  <c r="F188" i="105"/>
  <c r="F189" i="105"/>
  <c r="O5" i="152" l="1"/>
  <c r="P2" i="152"/>
  <c r="L2" i="152"/>
  <c r="O5" i="151" l="1"/>
  <c r="P2" i="151"/>
  <c r="L2" i="151"/>
  <c r="C125" i="91" l="1"/>
  <c r="A518" i="111" l="1"/>
  <c r="A511" i="111"/>
  <c r="A458" i="111"/>
  <c r="C585" i="91" l="1"/>
  <c r="C281" i="91" l="1"/>
  <c r="C584" i="91" l="1"/>
  <c r="C583" i="91"/>
  <c r="C582" i="91"/>
  <c r="C581" i="91"/>
  <c r="C316" i="91"/>
  <c r="C93" i="91"/>
  <c r="C92" i="91"/>
  <c r="C91" i="91"/>
  <c r="C99" i="91"/>
  <c r="C98" i="91"/>
  <c r="C97" i="91"/>
  <c r="C96" i="91"/>
  <c r="C95" i="91"/>
  <c r="C94" i="91"/>
  <c r="C90" i="91"/>
  <c r="C89" i="91"/>
  <c r="C88" i="91"/>
  <c r="C87" i="91"/>
  <c r="C232" i="91"/>
  <c r="C428" i="91" l="1"/>
  <c r="C448" i="91" l="1"/>
  <c r="C72" i="91"/>
  <c r="C527" i="91" l="1"/>
  <c r="C526" i="91"/>
  <c r="C524" i="91"/>
  <c r="C523" i="91"/>
  <c r="C522" i="91"/>
  <c r="C521" i="91"/>
  <c r="C520" i="91"/>
  <c r="C211" i="91"/>
  <c r="C210" i="91"/>
  <c r="C52" i="91"/>
  <c r="C51" i="91"/>
  <c r="C50" i="91"/>
  <c r="C49" i="91"/>
  <c r="C47" i="91"/>
  <c r="C595" i="91" l="1"/>
  <c r="C559" i="91"/>
  <c r="C546" i="91"/>
  <c r="C443" i="91"/>
  <c r="C378" i="91" l="1"/>
  <c r="C358" i="91"/>
  <c r="C356" i="91"/>
  <c r="C339" i="91"/>
  <c r="C295" i="91"/>
  <c r="C294" i="91"/>
  <c r="C86" i="91"/>
  <c r="C598" i="91" l="1"/>
  <c r="C502" i="91" l="1"/>
  <c r="C492" i="91"/>
  <c r="C452" i="91"/>
  <c r="C451" i="91"/>
  <c r="C375" i="91"/>
  <c r="C263" i="91"/>
  <c r="C257" i="91"/>
  <c r="C246" i="91"/>
  <c r="C165" i="91"/>
  <c r="C127" i="91"/>
  <c r="F5" i="105" l="1"/>
  <c r="F6" i="105"/>
  <c r="F7" i="105"/>
  <c r="F8" i="105"/>
  <c r="F9" i="105"/>
  <c r="F10" i="105"/>
  <c r="O5" i="150" l="1"/>
  <c r="P2" i="150"/>
  <c r="L2" i="150"/>
  <c r="O5" i="149" l="1"/>
  <c r="P2" i="149"/>
  <c r="L2" i="149"/>
  <c r="O5" i="148" l="1"/>
  <c r="P2" i="148"/>
  <c r="L2" i="148"/>
  <c r="M19" i="2" l="1"/>
  <c r="C429" i="91" l="1"/>
  <c r="C607" i="91" l="1"/>
  <c r="C596" i="91"/>
  <c r="C408" i="91"/>
  <c r="C287" i="91"/>
  <c r="C422" i="91" l="1"/>
  <c r="C421" i="91"/>
  <c r="O5" i="146" l="1"/>
  <c r="P2" i="146"/>
  <c r="L2" i="146"/>
  <c r="C250" i="91" l="1"/>
  <c r="C217" i="91" l="1"/>
  <c r="C599" i="91"/>
  <c r="C571" i="91"/>
  <c r="C315" i="91"/>
  <c r="C22" i="91" l="1"/>
  <c r="C409" i="91" l="1"/>
  <c r="C176" i="91" l="1"/>
  <c r="C426" i="91" l="1"/>
  <c r="C420" i="91"/>
  <c r="C481" i="91"/>
  <c r="A164" i="111" l="1"/>
  <c r="A87" i="111"/>
  <c r="A92" i="111"/>
  <c r="A52" i="111"/>
  <c r="A462" i="6"/>
  <c r="A404" i="6"/>
  <c r="A362" i="6"/>
  <c r="A219" i="6"/>
  <c r="A122" i="6"/>
  <c r="A76" i="6"/>
  <c r="C169" i="91" l="1"/>
  <c r="C578" i="91" l="1"/>
  <c r="C577" i="91"/>
  <c r="C597" i="91" l="1"/>
  <c r="C545" i="91"/>
  <c r="C453" i="91"/>
  <c r="C449" i="91"/>
  <c r="C300" i="91" l="1"/>
  <c r="C293" i="91"/>
  <c r="C126" i="91"/>
  <c r="O5" i="143" l="1"/>
  <c r="P2" i="143"/>
  <c r="L2" i="143"/>
  <c r="C212" i="91" l="1"/>
  <c r="C213" i="91"/>
  <c r="C16" i="91"/>
  <c r="C15" i="91"/>
  <c r="A33" i="112" l="1"/>
  <c r="A144" i="112"/>
  <c r="A169" i="112"/>
  <c r="A207" i="112"/>
  <c r="A23" i="111"/>
  <c r="A45" i="111"/>
  <c r="A123" i="111"/>
  <c r="A151" i="111"/>
  <c r="A80" i="111"/>
  <c r="A440" i="111"/>
  <c r="A18" i="81"/>
  <c r="A29" i="81"/>
  <c r="A64" i="81"/>
  <c r="A196" i="81"/>
  <c r="A75" i="81"/>
  <c r="A100" i="81"/>
  <c r="A45" i="81"/>
  <c r="A186" i="81"/>
  <c r="A348" i="81"/>
  <c r="A399" i="81"/>
  <c r="A374" i="81"/>
  <c r="A422" i="81"/>
  <c r="A476" i="81"/>
  <c r="A255" i="6"/>
  <c r="A280" i="6"/>
  <c r="A15" i="125" l="1"/>
  <c r="A16" i="125"/>
  <c r="C331" i="91" l="1"/>
  <c r="C556" i="91"/>
  <c r="C612" i="91" l="1"/>
  <c r="C605" i="91"/>
  <c r="C594" i="91"/>
  <c r="C579" i="91"/>
  <c r="C562" i="91"/>
  <c r="C551" i="91"/>
  <c r="C548" i="91"/>
  <c r="C547" i="91"/>
  <c r="C544" i="91"/>
  <c r="C543" i="91"/>
  <c r="C542" i="91"/>
  <c r="C541" i="91"/>
  <c r="C538" i="91"/>
  <c r="C537" i="91"/>
  <c r="C540" i="91"/>
  <c r="C533" i="91"/>
  <c r="C531" i="91"/>
  <c r="C495" i="91"/>
  <c r="C486" i="91"/>
  <c r="C482" i="91"/>
  <c r="C467" i="91"/>
  <c r="C466" i="91"/>
  <c r="C465" i="91"/>
  <c r="C464" i="91"/>
  <c r="C442" i="91"/>
  <c r="C437" i="91"/>
  <c r="C436" i="91"/>
  <c r="C432" i="91"/>
  <c r="C423" i="91"/>
  <c r="C411" i="91"/>
  <c r="C402" i="91"/>
  <c r="C391" i="91"/>
  <c r="C389" i="91"/>
  <c r="C388" i="91"/>
  <c r="C387" i="91"/>
  <c r="C386" i="91"/>
  <c r="C385" i="91"/>
  <c r="C384" i="91"/>
  <c r="C383" i="91"/>
  <c r="C382" i="91"/>
  <c r="C370" i="91"/>
  <c r="C369" i="91"/>
  <c r="C340" i="91"/>
  <c r="C333" i="91"/>
  <c r="C332" i="91"/>
  <c r="C330" i="91"/>
  <c r="C329" i="91"/>
  <c r="C328" i="91"/>
  <c r="C327" i="91"/>
  <c r="C326" i="91"/>
  <c r="C325" i="91"/>
  <c r="C324" i="91"/>
  <c r="C323" i="91"/>
  <c r="C322" i="91"/>
  <c r="C321" i="91"/>
  <c r="C320" i="91"/>
  <c r="C318" i="91"/>
  <c r="C319" i="91"/>
  <c r="C317" i="91"/>
  <c r="C314" i="91"/>
  <c r="C313" i="91"/>
  <c r="C312" i="91"/>
  <c r="C310" i="91"/>
  <c r="C309" i="91"/>
  <c r="C311" i="91"/>
  <c r="C308" i="91"/>
  <c r="C307" i="91"/>
  <c r="C306" i="91"/>
  <c r="C296" i="91"/>
  <c r="C291" i="91"/>
  <c r="C290" i="91"/>
  <c r="C288" i="91"/>
  <c r="C285" i="91"/>
  <c r="C284" i="91"/>
  <c r="C283" i="91"/>
  <c r="C282" i="91"/>
  <c r="C279" i="91"/>
  <c r="C278" i="91"/>
  <c r="C277" i="91"/>
  <c r="C276" i="91"/>
  <c r="C275" i="91"/>
  <c r="C274" i="91"/>
  <c r="C273" i="91"/>
  <c r="C272" i="91"/>
  <c r="C271" i="91"/>
  <c r="C574" i="91"/>
  <c r="C270" i="91"/>
  <c r="C269" i="91"/>
  <c r="C268" i="91"/>
  <c r="C267" i="91"/>
  <c r="C266" i="91"/>
  <c r="C265" i="91"/>
  <c r="C264" i="91"/>
  <c r="C262" i="91"/>
  <c r="C261" i="91"/>
  <c r="C260" i="91"/>
  <c r="C259" i="91"/>
  <c r="C258" i="91"/>
  <c r="C256" i="91"/>
  <c r="C255" i="91"/>
  <c r="C253" i="91"/>
  <c r="C252" i="91"/>
  <c r="C251" i="91"/>
  <c r="C249" i="91"/>
  <c r="C248" i="91"/>
  <c r="C247" i="91"/>
  <c r="C245" i="91"/>
  <c r="C244" i="91"/>
  <c r="C243" i="91"/>
  <c r="C242" i="91"/>
  <c r="C241" i="91"/>
  <c r="C240" i="91"/>
  <c r="C239" i="91"/>
  <c r="C238" i="91"/>
  <c r="C237" i="91"/>
  <c r="C236" i="91"/>
  <c r="C235" i="91"/>
  <c r="C234" i="91"/>
  <c r="C233" i="91"/>
  <c r="C230" i="91"/>
  <c r="C229" i="91"/>
  <c r="C228" i="91"/>
  <c r="C227" i="91"/>
  <c r="C226" i="91"/>
  <c r="C225" i="91"/>
  <c r="C224" i="91"/>
  <c r="C223" i="91"/>
  <c r="C222" i="91"/>
  <c r="C221" i="91"/>
  <c r="C220" i="91"/>
  <c r="C219" i="91"/>
  <c r="C218" i="91"/>
  <c r="C216" i="91"/>
  <c r="C215" i="91"/>
  <c r="C214" i="91"/>
  <c r="C209" i="91"/>
  <c r="C208" i="91"/>
  <c r="C207" i="91"/>
  <c r="C206" i="91"/>
  <c r="C205" i="91"/>
  <c r="C189" i="91"/>
  <c r="C179" i="91"/>
  <c r="C167" i="91"/>
  <c r="C157" i="91"/>
  <c r="C137" i="91"/>
  <c r="C134" i="91"/>
  <c r="C133" i="91"/>
  <c r="C132" i="91"/>
  <c r="C131" i="91"/>
  <c r="C130" i="91"/>
  <c r="C129" i="91"/>
  <c r="C128" i="91"/>
  <c r="C124" i="91"/>
  <c r="C116" i="91"/>
  <c r="C106" i="91"/>
  <c r="C104" i="91"/>
  <c r="C82" i="91"/>
  <c r="C77" i="91"/>
  <c r="C66" i="91"/>
  <c r="C58" i="91"/>
  <c r="C40" i="91"/>
  <c r="C518" i="91"/>
  <c r="C28" i="91"/>
  <c r="C27" i="91"/>
  <c r="C26" i="91"/>
  <c r="C24" i="91"/>
  <c r="C25" i="91"/>
  <c r="C23" i="91"/>
  <c r="C21" i="91"/>
  <c r="C20" i="91"/>
  <c r="C19" i="91"/>
  <c r="C18" i="91"/>
  <c r="C12" i="91"/>
  <c r="L2" i="112"/>
  <c r="L2" i="111"/>
  <c r="L2" i="54"/>
  <c r="L2" i="81"/>
  <c r="L2" i="6"/>
  <c r="L2" i="131"/>
  <c r="L2" i="79"/>
  <c r="L2" i="130"/>
  <c r="L2" i="132"/>
  <c r="L2" i="122"/>
  <c r="N2" i="71"/>
  <c r="L2" i="133"/>
  <c r="L2" i="138"/>
  <c r="L2" i="106"/>
  <c r="L2" i="125"/>
  <c r="L2" i="129"/>
  <c r="D17" i="2"/>
  <c r="J3" i="2"/>
  <c r="A1" i="129" l="1"/>
  <c r="A1" i="152"/>
  <c r="A1" i="151"/>
  <c r="A1" i="150"/>
  <c r="A1" i="149"/>
  <c r="A1" i="148"/>
  <c r="B2" i="148" s="1"/>
  <c r="A1" i="146"/>
  <c r="A1" i="143"/>
  <c r="B2" i="143" s="1"/>
  <c r="B2" i="146" l="1"/>
  <c r="B3" i="146"/>
  <c r="B3" i="150"/>
  <c r="B2" i="150"/>
  <c r="B2" i="151"/>
  <c r="B3" i="151"/>
  <c r="B3" i="148"/>
  <c r="B3" i="152"/>
  <c r="B2" i="152"/>
  <c r="B2" i="149"/>
  <c r="B3" i="149"/>
  <c r="C410" i="91" l="1"/>
  <c r="C380" i="91"/>
  <c r="C292" i="91"/>
  <c r="C338" i="91" l="1"/>
  <c r="C555" i="91"/>
  <c r="C554" i="91" l="1"/>
  <c r="C609" i="91" l="1"/>
  <c r="C557" i="91"/>
  <c r="C460" i="91"/>
  <c r="C146" i="91"/>
  <c r="C144" i="91"/>
  <c r="C85" i="91"/>
  <c r="C74" i="91"/>
  <c r="C377" i="91" l="1"/>
  <c r="O5" i="138" l="1"/>
  <c r="P2" i="138"/>
  <c r="C337" i="91" l="1"/>
  <c r="A1" i="138" l="1"/>
  <c r="B3" i="138" l="1"/>
  <c r="B2" i="138"/>
  <c r="C199" i="91" l="1"/>
  <c r="C170" i="91" l="1"/>
  <c r="C497" i="91" l="1"/>
  <c r="C430" i="91" l="1"/>
  <c r="C342" i="91"/>
  <c r="C73" i="91" l="1"/>
  <c r="C178" i="91" l="1"/>
  <c r="O5" i="133" l="1"/>
  <c r="P2" i="133"/>
  <c r="C361" i="91" l="1"/>
  <c r="C362" i="91"/>
  <c r="C363" i="91"/>
  <c r="C364" i="91"/>
  <c r="C39" i="91" l="1"/>
  <c r="C42" i="91"/>
  <c r="C477" i="91" l="1"/>
  <c r="C478" i="91"/>
  <c r="C480" i="91"/>
  <c r="C479" i="91"/>
  <c r="C475" i="91"/>
  <c r="C476" i="91"/>
  <c r="C474" i="91"/>
  <c r="C60" i="91" l="1"/>
  <c r="C193" i="91" l="1"/>
  <c r="C195" i="91"/>
  <c r="C30" i="91"/>
  <c r="C197" i="91"/>
  <c r="C560" i="91" l="1"/>
  <c r="C504" i="91"/>
  <c r="C499" i="91"/>
  <c r="C473" i="91"/>
  <c r="C345" i="91"/>
  <c r="C341" i="91"/>
  <c r="C303" i="91"/>
  <c r="C138" i="91"/>
  <c r="F2" i="105"/>
  <c r="F3" i="105"/>
  <c r="F4" i="105"/>
  <c r="O5" i="132" l="1"/>
  <c r="P2" i="132"/>
  <c r="C203" i="91" l="1"/>
  <c r="C491" i="91"/>
  <c r="C454" i="91"/>
  <c r="C407" i="91"/>
  <c r="C392" i="91"/>
  <c r="C357" i="91"/>
  <c r="C348" i="91"/>
  <c r="C349" i="91"/>
  <c r="O5" i="131" l="1"/>
  <c r="P2" i="131"/>
  <c r="O5" i="130" l="1"/>
  <c r="P2" i="130"/>
  <c r="C135" i="91" l="1"/>
  <c r="C136" i="91" l="1"/>
  <c r="C35" i="91" l="1"/>
  <c r="C69" i="91" l="1"/>
  <c r="C70" i="91"/>
  <c r="C71" i="91"/>
  <c r="C174" i="91"/>
  <c r="C175" i="91"/>
  <c r="C515" i="91"/>
  <c r="C516" i="91"/>
  <c r="C181" i="91" l="1"/>
  <c r="C182" i="91"/>
  <c r="H1" i="105" l="1"/>
  <c r="C2" i="105"/>
  <c r="F1" i="105"/>
  <c r="C3" i="105" l="1"/>
  <c r="H2" i="105"/>
  <c r="C4" i="105" l="1"/>
  <c r="H3" i="105"/>
  <c r="H4" i="105" l="1"/>
  <c r="C5" i="105"/>
  <c r="C6" i="105" l="1"/>
  <c r="H5" i="105"/>
  <c r="H6" i="105"/>
  <c r="C7" i="105" l="1"/>
  <c r="O5" i="129"/>
  <c r="P2" i="129"/>
  <c r="C8" i="105" l="1"/>
  <c r="H7" i="105"/>
  <c r="H8" i="105"/>
  <c r="C9" i="105" l="1"/>
  <c r="C589" i="91"/>
  <c r="C10" i="105" l="1"/>
  <c r="H9" i="105"/>
  <c r="H10" i="105"/>
  <c r="C11" i="105" l="1"/>
  <c r="C12" i="105" l="1"/>
  <c r="H12" i="105"/>
  <c r="H11" i="105"/>
  <c r="C29" i="91"/>
  <c r="C519" i="91"/>
  <c r="C525" i="91"/>
  <c r="C528" i="91"/>
  <c r="C31" i="91"/>
  <c r="C32" i="91"/>
  <c r="C33" i="91"/>
  <c r="C34" i="91"/>
  <c r="C180" i="91"/>
  <c r="C36" i="91"/>
  <c r="C37" i="91"/>
  <c r="C38" i="91"/>
  <c r="C43" i="91"/>
  <c r="C53" i="91"/>
  <c r="C54" i="91"/>
  <c r="C55" i="91"/>
  <c r="C56" i="91"/>
  <c r="C57" i="91"/>
  <c r="C59" i="91"/>
  <c r="C61" i="91"/>
  <c r="C62" i="91"/>
  <c r="C63" i="91"/>
  <c r="C64" i="91"/>
  <c r="C65" i="91"/>
  <c r="C45" i="91"/>
  <c r="C46" i="91"/>
  <c r="C48" i="91"/>
  <c r="C44" i="91"/>
  <c r="C67" i="91"/>
  <c r="C13" i="105" l="1"/>
  <c r="C14" i="105" l="1"/>
  <c r="H13" i="105"/>
  <c r="H14" i="105"/>
  <c r="C15" i="105" l="1"/>
  <c r="C16" i="105" s="1"/>
  <c r="C17" i="105" s="1"/>
  <c r="C18" i="105" s="1"/>
  <c r="C19" i="105" s="1"/>
  <c r="C20" i="105" s="1"/>
  <c r="C21" i="105" s="1"/>
  <c r="C22" i="105" s="1"/>
  <c r="C23" i="105" s="1"/>
  <c r="C24" i="105" s="1"/>
  <c r="C25" i="105" s="1"/>
  <c r="C26" i="105" s="1"/>
  <c r="C27" i="105" s="1"/>
  <c r="C28" i="105" s="1"/>
  <c r="C29" i="105" s="1"/>
  <c r="C30" i="105" s="1"/>
  <c r="C31" i="105" s="1"/>
  <c r="C32" i="105" s="1"/>
  <c r="C33" i="105" s="1"/>
  <c r="C34" i="105" s="1"/>
  <c r="C35" i="105" s="1"/>
  <c r="C36" i="105" s="1"/>
  <c r="C37" i="105" s="1"/>
  <c r="C38" i="105" s="1"/>
  <c r="C39" i="105" s="1"/>
  <c r="C40" i="105" s="1"/>
  <c r="C41" i="105" s="1"/>
  <c r="C42" i="105" s="1"/>
  <c r="C43" i="105" s="1"/>
  <c r="C44" i="105" s="1"/>
  <c r="C45" i="105" s="1"/>
  <c r="C46" i="105" s="1"/>
  <c r="C47" i="105" s="1"/>
  <c r="C48" i="105" s="1"/>
  <c r="C49" i="105" s="1"/>
  <c r="C50" i="105" s="1"/>
  <c r="C51" i="105" s="1"/>
  <c r="C52" i="105" s="1"/>
  <c r="C53" i="105" s="1"/>
  <c r="C54" i="105" s="1"/>
  <c r="C55" i="105" s="1"/>
  <c r="C56" i="105" s="1"/>
  <c r="C57" i="105" s="1"/>
  <c r="C58" i="105" s="1"/>
  <c r="C59" i="105" s="1"/>
  <c r="C60" i="105" s="1"/>
  <c r="C61" i="105" s="1"/>
  <c r="C62" i="105" s="1"/>
  <c r="C63" i="105" s="1"/>
  <c r="C64" i="105" s="1"/>
  <c r="C65" i="105" s="1"/>
  <c r="C66" i="105" s="1"/>
  <c r="C67" i="105" s="1"/>
  <c r="C68" i="105" s="1"/>
  <c r="C69" i="105" s="1"/>
  <c r="C70" i="105" s="1"/>
  <c r="C71" i="105" s="1"/>
  <c r="C72" i="105" s="1"/>
  <c r="C73" i="105" s="1"/>
  <c r="C74" i="105" s="1"/>
  <c r="C75" i="105" s="1"/>
  <c r="C76" i="105" s="1"/>
  <c r="C77" i="105" s="1"/>
  <c r="C78" i="105" s="1"/>
  <c r="C79" i="105" s="1"/>
  <c r="C80" i="105" s="1"/>
  <c r="C81" i="105" s="1"/>
  <c r="C82" i="105" s="1"/>
  <c r="C83" i="105" s="1"/>
  <c r="C84" i="105" s="1"/>
  <c r="C85" i="105" s="1"/>
  <c r="C86" i="105" s="1"/>
  <c r="C87" i="105" s="1"/>
  <c r="C88" i="105" s="1"/>
  <c r="C89" i="105" s="1"/>
  <c r="C90" i="105" s="1"/>
  <c r="C91" i="105" s="1"/>
  <c r="C92" i="105" s="1"/>
  <c r="C93" i="105" s="1"/>
  <c r="C94" i="105" s="1"/>
  <c r="C95" i="105" s="1"/>
  <c r="C96" i="105" s="1"/>
  <c r="C97" i="105" s="1"/>
  <c r="C98" i="105" s="1"/>
  <c r="C99" i="105" s="1"/>
  <c r="C100" i="105" s="1"/>
  <c r="C101" i="105" s="1"/>
  <c r="C102" i="105" s="1"/>
  <c r="C103" i="105" s="1"/>
  <c r="C104" i="105" s="1"/>
  <c r="C105" i="105" s="1"/>
  <c r="C106" i="105" s="1"/>
  <c r="C107" i="105" s="1"/>
  <c r="C108" i="105" s="1"/>
  <c r="C109" i="105" s="1"/>
  <c r="C110" i="105" s="1"/>
  <c r="C111" i="105" s="1"/>
  <c r="C112" i="105" s="1"/>
  <c r="C113" i="105" s="1"/>
  <c r="C114" i="105" s="1"/>
  <c r="C115" i="105" s="1"/>
  <c r="C116" i="105" s="1"/>
  <c r="C117" i="105" s="1"/>
  <c r="C118" i="105" s="1"/>
  <c r="C119" i="105" s="1"/>
  <c r="C120" i="105" s="1"/>
  <c r="C121" i="105" s="1"/>
  <c r="C122" i="105" s="1"/>
  <c r="C123" i="105" s="1"/>
  <c r="C124" i="105" s="1"/>
  <c r="C125" i="105" s="1"/>
  <c r="C126" i="105" s="1"/>
  <c r="C127" i="105" s="1"/>
  <c r="C128" i="105" s="1"/>
  <c r="C129" i="105" s="1"/>
  <c r="C130" i="105" s="1"/>
  <c r="C131" i="105" s="1"/>
  <c r="C132" i="105" s="1"/>
  <c r="C133" i="105" s="1"/>
  <c r="C134" i="105" s="1"/>
  <c r="C135" i="105" s="1"/>
  <c r="C136" i="105" s="1"/>
  <c r="C137" i="105" s="1"/>
  <c r="C138" i="105" s="1"/>
  <c r="C139" i="105" s="1"/>
  <c r="C140" i="105" s="1"/>
  <c r="C141" i="105" s="1"/>
  <c r="C142" i="105" s="1"/>
  <c r="C143" i="105" s="1"/>
  <c r="C144" i="105" s="1"/>
  <c r="C145" i="105" s="1"/>
  <c r="C146" i="105" s="1"/>
  <c r="C147" i="105" s="1"/>
  <c r="C148" i="105" s="1"/>
  <c r="C149" i="105" s="1"/>
  <c r="C150" i="105" s="1"/>
  <c r="C151" i="105" s="1"/>
  <c r="C152" i="105" s="1"/>
  <c r="C153" i="105" s="1"/>
  <c r="C154" i="105" s="1"/>
  <c r="C155" i="105" s="1"/>
  <c r="C156" i="105" s="1"/>
  <c r="C157" i="105" s="1"/>
  <c r="C158" i="105" s="1"/>
  <c r="C159" i="105" s="1"/>
  <c r="C160" i="105" s="1"/>
  <c r="C161" i="105" s="1"/>
  <c r="C162" i="105" s="1"/>
  <c r="C163" i="105" s="1"/>
  <c r="C164" i="105" s="1"/>
  <c r="C165" i="105" s="1"/>
  <c r="C166" i="105" s="1"/>
  <c r="C167" i="105" s="1"/>
  <c r="C168" i="105" s="1"/>
  <c r="C169" i="105" s="1"/>
  <c r="C170" i="105" s="1"/>
  <c r="C171" i="105" s="1"/>
  <c r="C172" i="105" s="1"/>
  <c r="C173" i="105" s="1"/>
  <c r="C174" i="105" s="1"/>
  <c r="C175" i="105" s="1"/>
  <c r="C176" i="105" s="1"/>
  <c r="C177" i="105" s="1"/>
  <c r="C178" i="105" s="1"/>
  <c r="C179" i="105" s="1"/>
  <c r="C180" i="105" s="1"/>
  <c r="C181" i="105" s="1"/>
  <c r="C182" i="105" s="1"/>
  <c r="C183" i="105" s="1"/>
  <c r="C184" i="105" s="1"/>
  <c r="C185" i="105" s="1"/>
  <c r="C186" i="105" s="1"/>
  <c r="C187" i="105" s="1"/>
  <c r="H90" i="105" l="1"/>
  <c r="C188" i="105"/>
  <c r="C189" i="105" s="1"/>
  <c r="C190" i="105" s="1"/>
  <c r="C191" i="105" s="1"/>
  <c r="C192" i="105" s="1"/>
  <c r="C193" i="105" s="1"/>
  <c r="C194" i="105" s="1"/>
  <c r="C195" i="105" s="1"/>
  <c r="C196" i="105" s="1"/>
  <c r="C197" i="105" s="1"/>
  <c r="C198" i="105" s="1"/>
  <c r="C199" i="105" s="1"/>
  <c r="C200" i="105" s="1"/>
  <c r="C201" i="105" s="1"/>
  <c r="C202" i="105" s="1"/>
  <c r="H152" i="105"/>
  <c r="H157" i="105"/>
  <c r="H162" i="105"/>
  <c r="H130" i="105"/>
  <c r="H154" i="105"/>
  <c r="H133" i="105"/>
  <c r="H143" i="105"/>
  <c r="H129" i="105"/>
  <c r="H122" i="105"/>
  <c r="H169" i="105"/>
  <c r="H165" i="105"/>
  <c r="H125" i="105"/>
  <c r="H75" i="105"/>
  <c r="H73" i="105"/>
  <c r="H135" i="105"/>
  <c r="H170" i="105"/>
  <c r="H153" i="105"/>
  <c r="H24" i="105"/>
  <c r="H159" i="105"/>
  <c r="H141" i="105"/>
  <c r="H189" i="105"/>
  <c r="H26" i="105"/>
  <c r="H101" i="105"/>
  <c r="H161" i="105"/>
  <c r="H184" i="105"/>
  <c r="H108" i="105"/>
  <c r="H186" i="105"/>
  <c r="H179" i="105"/>
  <c r="H183" i="105"/>
  <c r="H127" i="105"/>
  <c r="H158" i="105"/>
  <c r="H17" i="105"/>
  <c r="H160" i="105"/>
  <c r="H35" i="105"/>
  <c r="H156" i="105"/>
  <c r="H120" i="105"/>
  <c r="H32" i="105"/>
  <c r="H166" i="105"/>
  <c r="H69" i="105"/>
  <c r="H173" i="105"/>
  <c r="H76" i="105"/>
  <c r="H151" i="105"/>
  <c r="H171" i="105"/>
  <c r="H44" i="105"/>
  <c r="H48" i="105"/>
  <c r="H56" i="105"/>
  <c r="H60" i="105"/>
  <c r="H136" i="105"/>
  <c r="H77" i="105"/>
  <c r="H113" i="105"/>
  <c r="H84" i="105"/>
  <c r="H142" i="105"/>
  <c r="H38" i="105"/>
  <c r="H106" i="105"/>
  <c r="H137" i="105"/>
  <c r="H164" i="105"/>
  <c r="H87" i="105"/>
  <c r="H40" i="105"/>
  <c r="H62" i="105"/>
  <c r="H78" i="105"/>
  <c r="H107" i="105"/>
  <c r="H114" i="105"/>
  <c r="H29" i="105"/>
  <c r="H21" i="105"/>
  <c r="H33" i="105"/>
  <c r="H104" i="105"/>
  <c r="H149" i="105"/>
  <c r="H50" i="105"/>
  <c r="H188" i="105"/>
  <c r="H110" i="105"/>
  <c r="H37" i="105"/>
  <c r="H93" i="105"/>
  <c r="H43" i="105"/>
  <c r="H134" i="105"/>
  <c r="H28" i="105"/>
  <c r="H138" i="105"/>
  <c r="H18" i="105"/>
  <c r="H63" i="105"/>
  <c r="H51" i="105"/>
  <c r="H147" i="105"/>
  <c r="H112" i="105"/>
  <c r="H70" i="105"/>
  <c r="H80" i="105"/>
  <c r="H146" i="105"/>
  <c r="H94" i="105"/>
  <c r="H98" i="105"/>
  <c r="H31" i="105"/>
  <c r="H39" i="105"/>
  <c r="H150" i="105"/>
  <c r="H68" i="105"/>
  <c r="H148" i="105"/>
  <c r="H102" i="105"/>
  <c r="H82" i="105"/>
  <c r="H41" i="105"/>
  <c r="H144" i="105"/>
  <c r="H23" i="105"/>
  <c r="H95" i="105"/>
  <c r="H83" i="105"/>
  <c r="H72" i="105"/>
  <c r="H117" i="105"/>
  <c r="H30" i="105"/>
  <c r="H19" i="105"/>
  <c r="H36" i="105"/>
  <c r="H100" i="105"/>
  <c r="H46" i="105"/>
  <c r="H89" i="105"/>
  <c r="H65" i="105"/>
  <c r="H88" i="105"/>
  <c r="H25" i="105"/>
  <c r="H71" i="105"/>
  <c r="H20" i="105"/>
  <c r="H58" i="105"/>
  <c r="H116" i="105"/>
  <c r="H16" i="105"/>
  <c r="H99" i="105"/>
  <c r="H109" i="105"/>
  <c r="H177" i="105"/>
  <c r="H67" i="105"/>
  <c r="H92" i="105"/>
  <c r="H174" i="105"/>
  <c r="H167" i="105"/>
  <c r="H85" i="105"/>
  <c r="H155" i="105"/>
  <c r="H49" i="105"/>
  <c r="H91" i="105"/>
  <c r="H121" i="105"/>
  <c r="H55" i="105"/>
  <c r="H145" i="105"/>
  <c r="H59" i="105"/>
  <c r="H103" i="105"/>
  <c r="H97" i="105"/>
  <c r="H53" i="105"/>
  <c r="H15" i="105"/>
  <c r="H22" i="105"/>
  <c r="H66" i="105"/>
  <c r="H163" i="105"/>
  <c r="H79" i="105"/>
  <c r="H132" i="105"/>
  <c r="H126" i="105"/>
  <c r="H27" i="105"/>
  <c r="H124" i="105"/>
  <c r="H172" i="105"/>
  <c r="H57" i="105"/>
  <c r="H140" i="105"/>
  <c r="H52" i="105"/>
  <c r="H175" i="105"/>
  <c r="H139" i="105"/>
  <c r="H131" i="105"/>
  <c r="H119" i="105"/>
  <c r="H54" i="105"/>
  <c r="H105" i="105"/>
  <c r="H81" i="105"/>
  <c r="H64" i="105"/>
  <c r="H123" i="105"/>
  <c r="H34" i="105"/>
  <c r="H86" i="105"/>
  <c r="H115" i="105"/>
  <c r="H118" i="105"/>
  <c r="H42" i="105"/>
  <c r="H61" i="105"/>
  <c r="H128" i="105"/>
  <c r="H47" i="105"/>
  <c r="H96" i="105"/>
  <c r="H45" i="105"/>
  <c r="H74" i="105"/>
  <c r="H168" i="105"/>
  <c r="H111" i="105"/>
  <c r="H191" i="105" l="1"/>
  <c r="H190" i="105"/>
  <c r="H201" i="105"/>
  <c r="H192" i="105"/>
  <c r="H195" i="105"/>
  <c r="H193" i="105"/>
  <c r="H199" i="105"/>
  <c r="H198" i="105"/>
  <c r="H194" i="105"/>
  <c r="H197" i="105"/>
  <c r="H196" i="105"/>
  <c r="H202" i="105"/>
  <c r="H200" i="105"/>
  <c r="H178" i="105"/>
  <c r="H187" i="105"/>
  <c r="H181" i="105"/>
  <c r="H182" i="105"/>
  <c r="H176" i="105"/>
  <c r="H180" i="105"/>
  <c r="H185" i="105"/>
  <c r="C68" i="91" l="1"/>
  <c r="C379" i="91" l="1"/>
  <c r="C381" i="91"/>
  <c r="C397" i="91" l="1"/>
  <c r="C553" i="91" l="1"/>
  <c r="C501" i="91" l="1"/>
  <c r="C600" i="91" l="1"/>
  <c r="C424" i="91"/>
  <c r="C425" i="91"/>
  <c r="C427" i="91"/>
  <c r="C431" i="91"/>
  <c r="C433" i="91"/>
  <c r="C434" i="91"/>
  <c r="C435" i="91"/>
  <c r="C438" i="91"/>
  <c r="C344" i="91"/>
  <c r="C84" i="91"/>
  <c r="C83" i="91" l="1"/>
  <c r="O5" i="125" l="1"/>
  <c r="P2" i="125"/>
  <c r="P2" i="112" l="1"/>
  <c r="P2" i="111"/>
  <c r="P2" i="54"/>
  <c r="P2" i="81"/>
  <c r="P2" i="6"/>
  <c r="P2" i="79"/>
  <c r="P2" i="122"/>
  <c r="R2" i="71"/>
  <c r="P2" i="106"/>
  <c r="A1" i="133" l="1"/>
  <c r="A1" i="132"/>
  <c r="A1" i="131"/>
  <c r="A1" i="130"/>
  <c r="A1" i="91"/>
  <c r="A1" i="125"/>
  <c r="A1" i="81"/>
  <c r="A1" i="106"/>
  <c r="A1" i="112"/>
  <c r="A1" i="6"/>
  <c r="A1" i="71"/>
  <c r="A1" i="111"/>
  <c r="A1" i="79"/>
  <c r="A1" i="122"/>
  <c r="A1" i="54"/>
  <c r="I193" i="105" l="1"/>
  <c r="I201" i="105"/>
  <c r="I190" i="105"/>
  <c r="I198" i="105"/>
  <c r="I194" i="105"/>
  <c r="I202" i="105"/>
  <c r="I197" i="105"/>
  <c r="I199" i="105"/>
  <c r="I195" i="105"/>
  <c r="I196" i="105"/>
  <c r="I192" i="105"/>
  <c r="I191" i="105"/>
  <c r="I200" i="105"/>
  <c r="B3" i="79"/>
  <c r="B2" i="79"/>
  <c r="I11" i="105"/>
  <c r="I14" i="105"/>
  <c r="I23" i="105"/>
  <c r="I26" i="105"/>
  <c r="I29" i="105"/>
  <c r="I39" i="105"/>
  <c r="I42" i="105"/>
  <c r="I45" i="105"/>
  <c r="I55" i="105"/>
  <c r="I58" i="105"/>
  <c r="I61" i="105"/>
  <c r="I71" i="105"/>
  <c r="I74" i="105"/>
  <c r="I77" i="105"/>
  <c r="I87" i="105"/>
  <c r="I95" i="105"/>
  <c r="I103" i="105"/>
  <c r="I111" i="105"/>
  <c r="I119" i="105"/>
  <c r="I127" i="105"/>
  <c r="I135" i="105"/>
  <c r="I143" i="105"/>
  <c r="I151" i="105"/>
  <c r="I159" i="105"/>
  <c r="I167" i="105"/>
  <c r="I175" i="105"/>
  <c r="I183" i="105"/>
  <c r="I13" i="105"/>
  <c r="I19" i="105"/>
  <c r="I22" i="105"/>
  <c r="I25" i="105"/>
  <c r="I35" i="105"/>
  <c r="I38" i="105"/>
  <c r="I41" i="105"/>
  <c r="I51" i="105"/>
  <c r="I54" i="105"/>
  <c r="I57" i="105"/>
  <c r="I67" i="105"/>
  <c r="I70" i="105"/>
  <c r="I73" i="105"/>
  <c r="I83" i="105"/>
  <c r="I86" i="105"/>
  <c r="I94" i="105"/>
  <c r="I102" i="105"/>
  <c r="I110" i="105"/>
  <c r="I118" i="105"/>
  <c r="I126" i="105"/>
  <c r="I134" i="105"/>
  <c r="I142" i="105"/>
  <c r="I150" i="105"/>
  <c r="I158" i="105"/>
  <c r="I166" i="105"/>
  <c r="I174" i="105"/>
  <c r="I182" i="105"/>
  <c r="I18" i="105"/>
  <c r="I21" i="105"/>
  <c r="I31" i="105"/>
  <c r="I34" i="105"/>
  <c r="I37" i="105"/>
  <c r="I47" i="105"/>
  <c r="I50" i="105"/>
  <c r="I53" i="105"/>
  <c r="I63" i="105"/>
  <c r="I66" i="105"/>
  <c r="I69" i="105"/>
  <c r="I79" i="105"/>
  <c r="I82" i="105"/>
  <c r="I85" i="105"/>
  <c r="I91" i="105"/>
  <c r="I99" i="105"/>
  <c r="I107" i="105"/>
  <c r="I115" i="105"/>
  <c r="I123" i="105"/>
  <c r="I131" i="105"/>
  <c r="I139" i="105"/>
  <c r="I147" i="105"/>
  <c r="I155" i="105"/>
  <c r="I163" i="105"/>
  <c r="I171" i="105"/>
  <c r="I179" i="105"/>
  <c r="I187" i="105"/>
  <c r="I17" i="105"/>
  <c r="I27" i="105"/>
  <c r="I30" i="105"/>
  <c r="I33" i="105"/>
  <c r="I43" i="105"/>
  <c r="I46" i="105"/>
  <c r="I49" i="105"/>
  <c r="I59" i="105"/>
  <c r="I62" i="105"/>
  <c r="I65" i="105"/>
  <c r="I75" i="105"/>
  <c r="I78" i="105"/>
  <c r="I81" i="105"/>
  <c r="I90" i="105"/>
  <c r="I98" i="105"/>
  <c r="I106" i="105"/>
  <c r="I114" i="105"/>
  <c r="I122" i="105"/>
  <c r="I130" i="105"/>
  <c r="I138" i="105"/>
  <c r="I146" i="105"/>
  <c r="I154" i="105"/>
  <c r="I162" i="105"/>
  <c r="I170" i="105"/>
  <c r="I186" i="105"/>
  <c r="I178" i="105"/>
  <c r="I185" i="105"/>
  <c r="I169" i="105"/>
  <c r="I153" i="105"/>
  <c r="I137" i="105"/>
  <c r="I121" i="105"/>
  <c r="I105" i="105"/>
  <c r="I89" i="105"/>
  <c r="I32" i="105"/>
  <c r="I52" i="105"/>
  <c r="I181" i="105"/>
  <c r="I165" i="105"/>
  <c r="I149" i="105"/>
  <c r="I133" i="105"/>
  <c r="I117" i="105"/>
  <c r="I101" i="105"/>
  <c r="I72" i="105"/>
  <c r="I15" i="105"/>
  <c r="I44" i="105"/>
  <c r="I176" i="105"/>
  <c r="I144" i="105"/>
  <c r="I112" i="105"/>
  <c r="I56" i="105"/>
  <c r="I12" i="105"/>
  <c r="I124" i="105"/>
  <c r="I92" i="105"/>
  <c r="I68" i="105"/>
  <c r="I184" i="105"/>
  <c r="I136" i="105"/>
  <c r="I88" i="105"/>
  <c r="I60" i="105"/>
  <c r="I164" i="105"/>
  <c r="I148" i="105"/>
  <c r="I132" i="105"/>
  <c r="I116" i="105"/>
  <c r="I100" i="105"/>
  <c r="I80" i="105"/>
  <c r="I16" i="105"/>
  <c r="I36" i="105"/>
  <c r="I160" i="105"/>
  <c r="I128" i="105"/>
  <c r="I96" i="105"/>
  <c r="I28" i="105"/>
  <c r="I48" i="105"/>
  <c r="I168" i="105"/>
  <c r="I120" i="105"/>
  <c r="I24" i="105"/>
  <c r="I180" i="105"/>
  <c r="I177" i="105"/>
  <c r="I161" i="105"/>
  <c r="I145" i="105"/>
  <c r="I129" i="105"/>
  <c r="I113" i="105"/>
  <c r="I97" i="105"/>
  <c r="I64" i="105"/>
  <c r="I84" i="105"/>
  <c r="I20" i="105"/>
  <c r="I189" i="105"/>
  <c r="I173" i="105"/>
  <c r="I157" i="105"/>
  <c r="I141" i="105"/>
  <c r="I125" i="105"/>
  <c r="I109" i="105"/>
  <c r="I93" i="105"/>
  <c r="I40" i="105"/>
  <c r="I76" i="105"/>
  <c r="I188" i="105"/>
  <c r="I172" i="105"/>
  <c r="I156" i="105"/>
  <c r="I140" i="105"/>
  <c r="I108" i="105"/>
  <c r="I152" i="105"/>
  <c r="I104" i="105"/>
  <c r="I7" i="105"/>
  <c r="I10" i="105"/>
  <c r="I6" i="105"/>
  <c r="I9" i="105"/>
  <c r="I5" i="105"/>
  <c r="I8" i="105"/>
  <c r="B3" i="122"/>
  <c r="B2" i="122"/>
  <c r="B2" i="71"/>
  <c r="B3" i="71"/>
  <c r="B2" i="129"/>
  <c r="B3" i="129"/>
  <c r="B2" i="125"/>
  <c r="B3" i="125"/>
  <c r="B3" i="106"/>
  <c r="B2" i="106"/>
  <c r="B3" i="133"/>
  <c r="B2" i="133"/>
  <c r="B3" i="130"/>
  <c r="B2" i="130"/>
  <c r="B2" i="132"/>
  <c r="B3" i="132"/>
  <c r="I2" i="105"/>
  <c r="I3" i="105"/>
  <c r="I4" i="105"/>
  <c r="I1" i="105"/>
  <c r="C601" i="91" l="1"/>
  <c r="C561" i="91"/>
  <c r="C498" i="91"/>
  <c r="C469" i="91"/>
  <c r="C400" i="91"/>
  <c r="C302" i="91"/>
  <c r="C103" i="91" l="1"/>
  <c r="O5" i="122" l="1"/>
  <c r="C576" i="91" l="1"/>
  <c r="C575" i="91" l="1"/>
  <c r="C168" i="91" l="1"/>
  <c r="C500" i="91" l="1"/>
  <c r="C534" i="91" l="1"/>
  <c r="C535" i="91"/>
  <c r="C101" i="91" l="1"/>
  <c r="C351" i="91"/>
  <c r="C352" i="91"/>
  <c r="C490" i="91" l="1"/>
  <c r="C483" i="91" l="1"/>
  <c r="C172" i="91" l="1"/>
  <c r="C17" i="91"/>
  <c r="C404" i="91" l="1"/>
  <c r="C613" i="91" l="1"/>
  <c r="C611" i="91"/>
  <c r="C610" i="91"/>
  <c r="C608" i="91"/>
  <c r="C606" i="91"/>
  <c r="C604" i="91"/>
  <c r="C603" i="91"/>
  <c r="C602" i="91"/>
  <c r="C593" i="91"/>
  <c r="C586" i="91"/>
  <c r="C580" i="91"/>
  <c r="C572" i="91"/>
  <c r="C573" i="91"/>
  <c r="C570" i="91"/>
  <c r="C569" i="91"/>
  <c r="C565" i="91"/>
  <c r="C564" i="91"/>
  <c r="C563" i="91"/>
  <c r="C552" i="91"/>
  <c r="C550" i="91"/>
  <c r="C549" i="91"/>
  <c r="C539" i="91"/>
  <c r="C536" i="91"/>
  <c r="C532" i="91"/>
  <c r="C530" i="91"/>
  <c r="C529" i="91"/>
  <c r="C517" i="91"/>
  <c r="C514" i="91"/>
  <c r="C513" i="91"/>
  <c r="C512" i="91"/>
  <c r="C510" i="91"/>
  <c r="C509" i="91"/>
  <c r="C508" i="91"/>
  <c r="C507" i="91"/>
  <c r="C506" i="91"/>
  <c r="C505" i="91"/>
  <c r="C496" i="91"/>
  <c r="C494" i="91"/>
  <c r="C493" i="91"/>
  <c r="C489" i="91"/>
  <c r="C488" i="91"/>
  <c r="C487" i="91"/>
  <c r="C196" i="91"/>
  <c r="C485" i="91"/>
  <c r="C484" i="91"/>
  <c r="C472" i="91"/>
  <c r="C471" i="91"/>
  <c r="C470" i="91"/>
  <c r="C468" i="91"/>
  <c r="C461" i="91"/>
  <c r="C459" i="91"/>
  <c r="C458" i="91"/>
  <c r="C457" i="91"/>
  <c r="C456" i="91"/>
  <c r="C455" i="91"/>
  <c r="C450" i="91"/>
  <c r="C447" i="91"/>
  <c r="C446" i="91"/>
  <c r="C445" i="91"/>
  <c r="C444" i="91"/>
  <c r="C441" i="91"/>
  <c r="C419" i="91"/>
  <c r="C418" i="91"/>
  <c r="C417" i="91"/>
  <c r="C414" i="91"/>
  <c r="C412" i="91"/>
  <c r="C413" i="91"/>
  <c r="C406" i="91"/>
  <c r="C405" i="91"/>
  <c r="C403" i="91"/>
  <c r="C401" i="91"/>
  <c r="C399" i="91"/>
  <c r="C398" i="91"/>
  <c r="C394" i="91"/>
  <c r="C393" i="91"/>
  <c r="C376" i="91"/>
  <c r="C374" i="91"/>
  <c r="C373" i="91"/>
  <c r="C372" i="91"/>
  <c r="C371" i="91"/>
  <c r="C368" i="91"/>
  <c r="C360" i="91"/>
  <c r="C359" i="91"/>
  <c r="C355" i="91"/>
  <c r="C354" i="91"/>
  <c r="C350" i="91"/>
  <c r="C347" i="91"/>
  <c r="C346" i="91"/>
  <c r="C343" i="91"/>
  <c r="C336" i="91"/>
  <c r="C335" i="91"/>
  <c r="C334" i="91"/>
  <c r="C305" i="91"/>
  <c r="C304" i="91"/>
  <c r="C301" i="91"/>
  <c r="C299" i="91"/>
  <c r="C298" i="91"/>
  <c r="C297" i="91"/>
  <c r="C289" i="91"/>
  <c r="C7" i="91"/>
  <c r="C588" i="91" l="1"/>
  <c r="C590" i="91"/>
  <c r="C591" i="91"/>
  <c r="C587" i="91"/>
  <c r="C592" i="91"/>
  <c r="C188" i="91"/>
  <c r="C204" i="91"/>
  <c r="C202" i="91"/>
  <c r="C201" i="91"/>
  <c r="C200" i="91"/>
  <c r="C198" i="91"/>
  <c r="C194" i="91"/>
  <c r="C192" i="91"/>
  <c r="C191" i="91"/>
  <c r="C190" i="91"/>
  <c r="C187" i="91"/>
  <c r="C186" i="91"/>
  <c r="C185" i="91"/>
  <c r="C184" i="91"/>
  <c r="C183" i="91"/>
  <c r="C173" i="91"/>
  <c r="C171" i="91"/>
  <c r="C166" i="91"/>
  <c r="C164" i="91"/>
  <c r="C163" i="91"/>
  <c r="C162" i="91"/>
  <c r="C161" i="91"/>
  <c r="C160" i="91"/>
  <c r="C159" i="91"/>
  <c r="C158" i="91"/>
  <c r="C156" i="91"/>
  <c r="C155" i="91"/>
  <c r="C154" i="91"/>
  <c r="C153" i="91"/>
  <c r="C152" i="91"/>
  <c r="C151" i="91"/>
  <c r="C150" i="91"/>
  <c r="C149" i="91"/>
  <c r="C143" i="91"/>
  <c r="C142" i="91"/>
  <c r="C141" i="91"/>
  <c r="C140" i="91"/>
  <c r="C139" i="91"/>
  <c r="C123" i="91"/>
  <c r="C122" i="91"/>
  <c r="C121" i="91"/>
  <c r="C120" i="91"/>
  <c r="C119" i="91"/>
  <c r="C118" i="91"/>
  <c r="C117" i="91"/>
  <c r="C115" i="91"/>
  <c r="C114" i="91"/>
  <c r="C113" i="91"/>
  <c r="C112" i="91"/>
  <c r="C111" i="91"/>
  <c r="C110" i="91"/>
  <c r="C109" i="91"/>
  <c r="C108" i="91"/>
  <c r="C107" i="91"/>
  <c r="C105" i="91"/>
  <c r="C102" i="91"/>
  <c r="C100" i="91"/>
  <c r="C81" i="91"/>
  <c r="C80" i="91"/>
  <c r="C79" i="91"/>
  <c r="C78" i="91"/>
  <c r="C76" i="91"/>
  <c r="C14" i="91"/>
  <c r="C13" i="91"/>
  <c r="C11" i="91"/>
  <c r="C10" i="91"/>
  <c r="C9" i="91"/>
  <c r="C439" i="91"/>
  <c r="C440" i="91"/>
  <c r="O5" i="112" l="1"/>
  <c r="O5" i="111"/>
  <c r="L19" i="2" l="1"/>
  <c r="L18" i="2"/>
  <c r="N19" i="2" s="1"/>
  <c r="A231" i="91" l="1"/>
  <c r="A353" i="91"/>
  <c r="A390" i="91"/>
  <c r="A156" i="112"/>
  <c r="A152" i="112"/>
  <c r="A145" i="112"/>
  <c r="A142" i="112"/>
  <c r="A140" i="112"/>
  <c r="A138" i="112"/>
  <c r="A136" i="112"/>
  <c r="A130" i="112"/>
  <c r="A125" i="112"/>
  <c r="A153" i="112"/>
  <c r="A150" i="112"/>
  <c r="A143" i="112"/>
  <c r="A141" i="112"/>
  <c r="A139" i="112"/>
  <c r="A137" i="112"/>
  <c r="A135" i="112"/>
  <c r="A129" i="112"/>
  <c r="A124" i="112"/>
  <c r="A416" i="91"/>
  <c r="A280" i="91"/>
  <c r="A291" i="81"/>
  <c r="A293" i="81"/>
  <c r="A295" i="81"/>
  <c r="A297" i="81"/>
  <c r="A299" i="81"/>
  <c r="A289" i="81"/>
  <c r="A292" i="81"/>
  <c r="A294" i="81"/>
  <c r="A296" i="81"/>
  <c r="A298" i="81"/>
  <c r="A328" i="81"/>
  <c r="A330" i="81"/>
  <c r="A332" i="81"/>
  <c r="A334" i="81"/>
  <c r="A336" i="81"/>
  <c r="A338" i="81"/>
  <c r="A326" i="81"/>
  <c r="A329" i="81"/>
  <c r="A331" i="81"/>
  <c r="A333" i="81"/>
  <c r="A335" i="81"/>
  <c r="A337" i="81"/>
  <c r="A339" i="81"/>
  <c r="A323" i="81"/>
  <c r="A325" i="81"/>
  <c r="A264" i="81"/>
  <c r="A365" i="91"/>
  <c r="A503" i="91"/>
  <c r="A366" i="91"/>
  <c r="A367" i="91"/>
  <c r="A286" i="91"/>
  <c r="A474" i="81"/>
  <c r="A41" i="91"/>
  <c r="A177" i="91"/>
  <c r="A415" i="91"/>
  <c r="A511" i="91"/>
  <c r="A386" i="111"/>
  <c r="A384" i="111"/>
  <c r="A382" i="111"/>
  <c r="A380" i="111"/>
  <c r="A378" i="111"/>
  <c r="A376" i="111"/>
  <c r="A373" i="111"/>
  <c r="A425" i="111"/>
  <c r="A427" i="111"/>
  <c r="A429" i="111"/>
  <c r="A371" i="111"/>
  <c r="A369" i="111"/>
  <c r="A367" i="111"/>
  <c r="A365" i="111"/>
  <c r="A363" i="111"/>
  <c r="A361" i="111"/>
  <c r="A358" i="111"/>
  <c r="A356" i="111"/>
  <c r="A387" i="111"/>
  <c r="A385" i="111"/>
  <c r="A383" i="111"/>
  <c r="A381" i="111"/>
  <c r="A379" i="111"/>
  <c r="A377" i="111"/>
  <c r="A375" i="111"/>
  <c r="A374" i="111"/>
  <c r="A426" i="111"/>
  <c r="A428" i="111"/>
  <c r="A372" i="111"/>
  <c r="A370" i="111"/>
  <c r="A368" i="111"/>
  <c r="A366" i="111"/>
  <c r="A364" i="111"/>
  <c r="A362" i="111"/>
  <c r="A359" i="111"/>
  <c r="A357" i="111"/>
  <c r="A275" i="81"/>
  <c r="A273" i="81"/>
  <c r="A271" i="81"/>
  <c r="A269" i="81"/>
  <c r="A267" i="81"/>
  <c r="A265" i="81"/>
  <c r="A263" i="81"/>
  <c r="A261" i="81"/>
  <c r="A259" i="81"/>
  <c r="A255" i="81"/>
  <c r="A256" i="81"/>
  <c r="A274" i="81"/>
  <c r="A272" i="81"/>
  <c r="A270" i="81"/>
  <c r="A268" i="81"/>
  <c r="A266" i="81"/>
  <c r="A262" i="81"/>
  <c r="A260" i="81"/>
  <c r="A254" i="81"/>
  <c r="A568" i="91"/>
  <c r="A463" i="91"/>
  <c r="A254" i="91"/>
  <c r="A75" i="91"/>
  <c r="A558" i="91"/>
  <c r="A395" i="91"/>
  <c r="A145" i="91"/>
  <c r="A566" i="91"/>
  <c r="A396" i="91"/>
  <c r="A147" i="91"/>
  <c r="A462" i="91"/>
  <c r="A148" i="91"/>
  <c r="A567" i="91"/>
  <c r="A125" i="91"/>
  <c r="A168" i="81"/>
  <c r="A166" i="81"/>
  <c r="A167" i="81"/>
  <c r="A585" i="91"/>
  <c r="A458" i="6"/>
  <c r="A457" i="6"/>
  <c r="A456" i="6"/>
  <c r="A539" i="111"/>
  <c r="A537" i="111"/>
  <c r="A535" i="111"/>
  <c r="A533" i="111"/>
  <c r="A531" i="111"/>
  <c r="A529" i="111"/>
  <c r="A527" i="111"/>
  <c r="A525" i="111"/>
  <c r="A523" i="111"/>
  <c r="A521" i="111"/>
  <c r="A519" i="111"/>
  <c r="A540" i="111"/>
  <c r="A538" i="111"/>
  <c r="A536" i="111"/>
  <c r="A534" i="111"/>
  <c r="A532" i="111"/>
  <c r="A530" i="111"/>
  <c r="A528" i="111"/>
  <c r="A526" i="111"/>
  <c r="A524" i="111"/>
  <c r="A522" i="111"/>
  <c r="A520" i="111"/>
  <c r="A509" i="111"/>
  <c r="A507" i="111"/>
  <c r="A505" i="111"/>
  <c r="A503" i="111"/>
  <c r="A501" i="111"/>
  <c r="A499" i="111"/>
  <c r="A497" i="111"/>
  <c r="A495" i="111"/>
  <c r="A493" i="111"/>
  <c r="A491" i="111"/>
  <c r="A489" i="111"/>
  <c r="A487" i="111"/>
  <c r="A485" i="111"/>
  <c r="A483" i="111"/>
  <c r="A481" i="111"/>
  <c r="A479" i="111"/>
  <c r="A477" i="111"/>
  <c r="A475" i="111"/>
  <c r="A473" i="111"/>
  <c r="A471" i="111"/>
  <c r="A469" i="111"/>
  <c r="A466" i="111"/>
  <c r="A464" i="111"/>
  <c r="A462" i="111"/>
  <c r="A461" i="111"/>
  <c r="A459" i="111"/>
  <c r="A508" i="111"/>
  <c r="A506" i="111"/>
  <c r="A504" i="111"/>
  <c r="A502" i="111"/>
  <c r="A500" i="111"/>
  <c r="A498" i="111"/>
  <c r="A496" i="111"/>
  <c r="A494" i="111"/>
  <c r="A492" i="111"/>
  <c r="A490" i="111"/>
  <c r="A488" i="111"/>
  <c r="A486" i="111"/>
  <c r="A484" i="111"/>
  <c r="A482" i="111"/>
  <c r="A480" i="111"/>
  <c r="A478" i="111"/>
  <c r="A476" i="111"/>
  <c r="A474" i="111"/>
  <c r="A472" i="111"/>
  <c r="A470" i="111"/>
  <c r="A468" i="111"/>
  <c r="A467" i="111"/>
  <c r="A465" i="111"/>
  <c r="A463" i="111"/>
  <c r="A281" i="91"/>
  <c r="A583" i="91"/>
  <c r="A93" i="91"/>
  <c r="A97" i="91"/>
  <c r="A89" i="91"/>
  <c r="A88" i="91"/>
  <c r="A584" i="91"/>
  <c r="A316" i="91"/>
  <c r="A98" i="91"/>
  <c r="A94" i="91"/>
  <c r="A90" i="91"/>
  <c r="A232" i="91"/>
  <c r="A87" i="91"/>
  <c r="A582" i="91"/>
  <c r="A92" i="91"/>
  <c r="A96" i="91"/>
  <c r="A581" i="91"/>
  <c r="A91" i="91"/>
  <c r="A99" i="91"/>
  <c r="A95" i="91"/>
  <c r="A428" i="91"/>
  <c r="A72" i="91"/>
  <c r="A448" i="91"/>
  <c r="A526" i="91"/>
  <c r="A521" i="91"/>
  <c r="A47" i="91"/>
  <c r="A50" i="91"/>
  <c r="A527" i="91"/>
  <c r="A522" i="91"/>
  <c r="A210" i="91"/>
  <c r="A49" i="91"/>
  <c r="A523" i="91"/>
  <c r="A211" i="91"/>
  <c r="A524" i="91"/>
  <c r="A520" i="91"/>
  <c r="A51" i="91"/>
  <c r="A52" i="91"/>
  <c r="A546" i="91"/>
  <c r="A559" i="91"/>
  <c r="A595" i="91"/>
  <c r="A443" i="91"/>
  <c r="A358" i="91"/>
  <c r="A294" i="91"/>
  <c r="A378" i="91"/>
  <c r="A295" i="91"/>
  <c r="A339" i="91"/>
  <c r="A86" i="91"/>
  <c r="A356" i="91"/>
  <c r="A598" i="91"/>
  <c r="A492" i="91"/>
  <c r="A263" i="91"/>
  <c r="A127" i="91"/>
  <c r="A502" i="91"/>
  <c r="A375" i="91"/>
  <c r="A165" i="91"/>
  <c r="A451" i="91"/>
  <c r="A246" i="91"/>
  <c r="A452" i="91"/>
  <c r="A257" i="91"/>
  <c r="A429" i="91"/>
  <c r="A596" i="91"/>
  <c r="A217" i="91"/>
  <c r="A599" i="91"/>
  <c r="A176" i="91"/>
  <c r="A171" i="81"/>
  <c r="A158" i="81"/>
  <c r="A153" i="81"/>
  <c r="A154" i="81"/>
  <c r="A607" i="91"/>
  <c r="A422" i="91"/>
  <c r="A250" i="91"/>
  <c r="A22" i="91"/>
  <c r="A420" i="91"/>
  <c r="A351" i="81"/>
  <c r="A169" i="81"/>
  <c r="A408" i="91"/>
  <c r="A421" i="91"/>
  <c r="A315" i="91"/>
  <c r="A409" i="91"/>
  <c r="A481" i="91"/>
  <c r="A164" i="81"/>
  <c r="A160" i="81"/>
  <c r="A287" i="91"/>
  <c r="A571" i="91"/>
  <c r="A426" i="91"/>
  <c r="A162" i="81"/>
  <c r="A152" i="81"/>
  <c r="A159" i="81"/>
  <c r="A32" i="81"/>
  <c r="A181" i="111"/>
  <c r="A169" i="91"/>
  <c r="A352" i="81"/>
  <c r="A170" i="81"/>
  <c r="A165" i="81"/>
  <c r="A161" i="81"/>
  <c r="A155" i="81"/>
  <c r="A37" i="81"/>
  <c r="A180" i="111"/>
  <c r="A163" i="81"/>
  <c r="A36" i="81"/>
  <c r="A182" i="111"/>
  <c r="A179" i="111"/>
  <c r="A178" i="111"/>
  <c r="A577" i="91"/>
  <c r="A580" i="91"/>
  <c r="A587" i="91"/>
  <c r="A578" i="91"/>
  <c r="A579" i="91"/>
  <c r="A586" i="91"/>
  <c r="A545" i="91"/>
  <c r="A453" i="91"/>
  <c r="A597" i="91"/>
  <c r="A449" i="91"/>
  <c r="A126" i="91"/>
  <c r="A300" i="91"/>
  <c r="A293" i="91"/>
  <c r="A346" i="6"/>
  <c r="A344" i="6"/>
  <c r="A342" i="6"/>
  <c r="A340" i="6"/>
  <c r="A338" i="6"/>
  <c r="A336" i="6"/>
  <c r="A334" i="6"/>
  <c r="A331" i="6"/>
  <c r="A347" i="6"/>
  <c r="A345" i="6"/>
  <c r="A343" i="6"/>
  <c r="A341" i="6"/>
  <c r="A339" i="6"/>
  <c r="A337" i="6"/>
  <c r="A335" i="6"/>
  <c r="A332" i="6"/>
  <c r="A330" i="6"/>
  <c r="A212" i="91"/>
  <c r="A213" i="91"/>
  <c r="A16" i="91"/>
  <c r="A15" i="91"/>
  <c r="A294" i="111"/>
  <c r="A292" i="111"/>
  <c r="A290" i="111"/>
  <c r="A288" i="111"/>
  <c r="A286" i="111"/>
  <c r="A284" i="111"/>
  <c r="A282" i="111"/>
  <c r="A280" i="111"/>
  <c r="A278" i="111"/>
  <c r="A276" i="111"/>
  <c r="A274" i="111"/>
  <c r="A272" i="111"/>
  <c r="A270" i="111"/>
  <c r="A293" i="111"/>
  <c r="A291" i="111"/>
  <c r="A289" i="111"/>
  <c r="A287" i="111"/>
  <c r="A285" i="111"/>
  <c r="A283" i="111"/>
  <c r="A281" i="111"/>
  <c r="A279" i="111"/>
  <c r="A277" i="111"/>
  <c r="A275" i="111"/>
  <c r="A273" i="111"/>
  <c r="A271" i="111"/>
  <c r="A269" i="111"/>
  <c r="A556" i="91"/>
  <c r="A331" i="91"/>
  <c r="A343" i="81"/>
  <c r="A183" i="81"/>
  <c r="A387" i="91"/>
  <c r="A612" i="91"/>
  <c r="A562" i="91"/>
  <c r="A540" i="91"/>
  <c r="A442" i="91"/>
  <c r="A314" i="91"/>
  <c r="A260" i="91"/>
  <c r="A242" i="91"/>
  <c r="A542" i="91"/>
  <c r="A467" i="91"/>
  <c r="A308" i="91"/>
  <c r="A277" i="91"/>
  <c r="A267" i="91"/>
  <c r="A248" i="91"/>
  <c r="A543" i="91"/>
  <c r="A284" i="91"/>
  <c r="A273" i="91"/>
  <c r="A205" i="91"/>
  <c r="A25" i="91"/>
  <c r="A495" i="91"/>
  <c r="A20" i="6"/>
  <c r="A465" i="91"/>
  <c r="A402" i="91"/>
  <c r="A385" i="91"/>
  <c r="A605" i="91"/>
  <c r="A551" i="91"/>
  <c r="A466" i="91"/>
  <c r="A432" i="91"/>
  <c r="A388" i="91"/>
  <c r="A309" i="91"/>
  <c r="A306" i="91"/>
  <c r="A255" i="91"/>
  <c r="A239" i="91"/>
  <c r="A537" i="91"/>
  <c r="A285" i="91"/>
  <c r="A274" i="91"/>
  <c r="A245" i="91"/>
  <c r="A262" i="91"/>
  <c r="A226" i="91"/>
  <c r="A132" i="91"/>
  <c r="A19" i="91"/>
  <c r="A265" i="91"/>
  <c r="A230" i="91"/>
  <c r="A206" i="91"/>
  <c r="A167" i="91"/>
  <c r="A133" i="91"/>
  <c r="A20" i="91"/>
  <c r="A369" i="91"/>
  <c r="A233" i="91"/>
  <c r="A411" i="91"/>
  <c r="A264" i="91"/>
  <c r="A548" i="91"/>
  <c r="A311" i="91"/>
  <c r="A238" i="91"/>
  <c r="A276" i="91"/>
  <c r="A220" i="91"/>
  <c r="A28" i="91"/>
  <c r="A538" i="91"/>
  <c r="A221" i="91"/>
  <c r="A24" i="91"/>
  <c r="A482" i="91"/>
  <c r="A310" i="91"/>
  <c r="A333" i="91"/>
  <c r="A131" i="91"/>
  <c r="A430" i="111"/>
  <c r="A272" i="91"/>
  <c r="A244" i="91"/>
  <c r="A229" i="91"/>
  <c r="A544" i="91"/>
  <c r="A391" i="91"/>
  <c r="A594" i="91"/>
  <c r="A464" i="91"/>
  <c r="A383" i="91"/>
  <c r="A249" i="91"/>
  <c r="A282" i="91"/>
  <c r="A259" i="91"/>
  <c r="A290" i="91"/>
  <c r="A256" i="91"/>
  <c r="A214" i="91"/>
  <c r="A189" i="91"/>
  <c r="A137" i="91"/>
  <c r="A12" i="91"/>
  <c r="A384" i="91"/>
  <c r="A270" i="91"/>
  <c r="A116" i="91"/>
  <c r="A222" i="91"/>
  <c r="A128" i="91"/>
  <c r="A452" i="111"/>
  <c r="A389" i="91"/>
  <c r="A237" i="91"/>
  <c r="A66" i="91"/>
  <c r="A243" i="91"/>
  <c r="A223" i="91"/>
  <c r="A261" i="91"/>
  <c r="A207" i="91"/>
  <c r="A154" i="112"/>
  <c r="A453" i="111"/>
  <c r="A102" i="111"/>
  <c r="A95" i="111"/>
  <c r="A135" i="111"/>
  <c r="A203" i="112"/>
  <c r="A24" i="112"/>
  <c r="A20" i="112"/>
  <c r="A17" i="112"/>
  <c r="A97" i="111"/>
  <c r="A81" i="111"/>
  <c r="A134" i="111"/>
  <c r="A22" i="111"/>
  <c r="A322" i="91"/>
  <c r="A423" i="91"/>
  <c r="A235" i="91"/>
  <c r="A574" i="91"/>
  <c r="A279" i="91"/>
  <c r="A129" i="91"/>
  <c r="A252" i="91"/>
  <c r="A209" i="91"/>
  <c r="A124" i="91"/>
  <c r="A313" i="91"/>
  <c r="A21" i="91"/>
  <c r="A275" i="91"/>
  <c r="A27" i="91"/>
  <c r="A174" i="112"/>
  <c r="A247" i="91"/>
  <c r="A278" i="91"/>
  <c r="A258" i="91"/>
  <c r="A58" i="91"/>
  <c r="A171" i="112"/>
  <c r="A450" i="111"/>
  <c r="A100" i="111"/>
  <c r="A25" i="112"/>
  <c r="A19" i="112"/>
  <c r="A106" i="111"/>
  <c r="A101" i="111"/>
  <c r="A84" i="111"/>
  <c r="A53" i="111"/>
  <c r="A165" i="112"/>
  <c r="A90" i="111"/>
  <c r="A137" i="111"/>
  <c r="A15" i="111"/>
  <c r="A203" i="54"/>
  <c r="A197" i="54"/>
  <c r="A192" i="54"/>
  <c r="A179" i="54"/>
  <c r="A164" i="112"/>
  <c r="A103" i="111"/>
  <c r="A88" i="111"/>
  <c r="A133" i="111"/>
  <c r="A183" i="111"/>
  <c r="A200" i="54"/>
  <c r="A187" i="54"/>
  <c r="A174" i="54"/>
  <c r="A166" i="54"/>
  <c r="A159" i="54"/>
  <c r="A154" i="54"/>
  <c r="A146" i="54"/>
  <c r="A127" i="54"/>
  <c r="A87" i="54"/>
  <c r="A74" i="54"/>
  <c r="A439" i="81"/>
  <c r="A202" i="81"/>
  <c r="A307" i="6"/>
  <c r="A140" i="6"/>
  <c r="A138" i="111"/>
  <c r="A202" i="54"/>
  <c r="A191" i="54"/>
  <c r="A149" i="54"/>
  <c r="A45" i="54"/>
  <c r="A182" i="54"/>
  <c r="A160" i="54"/>
  <c r="A53" i="54"/>
  <c r="A449" i="81"/>
  <c r="A171" i="54"/>
  <c r="A143" i="54"/>
  <c r="A15" i="54"/>
  <c r="A482" i="81"/>
  <c r="A357" i="81"/>
  <c r="A393" i="81"/>
  <c r="A181" i="81"/>
  <c r="A359" i="6"/>
  <c r="A356" i="6"/>
  <c r="A354" i="6"/>
  <c r="A541" i="91"/>
  <c r="A327" i="91"/>
  <c r="A271" i="91"/>
  <c r="A253" i="91"/>
  <c r="A240" i="91"/>
  <c r="A227" i="91"/>
  <c r="A179" i="91"/>
  <c r="A215" i="91"/>
  <c r="A218" i="91"/>
  <c r="A98" i="111"/>
  <c r="A386" i="91"/>
  <c r="A134" i="91"/>
  <c r="A236" i="91"/>
  <c r="A531" i="91"/>
  <c r="A228" i="91"/>
  <c r="A107" i="112"/>
  <c r="A438" i="111"/>
  <c r="A107" i="111"/>
  <c r="A78" i="111"/>
  <c r="A74" i="111"/>
  <c r="A23" i="112"/>
  <c r="A18" i="112"/>
  <c r="A435" i="111"/>
  <c r="A104" i="111"/>
  <c r="A99" i="111"/>
  <c r="A190" i="111"/>
  <c r="A46" i="111"/>
  <c r="A163" i="112"/>
  <c r="A433" i="111"/>
  <c r="A85" i="111"/>
  <c r="A63" i="111"/>
  <c r="A201" i="54"/>
  <c r="A195" i="54"/>
  <c r="A177" i="54"/>
  <c r="A53" i="112"/>
  <c r="A434" i="111"/>
  <c r="A83" i="111"/>
  <c r="A145" i="111"/>
  <c r="A117" i="111"/>
  <c r="A206" i="54"/>
  <c r="A198" i="54"/>
  <c r="A186" i="54"/>
  <c r="A172" i="54"/>
  <c r="A164" i="54"/>
  <c r="A157" i="54"/>
  <c r="A152" i="54"/>
  <c r="A144" i="54"/>
  <c r="A117" i="54"/>
  <c r="A77" i="54"/>
  <c r="A418" i="81"/>
  <c r="A359" i="81"/>
  <c r="A350" i="81"/>
  <c r="A271" i="6"/>
  <c r="A134" i="6"/>
  <c r="A209" i="54"/>
  <c r="A169" i="54"/>
  <c r="A178" i="54"/>
  <c r="A155" i="54"/>
  <c r="A29" i="54"/>
  <c r="A440" i="81"/>
  <c r="A163" i="54"/>
  <c r="A466" i="81"/>
  <c r="A177" i="81"/>
  <c r="A408" i="6"/>
  <c r="A443" i="81"/>
  <c r="A395" i="81"/>
  <c r="A16" i="81"/>
  <c r="A400" i="6"/>
  <c r="A222" i="6"/>
  <c r="A145" i="54"/>
  <c r="A396" i="81"/>
  <c r="A346" i="81"/>
  <c r="A182" i="81"/>
  <c r="A269" i="6"/>
  <c r="A208" i="54"/>
  <c r="A22" i="54"/>
  <c r="A367" i="81"/>
  <c r="A400" i="81"/>
  <c r="A344" i="81"/>
  <c r="A174" i="81"/>
  <c r="A43" i="81"/>
  <c r="A139" i="6"/>
  <c r="A92" i="6"/>
  <c r="A176" i="81"/>
  <c r="A91" i="6"/>
  <c r="A22" i="6"/>
  <c r="A209" i="6"/>
  <c r="A288" i="91"/>
  <c r="A269" i="91"/>
  <c r="A130" i="91"/>
  <c r="A518" i="91"/>
  <c r="A106" i="91"/>
  <c r="A105" i="111"/>
  <c r="A251" i="91"/>
  <c r="A266" i="91"/>
  <c r="A193" i="112"/>
  <c r="A431" i="111"/>
  <c r="A139" i="111"/>
  <c r="A21" i="112"/>
  <c r="A142" i="111"/>
  <c r="A167" i="112"/>
  <c r="A19" i="111"/>
  <c r="A199" i="54"/>
  <c r="A181" i="54"/>
  <c r="A166" i="112"/>
  <c r="A21" i="111"/>
  <c r="A204" i="54"/>
  <c r="A176" i="54"/>
  <c r="A161" i="54"/>
  <c r="A148" i="54"/>
  <c r="A97" i="54"/>
  <c r="A13" i="54"/>
  <c r="A401" i="81"/>
  <c r="A418" i="6"/>
  <c r="A149" i="6"/>
  <c r="A16" i="54"/>
  <c r="A167" i="54"/>
  <c r="A151" i="54"/>
  <c r="A184" i="81"/>
  <c r="A357" i="6"/>
  <c r="A12" i="54"/>
  <c r="A353" i="81"/>
  <c r="A180" i="81"/>
  <c r="A21" i="81"/>
  <c r="A356" i="81"/>
  <c r="A342" i="81"/>
  <c r="A175" i="81"/>
  <c r="A216" i="6"/>
  <c r="A133" i="6"/>
  <c r="A153" i="54"/>
  <c r="A392" i="81"/>
  <c r="A44" i="81"/>
  <c r="A197" i="81"/>
  <c r="A270" i="6"/>
  <c r="A85" i="6"/>
  <c r="A89" i="81"/>
  <c r="A266" i="6"/>
  <c r="A132" i="6"/>
  <c r="A64" i="6"/>
  <c r="A398" i="81"/>
  <c r="A18" i="6"/>
  <c r="A394" i="81"/>
  <c r="A31" i="6"/>
  <c r="A208" i="91"/>
  <c r="A23" i="91"/>
  <c r="A26" i="91"/>
  <c r="A18" i="91"/>
  <c r="A77" i="91"/>
  <c r="A28" i="112"/>
  <c r="A455" i="111"/>
  <c r="A89" i="111"/>
  <c r="A437" i="111"/>
  <c r="A140" i="111"/>
  <c r="A205" i="54"/>
  <c r="A451" i="111"/>
  <c r="A91" i="111"/>
  <c r="A136" i="111"/>
  <c r="A168" i="54"/>
  <c r="A156" i="54"/>
  <c r="A134" i="54"/>
  <c r="A47" i="81"/>
  <c r="A182" i="6"/>
  <c r="A183" i="54"/>
  <c r="A345" i="81"/>
  <c r="A350" i="6"/>
  <c r="A86" i="6"/>
  <c r="A41" i="81"/>
  <c r="A256" i="6"/>
  <c r="A150" i="6"/>
  <c r="A307" i="91"/>
  <c r="A312" i="91"/>
  <c r="A224" i="91"/>
  <c r="A225" i="91"/>
  <c r="A94" i="111"/>
  <c r="A234" i="91"/>
  <c r="A219" i="91"/>
  <c r="A71" i="112"/>
  <c r="A16" i="111"/>
  <c r="A81" i="112"/>
  <c r="A93" i="111"/>
  <c r="A26" i="111"/>
  <c r="A82" i="111"/>
  <c r="A207" i="54"/>
  <c r="A193" i="54"/>
  <c r="A96" i="111"/>
  <c r="A141" i="111"/>
  <c r="A194" i="54"/>
  <c r="A170" i="54"/>
  <c r="A142" i="54"/>
  <c r="A406" i="81"/>
  <c r="A198" i="6"/>
  <c r="A117" i="112"/>
  <c r="A196" i="54"/>
  <c r="A20" i="111"/>
  <c r="A147" i="54"/>
  <c r="A66" i="54"/>
  <c r="A97" i="81"/>
  <c r="A387" i="6"/>
  <c r="A355" i="6"/>
  <c r="A371" i="81"/>
  <c r="A19" i="81"/>
  <c r="A448" i="6"/>
  <c r="A173" i="54"/>
  <c r="A370" i="81"/>
  <c r="A70" i="81"/>
  <c r="A369" i="6"/>
  <c r="A250" i="6"/>
  <c r="A154" i="6"/>
  <c r="A90" i="6"/>
  <c r="A36" i="54"/>
  <c r="A363" i="81"/>
  <c r="A179" i="81"/>
  <c r="A42" i="81"/>
  <c r="A268" i="6"/>
  <c r="A155" i="6"/>
  <c r="A114" i="6"/>
  <c r="A19" i="6"/>
  <c r="A123" i="6"/>
  <c r="A445" i="81"/>
  <c r="A431" i="6"/>
  <c r="A55" i="6"/>
  <c r="A391" i="81"/>
  <c r="A60" i="54"/>
  <c r="A386" i="81"/>
  <c r="A79" i="111"/>
  <c r="A72" i="54"/>
  <c r="A86" i="111"/>
  <c r="A360" i="6"/>
  <c r="A397" i="81"/>
  <c r="A17" i="81"/>
  <c r="A173" i="6"/>
  <c r="A158" i="54"/>
  <c r="A185" i="81"/>
  <c r="A151" i="6"/>
  <c r="A14" i="54"/>
  <c r="A57" i="81"/>
  <c r="A88" i="6"/>
  <c r="A340" i="91"/>
  <c r="A283" i="91"/>
  <c r="A436" i="111"/>
  <c r="A22" i="112"/>
  <c r="A168" i="112"/>
  <c r="A77" i="111"/>
  <c r="A162" i="54"/>
  <c r="A358" i="6"/>
  <c r="A187" i="81"/>
  <c r="A362" i="81"/>
  <c r="A282" i="6"/>
  <c r="A165" i="54"/>
  <c r="A46" i="81"/>
  <c r="A73" i="54"/>
  <c r="A89" i="6"/>
  <c r="A438" i="81"/>
  <c r="A47" i="6"/>
  <c r="A135" i="6"/>
  <c r="A241" i="91"/>
  <c r="A155" i="111"/>
  <c r="A185" i="54"/>
  <c r="A180" i="54"/>
  <c r="A153" i="6"/>
  <c r="A22" i="81"/>
  <c r="A291" i="6"/>
  <c r="A444" i="81"/>
  <c r="A232" i="6"/>
  <c r="A69" i="6"/>
  <c r="A372" i="81"/>
  <c r="A547" i="91"/>
  <c r="A157" i="91"/>
  <c r="A447" i="111"/>
  <c r="A168" i="111"/>
  <c r="A170" i="112"/>
  <c r="A24" i="111"/>
  <c r="A432" i="111"/>
  <c r="A36" i="111"/>
  <c r="A150" i="54"/>
  <c r="A20" i="81"/>
  <c r="A184" i="54"/>
  <c r="A175" i="54"/>
  <c r="A454" i="111"/>
  <c r="A201" i="81"/>
  <c r="A446" i="81"/>
  <c r="A77" i="81"/>
  <c r="A87" i="6"/>
  <c r="A217" i="6"/>
  <c r="A136" i="6"/>
  <c r="A131" i="6"/>
  <c r="A358" i="81"/>
  <c r="A268" i="91"/>
  <c r="A216" i="91"/>
  <c r="A107" i="54"/>
  <c r="A18" i="54"/>
  <c r="A188" i="81"/>
  <c r="A469" i="6"/>
  <c r="A178" i="81"/>
  <c r="A355" i="81"/>
  <c r="A84" i="6"/>
  <c r="A347" i="81"/>
  <c r="A152" i="6"/>
  <c r="A412" i="81"/>
  <c r="A137" i="6"/>
  <c r="A349" i="81"/>
  <c r="A415" i="6"/>
  <c r="A390" i="81"/>
  <c r="A189" i="81"/>
  <c r="A10" i="6"/>
  <c r="A138" i="6"/>
  <c r="A555" i="91"/>
  <c r="A410" i="91"/>
  <c r="A380" i="91"/>
  <c r="A338" i="91"/>
  <c r="A292" i="91"/>
  <c r="A291" i="91"/>
  <c r="A554" i="91"/>
  <c r="A609" i="91"/>
  <c r="A557" i="91"/>
  <c r="A460" i="91"/>
  <c r="A146" i="91"/>
  <c r="A144" i="91"/>
  <c r="A85" i="91"/>
  <c r="A74" i="91"/>
  <c r="A377" i="91"/>
  <c r="A337" i="91"/>
  <c r="A237" i="6"/>
  <c r="A227" i="6"/>
  <c r="A225" i="6"/>
  <c r="A185" i="6"/>
  <c r="A179" i="6"/>
  <c r="A195" i="6"/>
  <c r="A193" i="6"/>
  <c r="A236" i="6"/>
  <c r="A226" i="6"/>
  <c r="A224" i="6"/>
  <c r="A178" i="6"/>
  <c r="A197" i="6"/>
  <c r="A196" i="6"/>
  <c r="A194" i="6"/>
  <c r="A199" i="91"/>
  <c r="A170" i="91"/>
  <c r="A63" i="81"/>
  <c r="A40" i="91"/>
  <c r="A497" i="91"/>
  <c r="A437" i="91"/>
  <c r="A430" i="91"/>
  <c r="A342" i="91"/>
  <c r="A73" i="91"/>
  <c r="A76" i="91"/>
  <c r="A178" i="91"/>
  <c r="A42" i="54"/>
  <c r="A43" i="54"/>
  <c r="A44" i="54"/>
  <c r="A46" i="54"/>
  <c r="A47" i="54"/>
  <c r="A48" i="54"/>
  <c r="A49" i="54"/>
  <c r="A50" i="54"/>
  <c r="A141" i="54"/>
  <c r="A140" i="54"/>
  <c r="A17" i="54"/>
  <c r="A532" i="91"/>
  <c r="A535" i="91"/>
  <c r="A533" i="91"/>
  <c r="A534" i="91"/>
  <c r="A41" i="71"/>
  <c r="A362" i="91"/>
  <c r="A363" i="91"/>
  <c r="A361" i="91"/>
  <c r="A364" i="91"/>
  <c r="A39" i="91"/>
  <c r="A42" i="91"/>
  <c r="A478" i="91"/>
  <c r="A476" i="91"/>
  <c r="A480" i="91"/>
  <c r="A474" i="91"/>
  <c r="A477" i="91"/>
  <c r="A475" i="91"/>
  <c r="A479" i="91"/>
  <c r="A60" i="91"/>
  <c r="A66" i="81"/>
  <c r="A61" i="81"/>
  <c r="A59" i="81"/>
  <c r="A56" i="81"/>
  <c r="A54" i="81"/>
  <c r="A52" i="81"/>
  <c r="A50" i="81"/>
  <c r="A160" i="112"/>
  <c r="A158" i="112"/>
  <c r="A155" i="112"/>
  <c r="A151" i="112"/>
  <c r="A147" i="112"/>
  <c r="A127" i="112"/>
  <c r="A123" i="112"/>
  <c r="A121" i="112"/>
  <c r="A119" i="112"/>
  <c r="A116" i="112"/>
  <c r="A114" i="112"/>
  <c r="A112" i="112"/>
  <c r="A110" i="112"/>
  <c r="A108" i="112"/>
  <c r="A106" i="112"/>
  <c r="A87" i="112"/>
  <c r="A83" i="112"/>
  <c r="A79" i="112"/>
  <c r="A77" i="112"/>
  <c r="A75" i="112"/>
  <c r="A73" i="112"/>
  <c r="A69" i="112"/>
  <c r="A67" i="112"/>
  <c r="A55" i="112"/>
  <c r="A67" i="81"/>
  <c r="A65" i="81"/>
  <c r="A60" i="81"/>
  <c r="A58" i="81"/>
  <c r="A55" i="81"/>
  <c r="A53" i="81"/>
  <c r="A51" i="81"/>
  <c r="A159" i="112"/>
  <c r="A157" i="112"/>
  <c r="A149" i="112"/>
  <c r="A148" i="112"/>
  <c r="A146" i="112"/>
  <c r="A128" i="112"/>
  <c r="A126" i="112"/>
  <c r="A122" i="112"/>
  <c r="A120" i="112"/>
  <c r="A115" i="112"/>
  <c r="A113" i="112"/>
  <c r="A111" i="112"/>
  <c r="A109" i="112"/>
  <c r="A88" i="112"/>
  <c r="A85" i="112"/>
  <c r="A82" i="112"/>
  <c r="A80" i="112"/>
  <c r="A78" i="112"/>
  <c r="A76" i="112"/>
  <c r="A74" i="112"/>
  <c r="A72" i="112"/>
  <c r="A70" i="112"/>
  <c r="A68" i="112"/>
  <c r="A57" i="112"/>
  <c r="A56" i="112"/>
  <c r="A54" i="112"/>
  <c r="A42" i="112"/>
  <c r="A41" i="112"/>
  <c r="A30" i="91"/>
  <c r="A193" i="91"/>
  <c r="A195" i="91"/>
  <c r="A341" i="91"/>
  <c r="A499" i="91"/>
  <c r="A473" i="91"/>
  <c r="A500" i="91"/>
  <c r="A345" i="91"/>
  <c r="A303" i="91"/>
  <c r="A138" i="91"/>
  <c r="A560" i="91"/>
  <c r="A504" i="91"/>
  <c r="A246" i="6"/>
  <c r="A248" i="6"/>
  <c r="A249" i="6"/>
  <c r="A251" i="6"/>
  <c r="A253" i="6"/>
  <c r="A229" i="6"/>
  <c r="A223" i="6"/>
  <c r="A218" i="6"/>
  <c r="A214" i="6"/>
  <c r="A211" i="6"/>
  <c r="A210" i="6"/>
  <c r="A208" i="6"/>
  <c r="A206" i="6"/>
  <c r="A204" i="6"/>
  <c r="A202" i="6"/>
  <c r="A199" i="6"/>
  <c r="A192" i="6"/>
  <c r="A191" i="6"/>
  <c r="A189" i="6"/>
  <c r="A187" i="6"/>
  <c r="A181" i="6"/>
  <c r="A180" i="6"/>
  <c r="A176" i="6"/>
  <c r="A174" i="6"/>
  <c r="A172" i="6"/>
  <c r="A170" i="6"/>
  <c r="A243" i="6"/>
  <c r="A234" i="6"/>
  <c r="A230" i="6"/>
  <c r="A228" i="6"/>
  <c r="A220" i="6"/>
  <c r="A215" i="6"/>
  <c r="A213" i="6"/>
  <c r="A212" i="6"/>
  <c r="A207" i="6"/>
  <c r="A205" i="6"/>
  <c r="A203" i="6"/>
  <c r="A201" i="6"/>
  <c r="A190" i="6"/>
  <c r="A188" i="6"/>
  <c r="A186" i="6"/>
  <c r="A184" i="6"/>
  <c r="A183" i="6"/>
  <c r="A177" i="6"/>
  <c r="A175" i="6"/>
  <c r="A171" i="6"/>
  <c r="A247" i="6"/>
  <c r="A252" i="6"/>
  <c r="A254" i="6"/>
  <c r="A242" i="6"/>
  <c r="A235" i="6"/>
  <c r="A233" i="6"/>
  <c r="A231" i="6"/>
  <c r="A221" i="6"/>
  <c r="A392" i="91"/>
  <c r="A393" i="91"/>
  <c r="A501" i="91"/>
  <c r="A491" i="91"/>
  <c r="A406" i="91"/>
  <c r="A357" i="91"/>
  <c r="A359" i="91"/>
  <c r="A348" i="91"/>
  <c r="A350" i="91"/>
  <c r="A490" i="91"/>
  <c r="A450" i="91"/>
  <c r="A454" i="91"/>
  <c r="A407" i="91"/>
  <c r="A349" i="91"/>
  <c r="A203" i="91"/>
  <c r="A135" i="91"/>
  <c r="A136" i="91"/>
  <c r="A381" i="91"/>
  <c r="A425" i="91"/>
  <c r="A427" i="91"/>
  <c r="A433" i="91"/>
  <c r="A435" i="91"/>
  <c r="A438" i="91"/>
  <c r="A382" i="91"/>
  <c r="A368" i="91"/>
  <c r="A370" i="91"/>
  <c r="A371" i="91"/>
  <c r="A424" i="91"/>
  <c r="A431" i="91"/>
  <c r="A434" i="91"/>
  <c r="A436" i="91"/>
  <c r="A439" i="91"/>
  <c r="A83" i="91"/>
  <c r="A103" i="91"/>
  <c r="A105" i="91"/>
  <c r="A82" i="91"/>
  <c r="A104" i="91"/>
  <c r="A69" i="91"/>
  <c r="A71" i="91"/>
  <c r="A175" i="91"/>
  <c r="A181" i="91"/>
  <c r="A183" i="91"/>
  <c r="A515" i="91"/>
  <c r="A517" i="91"/>
  <c r="A70" i="91"/>
  <c r="A174" i="91"/>
  <c r="A182" i="91"/>
  <c r="A184" i="91"/>
  <c r="A514" i="91"/>
  <c r="A516" i="91"/>
  <c r="A75" i="6"/>
  <c r="A453" i="81"/>
  <c r="A435" i="6"/>
  <c r="A29" i="91"/>
  <c r="A519" i="91"/>
  <c r="A528" i="91"/>
  <c r="A33" i="91"/>
  <c r="A61" i="91"/>
  <c r="A62" i="91"/>
  <c r="A44" i="91"/>
  <c r="A46" i="91"/>
  <c r="A67" i="91"/>
  <c r="A59" i="91"/>
  <c r="A525" i="91"/>
  <c r="A31" i="91"/>
  <c r="A32" i="91"/>
  <c r="A63" i="91"/>
  <c r="A45" i="91"/>
  <c r="A48" i="91"/>
  <c r="A68" i="91"/>
  <c r="A454" i="81"/>
  <c r="A455" i="81"/>
  <c r="A437" i="6"/>
  <c r="A436" i="6"/>
  <c r="A130" i="111"/>
  <c r="A289" i="91"/>
  <c r="A379" i="91"/>
  <c r="A14" i="91"/>
  <c r="A17" i="91"/>
  <c r="A397" i="91"/>
  <c r="A590" i="91"/>
  <c r="A589" i="91"/>
  <c r="A553" i="91"/>
  <c r="A343" i="91"/>
  <c r="A346" i="91"/>
  <c r="A84" i="91"/>
  <c r="A38" i="91"/>
  <c r="A593" i="91"/>
  <c r="A600" i="91"/>
  <c r="A505" i="91"/>
  <c r="A344" i="91"/>
  <c r="A100" i="91"/>
  <c r="A498" i="91"/>
  <c r="A469" i="91"/>
  <c r="A470" i="91"/>
  <c r="A471" i="91"/>
  <c r="A400" i="91"/>
  <c r="A601" i="91"/>
  <c r="A329" i="91"/>
  <c r="A330" i="91"/>
  <c r="A324" i="91"/>
  <c r="A325" i="91"/>
  <c r="A602" i="91"/>
  <c r="A302" i="91"/>
  <c r="A561" i="91"/>
  <c r="A139" i="91"/>
  <c r="A576" i="91"/>
  <c r="A168" i="91"/>
  <c r="A575" i="91"/>
  <c r="A9" i="91"/>
  <c r="A11" i="91"/>
  <c r="A13" i="91"/>
  <c r="A180" i="91"/>
  <c r="A36" i="91"/>
  <c r="A53" i="91"/>
  <c r="A55" i="91"/>
  <c r="A57" i="91"/>
  <c r="A64" i="91"/>
  <c r="A78" i="91"/>
  <c r="A79" i="91"/>
  <c r="A81" i="91"/>
  <c r="A101" i="91"/>
  <c r="A107" i="91"/>
  <c r="A109" i="91"/>
  <c r="A111" i="91"/>
  <c r="A113" i="91"/>
  <c r="A115" i="91"/>
  <c r="A117" i="91"/>
  <c r="A119" i="91"/>
  <c r="A121" i="91"/>
  <c r="A123" i="91"/>
  <c r="A141" i="91"/>
  <c r="A143" i="91"/>
  <c r="A151" i="91"/>
  <c r="A152" i="91"/>
  <c r="A154" i="91"/>
  <c r="A156" i="91"/>
  <c r="A159" i="91"/>
  <c r="A161" i="91"/>
  <c r="A164" i="91"/>
  <c r="A172" i="91"/>
  <c r="A186" i="91"/>
  <c r="A191" i="91"/>
  <c r="A194" i="91"/>
  <c r="A198" i="91"/>
  <c r="A200" i="91"/>
  <c r="A202" i="91"/>
  <c r="A8" i="91"/>
  <c r="A10" i="91"/>
  <c r="A34" i="91"/>
  <c r="A35" i="91"/>
  <c r="A37" i="91"/>
  <c r="A43" i="91"/>
  <c r="A54" i="91"/>
  <c r="A56" i="91"/>
  <c r="A65" i="91"/>
  <c r="A80" i="91"/>
  <c r="A102" i="91"/>
  <c r="A108" i="91"/>
  <c r="A110" i="91"/>
  <c r="A112" i="91"/>
  <c r="A114" i="91"/>
  <c r="A118" i="91"/>
  <c r="A120" i="91"/>
  <c r="A122" i="91"/>
  <c r="A140" i="91"/>
  <c r="A142" i="91"/>
  <c r="A149" i="91"/>
  <c r="A150" i="91"/>
  <c r="A153" i="91"/>
  <c r="A155" i="91"/>
  <c r="A158" i="91"/>
  <c r="A160" i="91"/>
  <c r="A162" i="91"/>
  <c r="A163" i="91"/>
  <c r="A166" i="91"/>
  <c r="A171" i="91"/>
  <c r="A173" i="91"/>
  <c r="A185" i="91"/>
  <c r="A187" i="91"/>
  <c r="A190" i="91"/>
  <c r="A192" i="91"/>
  <c r="A197" i="91"/>
  <c r="A201" i="91"/>
  <c r="A204" i="91"/>
  <c r="A188" i="91"/>
  <c r="A297" i="91"/>
  <c r="A299" i="91"/>
  <c r="A304" i="91"/>
  <c r="A323" i="91"/>
  <c r="A326" i="91"/>
  <c r="A328" i="91"/>
  <c r="A332" i="91"/>
  <c r="A334" i="91"/>
  <c r="A351" i="91"/>
  <c r="A354" i="91"/>
  <c r="A360" i="91"/>
  <c r="A374" i="91"/>
  <c r="A394" i="91"/>
  <c r="A398" i="91"/>
  <c r="A401" i="91"/>
  <c r="A403" i="91"/>
  <c r="A405" i="91"/>
  <c r="A301" i="91"/>
  <c r="A317" i="91"/>
  <c r="A321" i="91"/>
  <c r="A336" i="91"/>
  <c r="A347" i="91"/>
  <c r="A355" i="91"/>
  <c r="A376" i="91"/>
  <c r="A320" i="91"/>
  <c r="A335" i="91"/>
  <c r="A412" i="91"/>
  <c r="A441" i="91"/>
  <c r="A444" i="91"/>
  <c r="A446" i="91"/>
  <c r="A447" i="91"/>
  <c r="A456" i="91"/>
  <c r="A458" i="91"/>
  <c r="A461" i="91"/>
  <c r="A468" i="91"/>
  <c r="A472" i="91"/>
  <c r="A485" i="91"/>
  <c r="A486" i="91"/>
  <c r="A488" i="91"/>
  <c r="A489" i="91"/>
  <c r="A493" i="91"/>
  <c r="A494" i="91"/>
  <c r="A496" i="91"/>
  <c r="A506" i="91"/>
  <c r="A508" i="91"/>
  <c r="A510" i="91"/>
  <c r="A513" i="91"/>
  <c r="A530" i="91"/>
  <c r="A539" i="91"/>
  <c r="A549" i="91"/>
  <c r="A298" i="91"/>
  <c r="A305" i="91"/>
  <c r="A318" i="91"/>
  <c r="A352" i="91"/>
  <c r="A373" i="91"/>
  <c r="A404" i="91"/>
  <c r="A319" i="91"/>
  <c r="A399" i="91"/>
  <c r="A414" i="91"/>
  <c r="A445" i="91"/>
  <c r="A455" i="91"/>
  <c r="A196" i="91"/>
  <c r="A512" i="91"/>
  <c r="A529" i="91"/>
  <c r="A536" i="91"/>
  <c r="A563" i="91"/>
  <c r="A565" i="91"/>
  <c r="A570" i="91"/>
  <c r="A572" i="91"/>
  <c r="A588" i="91"/>
  <c r="A591" i="91"/>
  <c r="A603" i="91"/>
  <c r="A608" i="91"/>
  <c r="A610" i="91"/>
  <c r="A613" i="91"/>
  <c r="A440" i="91"/>
  <c r="A459" i="91"/>
  <c r="A483" i="91"/>
  <c r="A509" i="91"/>
  <c r="A550" i="91"/>
  <c r="A417" i="91"/>
  <c r="A507" i="91"/>
  <c r="A296" i="91"/>
  <c r="A413" i="91"/>
  <c r="A419" i="91"/>
  <c r="A484" i="91"/>
  <c r="A418" i="91"/>
  <c r="A457" i="91"/>
  <c r="A372" i="91"/>
  <c r="A487" i="91"/>
  <c r="A552" i="91"/>
  <c r="A564" i="91"/>
  <c r="A569" i="91"/>
  <c r="A573" i="91"/>
  <c r="A592" i="91"/>
  <c r="A604" i="91"/>
  <c r="A606" i="91"/>
  <c r="A611" i="91"/>
  <c r="A432" i="81"/>
  <c r="A430" i="81"/>
  <c r="A428" i="81"/>
  <c r="A426" i="81"/>
  <c r="A425" i="81"/>
  <c r="A423" i="81"/>
  <c r="A420" i="81"/>
  <c r="A416" i="81"/>
  <c r="A413" i="81"/>
  <c r="A411" i="81"/>
  <c r="A410" i="81"/>
  <c r="A408" i="81"/>
  <c r="A407" i="81"/>
  <c r="A404" i="81"/>
  <c r="A364" i="81"/>
  <c r="A365" i="81"/>
  <c r="A366" i="81"/>
  <c r="A376" i="81"/>
  <c r="A378" i="81"/>
  <c r="A380" i="81"/>
  <c r="A381" i="81"/>
  <c r="A383" i="81"/>
  <c r="A385" i="81"/>
  <c r="A387" i="81"/>
  <c r="A368" i="81"/>
  <c r="A431" i="81"/>
  <c r="A429" i="81"/>
  <c r="A427" i="81"/>
  <c r="A424" i="81"/>
  <c r="A419" i="81"/>
  <c r="A417" i="81"/>
  <c r="A415" i="81"/>
  <c r="A414" i="81"/>
  <c r="A409" i="81"/>
  <c r="A405" i="81"/>
  <c r="A375" i="81"/>
  <c r="A377" i="81"/>
  <c r="A379" i="81"/>
  <c r="A382" i="81"/>
  <c r="A384" i="81"/>
  <c r="A369" i="81"/>
  <c r="A162" i="111"/>
  <c r="A259" i="6"/>
  <c r="A258" i="6"/>
  <c r="A257" i="6"/>
  <c r="A7" i="91"/>
  <c r="A167" i="111"/>
  <c r="A166" i="111"/>
  <c r="A456" i="111"/>
  <c r="A449" i="111"/>
  <c r="A445" i="111"/>
  <c r="A443" i="111"/>
  <c r="A441" i="111"/>
  <c r="A439" i="111"/>
  <c r="A448" i="111"/>
  <c r="A446" i="111"/>
  <c r="A444" i="111"/>
  <c r="A442" i="111"/>
  <c r="A37" i="54"/>
  <c r="A34" i="54"/>
  <c r="A30" i="54"/>
  <c r="A25" i="54"/>
  <c r="A23" i="54"/>
  <c r="A20" i="54"/>
  <c r="A31" i="54"/>
  <c r="A10" i="54"/>
  <c r="A137" i="54"/>
  <c r="A132" i="54"/>
  <c r="A128" i="54"/>
  <c r="A124" i="54"/>
  <c r="A119" i="54"/>
  <c r="A115" i="54"/>
  <c r="A111" i="54"/>
  <c r="A103" i="54"/>
  <c r="A99" i="54"/>
  <c r="A95" i="54"/>
  <c r="A91" i="54"/>
  <c r="A83" i="54"/>
  <c r="A79" i="54"/>
  <c r="A69" i="54"/>
  <c r="A65" i="54"/>
  <c r="A54" i="54"/>
  <c r="A138" i="54"/>
  <c r="A130" i="54"/>
  <c r="A125" i="54"/>
  <c r="A118" i="54"/>
  <c r="A113" i="54"/>
  <c r="A108" i="54"/>
  <c r="A102" i="54"/>
  <c r="A92" i="54"/>
  <c r="A86" i="54"/>
  <c r="A81" i="54"/>
  <c r="A76" i="54"/>
  <c r="A70" i="54"/>
  <c r="A64" i="54"/>
  <c r="A57" i="54"/>
  <c r="A51" i="54"/>
  <c r="A214" i="112"/>
  <c r="A209" i="112"/>
  <c r="A204" i="112"/>
  <c r="A200" i="112"/>
  <c r="A196" i="112"/>
  <c r="A192" i="112"/>
  <c r="A188" i="112"/>
  <c r="A183" i="112"/>
  <c r="A179" i="112"/>
  <c r="A173" i="112"/>
  <c r="A38" i="112"/>
  <c r="A29" i="112"/>
  <c r="A13" i="112"/>
  <c r="A483" i="81"/>
  <c r="A478" i="81"/>
  <c r="A472" i="81"/>
  <c r="A469" i="81"/>
  <c r="A465" i="81"/>
  <c r="A461" i="81"/>
  <c r="A457" i="81"/>
  <c r="A451" i="81"/>
  <c r="A447" i="81"/>
  <c r="A104" i="81"/>
  <c r="A96" i="81"/>
  <c r="A93" i="81"/>
  <c r="A91" i="81"/>
  <c r="A88" i="81"/>
  <c r="A79" i="81"/>
  <c r="A200" i="81"/>
  <c r="A193" i="81"/>
  <c r="A27" i="81"/>
  <c r="A25" i="81"/>
  <c r="A12" i="81"/>
  <c r="A195" i="111"/>
  <c r="A191" i="111"/>
  <c r="A187" i="111"/>
  <c r="A176" i="111"/>
  <c r="A172" i="111"/>
  <c r="A152" i="111"/>
  <c r="A147" i="111"/>
  <c r="A143" i="111"/>
  <c r="A131" i="111"/>
  <c r="A128" i="111"/>
  <c r="A119" i="111"/>
  <c r="A115" i="111"/>
  <c r="A111" i="111"/>
  <c r="A70" i="111"/>
  <c r="A67" i="111"/>
  <c r="A59" i="111"/>
  <c r="A55" i="111"/>
  <c r="A41" i="111"/>
  <c r="A37" i="111"/>
  <c r="A33" i="111"/>
  <c r="A27" i="111"/>
  <c r="A25" i="111"/>
  <c r="A13" i="111"/>
  <c r="A475" i="6"/>
  <c r="A468" i="6"/>
  <c r="A464" i="6"/>
  <c r="A459" i="6"/>
  <c r="A444" i="6"/>
  <c r="A440" i="6"/>
  <c r="A430" i="6"/>
  <c r="A425" i="6"/>
  <c r="A417" i="6"/>
  <c r="A411" i="6"/>
  <c r="A407" i="6"/>
  <c r="A402" i="6"/>
  <c r="A398" i="6"/>
  <c r="A393" i="6"/>
  <c r="A389" i="6"/>
  <c r="A385" i="6"/>
  <c r="A379" i="6"/>
  <c r="A375" i="6"/>
  <c r="A368" i="6"/>
  <c r="A33" i="54"/>
  <c r="A19" i="54"/>
  <c r="A11" i="54"/>
  <c r="A139" i="54"/>
  <c r="A120" i="54"/>
  <c r="A112" i="54"/>
  <c r="A105" i="54"/>
  <c r="A98" i="54"/>
  <c r="A90" i="54"/>
  <c r="A84" i="54"/>
  <c r="A58" i="54"/>
  <c r="A216" i="112"/>
  <c r="A211" i="112"/>
  <c r="A208" i="112"/>
  <c r="A202" i="112"/>
  <c r="A197" i="112"/>
  <c r="A191" i="112"/>
  <c r="A176" i="112"/>
  <c r="A172" i="112"/>
  <c r="A37" i="112"/>
  <c r="A35" i="112"/>
  <c r="A30" i="112"/>
  <c r="A12" i="112"/>
  <c r="A10" i="112"/>
  <c r="A485" i="81"/>
  <c r="A480" i="81"/>
  <c r="A477" i="81"/>
  <c r="A467" i="81"/>
  <c r="A462" i="81"/>
  <c r="A452" i="81"/>
  <c r="A448" i="81"/>
  <c r="A435" i="81"/>
  <c r="A105" i="81"/>
  <c r="A103" i="81"/>
  <c r="A98" i="81"/>
  <c r="A95" i="81"/>
  <c r="A84" i="81"/>
  <c r="A72" i="81"/>
  <c r="A198" i="81"/>
  <c r="A194" i="81"/>
  <c r="A35" i="81"/>
  <c r="A31" i="81"/>
  <c r="A14" i="81"/>
  <c r="A9" i="81"/>
  <c r="A193" i="111"/>
  <c r="A188" i="111"/>
  <c r="A177" i="111"/>
  <c r="A171" i="111"/>
  <c r="A157" i="111"/>
  <c r="A153" i="111"/>
  <c r="A146" i="111"/>
  <c r="A126" i="111"/>
  <c r="A122" i="111"/>
  <c r="A118" i="111"/>
  <c r="A113" i="111"/>
  <c r="A69" i="111"/>
  <c r="A62" i="111"/>
  <c r="A57" i="111"/>
  <c r="A48" i="111"/>
  <c r="A43" i="111"/>
  <c r="A38" i="111"/>
  <c r="A32" i="111"/>
  <c r="A14" i="111"/>
  <c r="A473" i="6"/>
  <c r="A471" i="6"/>
  <c r="A466" i="6"/>
  <c r="A447" i="6"/>
  <c r="A442" i="6"/>
  <c r="A438" i="6"/>
  <c r="A433" i="6"/>
  <c r="A428" i="6"/>
  <c r="A412" i="6"/>
  <c r="A406" i="6"/>
  <c r="A401" i="6"/>
  <c r="A392" i="6"/>
  <c r="A388" i="6"/>
  <c r="A386" i="6"/>
  <c r="A383" i="6"/>
  <c r="A376" i="6"/>
  <c r="A364" i="6"/>
  <c r="A311" i="6"/>
  <c r="A308" i="6"/>
  <c r="A304" i="6"/>
  <c r="A265" i="6"/>
  <c r="A261" i="6"/>
  <c r="A130" i="6"/>
  <c r="A126" i="6"/>
  <c r="A121" i="6"/>
  <c r="A116" i="6"/>
  <c r="A113" i="6"/>
  <c r="A111" i="6"/>
  <c r="A108" i="6"/>
  <c r="A106" i="6"/>
  <c r="A104" i="6"/>
  <c r="A295" i="6"/>
  <c r="A293" i="6"/>
  <c r="A290" i="6"/>
  <c r="A287" i="6"/>
  <c r="A283" i="6"/>
  <c r="A279" i="6"/>
  <c r="A99" i="6"/>
  <c r="A95" i="6"/>
  <c r="A35" i="54"/>
  <c r="A21" i="54"/>
  <c r="A136" i="54"/>
  <c r="A131" i="54"/>
  <c r="A121" i="54"/>
  <c r="A110" i="54"/>
  <c r="A101" i="54"/>
  <c r="A93" i="54"/>
  <c r="A82" i="54"/>
  <c r="A63" i="54"/>
  <c r="A55" i="54"/>
  <c r="A205" i="112"/>
  <c r="A198" i="112"/>
  <c r="A190" i="112"/>
  <c r="A185" i="112"/>
  <c r="A180" i="112"/>
  <c r="A36" i="112"/>
  <c r="A484" i="81"/>
  <c r="A470" i="81"/>
  <c r="A463" i="81"/>
  <c r="A456" i="81"/>
  <c r="A450" i="81"/>
  <c r="A85" i="81"/>
  <c r="A80" i="81"/>
  <c r="A76" i="81"/>
  <c r="A11" i="81"/>
  <c r="A184" i="111"/>
  <c r="A174" i="111"/>
  <c r="A159" i="111"/>
  <c r="A154" i="111"/>
  <c r="A132" i="111"/>
  <c r="A120" i="111"/>
  <c r="A114" i="111"/>
  <c r="A73" i="111"/>
  <c r="A61" i="111"/>
  <c r="A54" i="111"/>
  <c r="A49" i="111"/>
  <c r="A42" i="111"/>
  <c r="A35" i="111"/>
  <c r="A29" i="111"/>
  <c r="A11" i="111"/>
  <c r="A9" i="111"/>
  <c r="A465" i="6"/>
  <c r="A452" i="6"/>
  <c r="A445" i="6"/>
  <c r="A432" i="6"/>
  <c r="A420" i="6"/>
  <c r="A409" i="6"/>
  <c r="A399" i="6"/>
  <c r="A395" i="6"/>
  <c r="A391" i="6"/>
  <c r="A382" i="6"/>
  <c r="A373" i="6"/>
  <c r="A367" i="6"/>
  <c r="A361" i="6"/>
  <c r="A352" i="6"/>
  <c r="A306" i="6"/>
  <c r="A301" i="6"/>
  <c r="A260" i="6"/>
  <c r="A129" i="6"/>
  <c r="A124" i="6"/>
  <c r="A119" i="6"/>
  <c r="A110" i="6"/>
  <c r="A107" i="6"/>
  <c r="A298" i="6"/>
  <c r="A296" i="6"/>
  <c r="A292" i="6"/>
  <c r="A284" i="6"/>
  <c r="A278" i="6"/>
  <c r="A275" i="6"/>
  <c r="A96" i="6"/>
  <c r="A81" i="6"/>
  <c r="A77" i="6"/>
  <c r="A72" i="6"/>
  <c r="A58" i="6"/>
  <c r="A51" i="6"/>
  <c r="A43" i="6"/>
  <c r="A34" i="6"/>
  <c r="A30" i="6"/>
  <c r="A21" i="6"/>
  <c r="A17" i="6"/>
  <c r="A13" i="6"/>
  <c r="A39" i="71"/>
  <c r="A123" i="54"/>
  <c r="A129" i="54"/>
  <c r="A116" i="54"/>
  <c r="A104" i="54"/>
  <c r="A89" i="54"/>
  <c r="A78" i="54"/>
  <c r="A62" i="54"/>
  <c r="A215" i="112"/>
  <c r="A210" i="112"/>
  <c r="A199" i="112"/>
  <c r="A189" i="112"/>
  <c r="A182" i="112"/>
  <c r="A32" i="112"/>
  <c r="A11" i="112"/>
  <c r="A468" i="81"/>
  <c r="A459" i="81"/>
  <c r="A436" i="81"/>
  <c r="A92" i="81"/>
  <c r="A78" i="81"/>
  <c r="A71" i="81"/>
  <c r="A15" i="81"/>
  <c r="A189" i="111"/>
  <c r="A175" i="111"/>
  <c r="A165" i="111"/>
  <c r="A144" i="111"/>
  <c r="A127" i="111"/>
  <c r="A110" i="111"/>
  <c r="A68" i="111"/>
  <c r="A66" i="111"/>
  <c r="A58" i="111"/>
  <c r="A50" i="111"/>
  <c r="A40" i="111"/>
  <c r="A31" i="111"/>
  <c r="A472" i="6"/>
  <c r="A470" i="6"/>
  <c r="A461" i="6"/>
  <c r="A451" i="6"/>
  <c r="A441" i="6"/>
  <c r="A434" i="6"/>
  <c r="A419" i="6"/>
  <c r="A410" i="6"/>
  <c r="A390" i="6"/>
  <c r="A384" i="6"/>
  <c r="A372" i="6"/>
  <c r="A371" i="6"/>
  <c r="A363" i="6"/>
  <c r="A353" i="6"/>
  <c r="A310" i="6"/>
  <c r="A305" i="6"/>
  <c r="A264" i="6"/>
  <c r="A127" i="6"/>
  <c r="A115" i="6"/>
  <c r="A286" i="6"/>
  <c r="A93" i="6"/>
  <c r="A82" i="6"/>
  <c r="A70" i="6"/>
  <c r="A59" i="6"/>
  <c r="A54" i="6"/>
  <c r="A50" i="6"/>
  <c r="A45" i="6"/>
  <c r="A32" i="6"/>
  <c r="A11" i="6"/>
  <c r="A135" i="54"/>
  <c r="A126" i="54"/>
  <c r="A114" i="54"/>
  <c r="A100" i="54"/>
  <c r="A88" i="54"/>
  <c r="A75" i="54"/>
  <c r="A71" i="54"/>
  <c r="A61" i="54"/>
  <c r="A56" i="54"/>
  <c r="A213" i="112"/>
  <c r="A206" i="112"/>
  <c r="A195" i="112"/>
  <c r="A187" i="112"/>
  <c r="A181" i="112"/>
  <c r="A31" i="112"/>
  <c r="A9" i="112"/>
  <c r="A481" i="81"/>
  <c r="A458" i="81"/>
  <c r="A81" i="81"/>
  <c r="A74" i="81"/>
  <c r="A199" i="81"/>
  <c r="A30" i="81"/>
  <c r="A13" i="81"/>
  <c r="A186" i="111"/>
  <c r="A173" i="111"/>
  <c r="A163" i="111"/>
  <c r="A160" i="111"/>
  <c r="A150" i="111"/>
  <c r="A125" i="111"/>
  <c r="A65" i="111"/>
  <c r="A56" i="111"/>
  <c r="A39" i="111"/>
  <c r="A30" i="111"/>
  <c r="A10" i="111"/>
  <c r="A460" i="6"/>
  <c r="A449" i="6"/>
  <c r="A439" i="6"/>
  <c r="A24" i="6"/>
  <c r="A32" i="54"/>
  <c r="A133" i="54"/>
  <c r="A106" i="54"/>
  <c r="A80" i="54"/>
  <c r="A67" i="54"/>
  <c r="A52" i="54"/>
  <c r="A201" i="112"/>
  <c r="A184" i="112"/>
  <c r="A26" i="112"/>
  <c r="A486" i="81"/>
  <c r="A460" i="81"/>
  <c r="A40" i="81"/>
  <c r="A195" i="81"/>
  <c r="A169" i="111"/>
  <c r="A156" i="111"/>
  <c r="A121" i="111"/>
  <c r="A71" i="111"/>
  <c r="A60" i="111"/>
  <c r="A44" i="111"/>
  <c r="A443" i="6"/>
  <c r="A426" i="6"/>
  <c r="A405" i="6"/>
  <c r="A394" i="6"/>
  <c r="A366" i="6"/>
  <c r="A312" i="6"/>
  <c r="A302" i="6"/>
  <c r="A263" i="6"/>
  <c r="A128" i="6"/>
  <c r="A120" i="6"/>
  <c r="A112" i="6"/>
  <c r="A103" i="6"/>
  <c r="A297" i="6"/>
  <c r="A288" i="6"/>
  <c r="A97" i="6"/>
  <c r="A78" i="6"/>
  <c r="A73" i="6"/>
  <c r="A67" i="6"/>
  <c r="A65" i="6"/>
  <c r="A57" i="6"/>
  <c r="A49" i="6"/>
  <c r="A42" i="6"/>
  <c r="A23" i="6"/>
  <c r="A16" i="6"/>
  <c r="A24" i="54"/>
  <c r="A122" i="54"/>
  <c r="A96" i="54"/>
  <c r="A212" i="112"/>
  <c r="A194" i="112"/>
  <c r="A175" i="112"/>
  <c r="A473" i="81"/>
  <c r="A102" i="81"/>
  <c r="A73" i="81"/>
  <c r="A192" i="81"/>
  <c r="A194" i="111"/>
  <c r="A149" i="111"/>
  <c r="A116" i="111"/>
  <c r="A476" i="6"/>
  <c r="A467" i="6"/>
  <c r="A454" i="6"/>
  <c r="A416" i="6"/>
  <c r="A414" i="6"/>
  <c r="A403" i="6"/>
  <c r="A378" i="6"/>
  <c r="A365" i="6"/>
  <c r="A351" i="6"/>
  <c r="A309" i="6"/>
  <c r="A272" i="6"/>
  <c r="A262" i="6"/>
  <c r="A125" i="6"/>
  <c r="A118" i="6"/>
  <c r="A109" i="6"/>
  <c r="A102" i="6"/>
  <c r="A294" i="6"/>
  <c r="A285" i="6"/>
  <c r="A277" i="6"/>
  <c r="A94" i="6"/>
  <c r="A83" i="6"/>
  <c r="A63" i="6"/>
  <c r="A48" i="6"/>
  <c r="A40" i="6"/>
  <c r="A36" i="6"/>
  <c r="A15" i="6"/>
  <c r="A40" i="71"/>
  <c r="A94" i="54"/>
  <c r="A59" i="54"/>
  <c r="A34" i="112"/>
  <c r="A479" i="81"/>
  <c r="A437" i="81"/>
  <c r="A101" i="81"/>
  <c r="A94" i="81"/>
  <c r="A28" i="81"/>
  <c r="A10" i="81"/>
  <c r="A192" i="111"/>
  <c r="A161" i="111"/>
  <c r="A148" i="111"/>
  <c r="A129" i="111"/>
  <c r="A112" i="111"/>
  <c r="A51" i="111"/>
  <c r="A34" i="111"/>
  <c r="A474" i="6"/>
  <c r="A463" i="6"/>
  <c r="A453" i="6"/>
  <c r="A413" i="6"/>
  <c r="A397" i="6"/>
  <c r="A377" i="6"/>
  <c r="A313" i="6"/>
  <c r="A105" i="6"/>
  <c r="A276" i="6"/>
  <c r="A80" i="6"/>
  <c r="A74" i="6"/>
  <c r="A71" i="6"/>
  <c r="A66" i="6"/>
  <c r="A60" i="6"/>
  <c r="A56" i="6"/>
  <c r="A53" i="6"/>
  <c r="A46" i="6"/>
  <c r="A35" i="6"/>
  <c r="A28" i="6"/>
  <c r="A14" i="6"/>
  <c r="A38" i="54"/>
  <c r="A109" i="54"/>
  <c r="A85" i="54"/>
  <c r="A68" i="54"/>
  <c r="A186" i="112"/>
  <c r="A27" i="112"/>
  <c r="A14" i="112"/>
  <c r="A487" i="81"/>
  <c r="A464" i="81"/>
  <c r="A90" i="81"/>
  <c r="A26" i="81"/>
  <c r="A185" i="111"/>
  <c r="A170" i="111"/>
  <c r="A158" i="111"/>
  <c r="A124" i="111"/>
  <c r="A72" i="111"/>
  <c r="A64" i="111"/>
  <c r="A47" i="111"/>
  <c r="A28" i="111"/>
  <c r="A12" i="111"/>
  <c r="A446" i="6"/>
  <c r="A429" i="6"/>
  <c r="A396" i="6"/>
  <c r="A374" i="6"/>
  <c r="A370" i="6"/>
  <c r="A303" i="6"/>
  <c r="A267" i="6"/>
  <c r="A289" i="6"/>
  <c r="A281" i="6"/>
  <c r="A98" i="6"/>
  <c r="A79" i="6"/>
  <c r="A68" i="6"/>
  <c r="A52" i="6"/>
  <c r="A44" i="6"/>
  <c r="A33" i="6"/>
  <c r="A11" i="106" l="1"/>
  <c r="A86" i="79"/>
  <c r="A32" i="106"/>
  <c r="A22" i="79"/>
  <c r="A103" i="79"/>
  <c r="A50" i="106"/>
  <c r="A66" i="79"/>
  <c r="A104" i="79"/>
  <c r="A32" i="79"/>
  <c r="A67" i="79"/>
  <c r="A51" i="106"/>
  <c r="A45" i="79"/>
  <c r="A37" i="106"/>
  <c r="A112" i="79"/>
  <c r="A73" i="122"/>
  <c r="A41" i="122"/>
  <c r="A95" i="125"/>
  <c r="A99" i="125"/>
  <c r="A31" i="125"/>
  <c r="A41" i="125"/>
  <c r="A49" i="125"/>
  <c r="A28" i="125"/>
  <c r="A30" i="122"/>
  <c r="A25" i="106"/>
  <c r="A36" i="79"/>
  <c r="A76" i="125"/>
  <c r="A13" i="130"/>
  <c r="A121" i="130"/>
  <c r="A40" i="130"/>
  <c r="A61" i="130"/>
  <c r="A118" i="130"/>
  <c r="A114" i="130"/>
  <c r="A30" i="132"/>
  <c r="A28" i="132"/>
  <c r="A35" i="132"/>
  <c r="A58" i="132"/>
  <c r="A57" i="132"/>
  <c r="A63" i="130"/>
  <c r="A45" i="132"/>
  <c r="A11" i="132"/>
  <c r="A43" i="71"/>
  <c r="A34" i="133"/>
  <c r="A40" i="133"/>
  <c r="A58" i="133"/>
  <c r="A103" i="133"/>
  <c r="A35" i="133"/>
  <c r="A106" i="133"/>
  <c r="A73" i="133"/>
  <c r="A74" i="133"/>
  <c r="A46" i="122"/>
  <c r="A63" i="133"/>
  <c r="A49" i="132"/>
  <c r="A90" i="125"/>
  <c r="A11" i="138"/>
  <c r="A38" i="106"/>
  <c r="A26" i="71"/>
  <c r="A61" i="79"/>
  <c r="A29" i="106"/>
  <c r="A48" i="79"/>
  <c r="A89" i="79"/>
  <c r="A30" i="106"/>
  <c r="A20" i="79"/>
  <c r="A49" i="79"/>
  <c r="A94" i="79"/>
  <c r="A30" i="79"/>
  <c r="A109" i="79"/>
  <c r="A36" i="106"/>
  <c r="A35" i="71"/>
  <c r="A56" i="79"/>
  <c r="A90" i="79"/>
  <c r="A49" i="106"/>
  <c r="A100" i="79"/>
  <c r="A59" i="122"/>
  <c r="A21" i="122"/>
  <c r="A22" i="122"/>
  <c r="A28" i="122"/>
  <c r="A75" i="79"/>
  <c r="A105" i="125"/>
  <c r="A110" i="125"/>
  <c r="A75" i="125"/>
  <c r="A35" i="125"/>
  <c r="A55" i="125"/>
  <c r="A24" i="125"/>
  <c r="A48" i="125"/>
  <c r="A72" i="125"/>
  <c r="A21" i="106"/>
  <c r="A56" i="125"/>
  <c r="A26" i="106"/>
  <c r="A39" i="130"/>
  <c r="A29" i="130"/>
  <c r="A111" i="130"/>
  <c r="A60" i="125"/>
  <c r="A66" i="132"/>
  <c r="A24" i="132"/>
  <c r="A22" i="132"/>
  <c r="A75" i="132"/>
  <c r="A63" i="132"/>
  <c r="A91" i="79"/>
  <c r="A92" i="79"/>
  <c r="A76" i="132"/>
  <c r="A69" i="132"/>
  <c r="A15" i="71"/>
  <c r="A13" i="71"/>
  <c r="A17" i="133"/>
  <c r="A28" i="133"/>
  <c r="A37" i="133"/>
  <c r="A43" i="133"/>
  <c r="A54" i="133"/>
  <c r="A46" i="133"/>
  <c r="A114" i="133"/>
  <c r="A18" i="133"/>
  <c r="A29" i="133"/>
  <c r="A41" i="133"/>
  <c r="A53" i="133"/>
  <c r="A21" i="79"/>
  <c r="A42" i="79"/>
  <c r="A65" i="79"/>
  <c r="A20" i="122"/>
  <c r="A70" i="122"/>
  <c r="A62" i="122"/>
  <c r="A24" i="122"/>
  <c r="A37" i="122"/>
  <c r="A96" i="125"/>
  <c r="A87" i="125"/>
  <c r="A66" i="125"/>
  <c r="A84" i="125"/>
  <c r="A27" i="125"/>
  <c r="A45" i="125"/>
  <c r="A32" i="125"/>
  <c r="A29" i="122"/>
  <c r="A65" i="125"/>
  <c r="A37" i="79"/>
  <c r="A31" i="130"/>
  <c r="A56" i="130"/>
  <c r="A66" i="130"/>
  <c r="A36" i="130"/>
  <c r="A46" i="130"/>
  <c r="A57" i="130"/>
  <c r="A17" i="131"/>
  <c r="A33" i="132"/>
  <c r="A43" i="132"/>
  <c r="A71" i="132"/>
  <c r="A44" i="106"/>
  <c r="A25" i="71"/>
  <c r="A46" i="106"/>
  <c r="A34" i="71"/>
  <c r="A34" i="79"/>
  <c r="A80" i="79"/>
  <c r="A40" i="106"/>
  <c r="A19" i="79"/>
  <c r="A55" i="79"/>
  <c r="A102" i="79"/>
  <c r="A43" i="106"/>
  <c r="A27" i="79"/>
  <c r="A57" i="79"/>
  <c r="A52" i="79"/>
  <c r="A42" i="106"/>
  <c r="A28" i="79"/>
  <c r="A62" i="79"/>
  <c r="A108" i="79"/>
  <c r="A31" i="106"/>
  <c r="A27" i="71"/>
  <c r="A39" i="106"/>
  <c r="A31" i="79"/>
  <c r="A48" i="106"/>
  <c r="A47" i="79"/>
  <c r="A26" i="79"/>
  <c r="A22" i="71"/>
  <c r="A69" i="79"/>
  <c r="A113" i="79"/>
  <c r="A29" i="79"/>
  <c r="A54" i="79"/>
  <c r="A87" i="79"/>
  <c r="A35" i="122"/>
  <c r="A64" i="122"/>
  <c r="A56" i="122"/>
  <c r="A74" i="122"/>
  <c r="A40" i="122"/>
  <c r="A25" i="122"/>
  <c r="A72" i="79"/>
  <c r="A76" i="79"/>
  <c r="A104" i="125"/>
  <c r="A67" i="125"/>
  <c r="A83" i="125"/>
  <c r="A74" i="125"/>
  <c r="A101" i="125"/>
  <c r="A21" i="125"/>
  <c r="A20" i="125"/>
  <c r="A44" i="125"/>
  <c r="A51" i="125"/>
  <c r="A49" i="122"/>
  <c r="A106" i="79"/>
  <c r="A28" i="71"/>
  <c r="A35" i="130"/>
  <c r="A43" i="130"/>
  <c r="A60" i="130"/>
  <c r="A30" i="130"/>
  <c r="A52" i="130"/>
  <c r="A44" i="132"/>
  <c r="A34" i="132"/>
  <c r="A27" i="132"/>
  <c r="A11" i="133"/>
  <c r="A21" i="133"/>
  <c r="A50" i="133"/>
  <c r="A98" i="133"/>
  <c r="A25" i="133"/>
  <c r="A49" i="133"/>
  <c r="A61" i="133"/>
  <c r="A113" i="133"/>
  <c r="A80" i="133"/>
  <c r="A36" i="71"/>
  <c r="A31" i="71"/>
  <c r="A57" i="138"/>
  <c r="A56" i="138"/>
  <c r="A38" i="138"/>
  <c r="A39" i="138"/>
  <c r="A45" i="133"/>
  <c r="A26" i="138"/>
  <c r="A61" i="132"/>
  <c r="A17" i="125"/>
  <c r="A32" i="130"/>
  <c r="A32" i="131"/>
  <c r="A43" i="122"/>
  <c r="A47" i="106"/>
  <c r="A44" i="79"/>
  <c r="A20" i="71"/>
  <c r="A24" i="79"/>
  <c r="A53" i="79"/>
  <c r="A110" i="79"/>
  <c r="A9" i="71"/>
  <c r="A41" i="79"/>
  <c r="A81" i="79"/>
  <c r="A111" i="79"/>
  <c r="A19" i="106"/>
  <c r="A43" i="79"/>
  <c r="A83" i="79"/>
  <c r="A95" i="79"/>
  <c r="A23" i="71"/>
  <c r="A51" i="79"/>
  <c r="A84" i="79"/>
  <c r="A41" i="106"/>
  <c r="A44" i="71"/>
  <c r="A33" i="79"/>
  <c r="A59" i="79"/>
  <c r="A93" i="79"/>
  <c r="A64" i="79"/>
  <c r="A22" i="106"/>
  <c r="A57" i="122"/>
  <c r="A68" i="122"/>
  <c r="A18" i="122"/>
  <c r="A58" i="122"/>
  <c r="A23" i="122"/>
  <c r="A26" i="122"/>
  <c r="A39" i="122"/>
  <c r="A36" i="122"/>
  <c r="A73" i="79"/>
  <c r="A77" i="79"/>
  <c r="A94" i="125"/>
  <c r="A109" i="125"/>
  <c r="A69" i="125"/>
  <c r="A85" i="125"/>
  <c r="A63" i="125"/>
  <c r="A82" i="125"/>
  <c r="A97" i="125"/>
  <c r="A25" i="125"/>
  <c r="A33" i="125"/>
  <c r="A43" i="125"/>
  <c r="A53" i="125"/>
  <c r="A22" i="125"/>
  <c r="A30" i="125"/>
  <c r="A46" i="125"/>
  <c r="A31" i="122"/>
  <c r="A45" i="122"/>
  <c r="A70" i="125"/>
  <c r="A48" i="122"/>
  <c r="A24" i="106"/>
  <c r="A38" i="79"/>
  <c r="A78" i="125"/>
  <c r="A30" i="71"/>
  <c r="A15" i="130"/>
  <c r="A37" i="130"/>
  <c r="A54" i="130"/>
  <c r="A64" i="130"/>
  <c r="A113" i="130"/>
  <c r="A34" i="130"/>
  <c r="A44" i="130"/>
  <c r="A55" i="130"/>
  <c r="A65" i="130"/>
  <c r="A120" i="130"/>
  <c r="A38" i="132"/>
  <c r="A37" i="132"/>
  <c r="A29" i="132"/>
  <c r="A74" i="132"/>
  <c r="A47" i="132"/>
  <c r="A36" i="132"/>
  <c r="A60" i="132"/>
  <c r="A59" i="132"/>
  <c r="A67" i="130"/>
  <c r="A68" i="130"/>
  <c r="A115" i="130"/>
  <c r="A47" i="122"/>
  <c r="A70" i="132"/>
  <c r="A67" i="132"/>
  <c r="A24" i="71"/>
  <c r="A13" i="133"/>
  <c r="A26" i="133"/>
  <c r="A36" i="133"/>
  <c r="A42" i="133"/>
  <c r="A52" i="133"/>
  <c r="A60" i="133"/>
  <c r="A107" i="133"/>
  <c r="A105" i="133"/>
  <c r="A27" i="133"/>
  <c r="A38" i="133"/>
  <c r="A51" i="133"/>
  <c r="A69" i="133"/>
  <c r="A115" i="133"/>
  <c r="A108" i="133"/>
  <c r="A75" i="133"/>
  <c r="A82" i="133"/>
  <c r="A76" i="133"/>
  <c r="A46" i="132"/>
  <c r="A58" i="125"/>
  <c r="A51" i="122"/>
  <c r="A21" i="71"/>
  <c r="A58" i="79"/>
  <c r="A51" i="138"/>
  <c r="A59" i="138"/>
  <c r="A13" i="138"/>
  <c r="A58" i="138"/>
  <c r="A42" i="138"/>
  <c r="A41" i="138"/>
  <c r="A32" i="132"/>
  <c r="A29" i="138"/>
  <c r="A28" i="138"/>
  <c r="A24" i="133"/>
  <c r="A17" i="106"/>
  <c r="A28" i="131"/>
  <c r="A32" i="133"/>
  <c r="A23" i="130"/>
  <c r="A32" i="138"/>
  <c r="A62" i="130"/>
  <c r="A39" i="132"/>
  <c r="A116" i="133"/>
  <c r="A48" i="132"/>
  <c r="A20" i="132"/>
  <c r="A29" i="131"/>
  <c r="A18" i="106"/>
  <c r="A50" i="79"/>
  <c r="A21" i="132"/>
  <c r="A119" i="130"/>
  <c r="A71" i="125"/>
  <c r="A20" i="138"/>
  <c r="A35" i="106"/>
  <c r="A87" i="133"/>
  <c r="A88" i="125"/>
  <c r="A63" i="122"/>
  <c r="A75" i="143"/>
  <c r="A144" i="143"/>
  <c r="A151" i="143"/>
  <c r="A179" i="143"/>
  <c r="A194" i="143"/>
  <c r="A202" i="143"/>
  <c r="A212" i="143"/>
  <c r="A246" i="143"/>
  <c r="A256" i="143"/>
  <c r="A267" i="143"/>
  <c r="A66" i="143"/>
  <c r="A76" i="143"/>
  <c r="A145" i="143"/>
  <c r="A154" i="143"/>
  <c r="A85" i="143"/>
  <c r="A184" i="143"/>
  <c r="A197" i="143"/>
  <c r="A205" i="143"/>
  <c r="A245" i="143"/>
  <c r="A255" i="143"/>
  <c r="A266" i="143"/>
  <c r="A186" i="143"/>
  <c r="A226" i="143"/>
  <c r="A234" i="143"/>
  <c r="A183" i="143"/>
  <c r="A227" i="143"/>
  <c r="A235" i="143"/>
  <c r="A159" i="143"/>
  <c r="A167" i="143"/>
  <c r="A162" i="143"/>
  <c r="A170" i="143"/>
  <c r="A208" i="143"/>
  <c r="A86" i="146"/>
  <c r="A93" i="146"/>
  <c r="A58" i="146"/>
  <c r="A98" i="146"/>
  <c r="A85" i="146"/>
  <c r="A76" i="146"/>
  <c r="A107" i="146"/>
  <c r="A97" i="146"/>
  <c r="A78" i="146"/>
  <c r="A77" i="146"/>
  <c r="A106" i="146"/>
  <c r="A90" i="148"/>
  <c r="A85" i="148"/>
  <c r="A93" i="148"/>
  <c r="A161" i="148"/>
  <c r="A168" i="148"/>
  <c r="A176" i="148"/>
  <c r="A184" i="148"/>
  <c r="A102" i="148"/>
  <c r="A196" i="148"/>
  <c r="A233" i="148"/>
  <c r="A253" i="148"/>
  <c r="A265" i="148"/>
  <c r="A275" i="148"/>
  <c r="A283" i="148"/>
  <c r="A163" i="148"/>
  <c r="A171" i="148"/>
  <c r="A179" i="148"/>
  <c r="A187" i="148"/>
  <c r="A197" i="148"/>
  <c r="A205" i="148"/>
  <c r="A230" i="148"/>
  <c r="A248" i="148"/>
  <c r="A258" i="148"/>
  <c r="A272" i="148"/>
  <c r="A280" i="148"/>
  <c r="A67" i="149"/>
  <c r="A142" i="149"/>
  <c r="A149" i="149"/>
  <c r="A146" i="149"/>
  <c r="A82" i="150"/>
  <c r="A94" i="150"/>
  <c r="A101" i="150"/>
  <c r="A77" i="150"/>
  <c r="A85" i="150"/>
  <c r="A93" i="150"/>
  <c r="A220" i="143"/>
  <c r="A106" i="125"/>
  <c r="A112" i="133"/>
  <c r="A47" i="152"/>
  <c r="A54" i="152"/>
  <c r="A40" i="152"/>
  <c r="A50" i="152"/>
  <c r="A55" i="152"/>
  <c r="A59" i="125"/>
  <c r="A73" i="150"/>
  <c r="A135" i="149"/>
  <c r="A132" i="149"/>
  <c r="A261" i="148"/>
  <c r="A98" i="125"/>
  <c r="A268" i="148"/>
  <c r="A133" i="148"/>
  <c r="A135" i="148"/>
  <c r="A130" i="148"/>
  <c r="A144" i="148"/>
  <c r="A112" i="143"/>
  <c r="A120" i="143"/>
  <c r="A128" i="143"/>
  <c r="A113" i="143"/>
  <c r="A121" i="143"/>
  <c r="A129" i="143"/>
  <c r="A93" i="130"/>
  <c r="A101" i="130"/>
  <c r="A110" i="149"/>
  <c r="A118" i="149"/>
  <c r="A96" i="130"/>
  <c r="A104" i="130"/>
  <c r="A105" i="149"/>
  <c r="A113" i="149"/>
  <c r="A121" i="149"/>
  <c r="A136" i="143"/>
  <c r="A99" i="133"/>
  <c r="A117" i="133"/>
  <c r="A73" i="132"/>
  <c r="A22" i="133"/>
  <c r="A77" i="133"/>
  <c r="A70" i="133"/>
  <c r="A81" i="133"/>
  <c r="A54" i="125"/>
  <c r="A57" i="125"/>
  <c r="A50" i="132"/>
  <c r="A65" i="122"/>
  <c r="A63" i="79"/>
  <c r="A53" i="138"/>
  <c r="A61" i="138"/>
  <c r="A52" i="138"/>
  <c r="A60" i="138"/>
  <c r="A44" i="138"/>
  <c r="A43" i="138"/>
  <c r="A42" i="122"/>
  <c r="A31" i="138"/>
  <c r="A30" i="138"/>
  <c r="A16" i="106"/>
  <c r="A18" i="132"/>
  <c r="A22" i="138"/>
  <c r="A19" i="132"/>
  <c r="A69" i="122"/>
  <c r="A23" i="79"/>
  <c r="A93" i="125"/>
  <c r="A31" i="132"/>
  <c r="A111" i="125"/>
  <c r="A24" i="130"/>
  <c r="A107" i="79"/>
  <c r="A24" i="138"/>
  <c r="A60" i="122"/>
  <c r="A53" i="122"/>
  <c r="A21" i="130"/>
  <c r="A19" i="138"/>
  <c r="A89" i="133"/>
  <c r="A77" i="132"/>
  <c r="A89" i="125"/>
  <c r="A18" i="130"/>
  <c r="A34" i="131"/>
  <c r="A30" i="131"/>
  <c r="A40" i="138"/>
  <c r="A91" i="133"/>
  <c r="A50" i="138"/>
  <c r="A97" i="133"/>
  <c r="A90" i="133"/>
  <c r="A62" i="132"/>
  <c r="A68" i="143"/>
  <c r="A77" i="143"/>
  <c r="A146" i="143"/>
  <c r="A153" i="143"/>
  <c r="A182" i="143"/>
  <c r="A196" i="143"/>
  <c r="A204" i="143"/>
  <c r="A214" i="143"/>
  <c r="A250" i="143"/>
  <c r="A258" i="143"/>
  <c r="A269" i="143"/>
  <c r="A69" i="143"/>
  <c r="A78" i="143"/>
  <c r="A148" i="143"/>
  <c r="A156" i="143"/>
  <c r="A87" i="143"/>
  <c r="A185" i="143"/>
  <c r="A199" i="143"/>
  <c r="A209" i="143"/>
  <c r="A247" i="143"/>
  <c r="A257" i="143"/>
  <c r="A268" i="143"/>
  <c r="A187" i="143"/>
  <c r="A228" i="143"/>
  <c r="A236" i="143"/>
  <c r="A188" i="143"/>
  <c r="A229" i="143"/>
  <c r="A237" i="143"/>
  <c r="A161" i="143"/>
  <c r="A169" i="143"/>
  <c r="A164" i="143"/>
  <c r="A172" i="143"/>
  <c r="A216" i="143"/>
  <c r="A96" i="146"/>
  <c r="A108" i="146"/>
  <c r="A35" i="138"/>
  <c r="A74" i="146"/>
  <c r="A105" i="146"/>
  <c r="A57" i="146"/>
  <c r="A95" i="146"/>
  <c r="A82" i="146"/>
  <c r="A75" i="146"/>
  <c r="A104" i="146"/>
  <c r="A84" i="146"/>
  <c r="A81" i="146"/>
  <c r="A68" i="148"/>
  <c r="A92" i="148"/>
  <c r="A87" i="148"/>
  <c r="A162" i="148"/>
  <c r="A170" i="148"/>
  <c r="A178" i="148"/>
  <c r="A186" i="148"/>
  <c r="A104" i="148"/>
  <c r="A198" i="148"/>
  <c r="A227" i="148"/>
  <c r="A245" i="148"/>
  <c r="A255" i="148"/>
  <c r="A269" i="148"/>
  <c r="A277" i="148"/>
  <c r="A156" i="148"/>
  <c r="A165" i="148"/>
  <c r="A173" i="148"/>
  <c r="A181" i="148"/>
  <c r="A199" i="148"/>
  <c r="A207" i="148"/>
  <c r="A252" i="148"/>
  <c r="A264" i="148"/>
  <c r="A274" i="148"/>
  <c r="A282" i="148"/>
  <c r="A80" i="149"/>
  <c r="A143" i="149"/>
  <c r="A151" i="149"/>
  <c r="A148" i="149"/>
  <c r="A96" i="150"/>
  <c r="A71" i="150"/>
  <c r="A84" i="150"/>
  <c r="A95" i="150"/>
  <c r="A79" i="150"/>
  <c r="A177" i="143"/>
  <c r="A111" i="133"/>
  <c r="A36" i="152"/>
  <c r="A49" i="152"/>
  <c r="A56" i="152"/>
  <c r="A44" i="152"/>
  <c r="A57" i="152"/>
  <c r="A64" i="133"/>
  <c r="A51" i="132"/>
  <c r="A129" i="149"/>
  <c r="A137" i="149"/>
  <c r="A134" i="149"/>
  <c r="A260" i="148"/>
  <c r="A101" i="133"/>
  <c r="A141" i="148"/>
  <c r="A137" i="148"/>
  <c r="A132" i="148"/>
  <c r="A134" i="148"/>
  <c r="A114" i="143"/>
  <c r="A122" i="143"/>
  <c r="A115" i="143"/>
  <c r="A123" i="143"/>
  <c r="A95" i="130"/>
  <c r="A103" i="130"/>
  <c r="A104" i="149"/>
  <c r="A112" i="149"/>
  <c r="A120" i="149"/>
  <c r="A98" i="130"/>
  <c r="A106" i="130"/>
  <c r="A107" i="149"/>
  <c r="A115" i="149"/>
  <c r="A150" i="148"/>
  <c r="A25" i="79"/>
  <c r="A46" i="79"/>
  <c r="A82" i="79"/>
  <c r="A105" i="79"/>
  <c r="A35" i="79"/>
  <c r="A33" i="122"/>
  <c r="A61" i="122"/>
  <c r="A71" i="122"/>
  <c r="A34" i="122"/>
  <c r="A72" i="122"/>
  <c r="A38" i="122"/>
  <c r="A19" i="122"/>
  <c r="A27" i="122"/>
  <c r="A74" i="79"/>
  <c r="A108" i="125"/>
  <c r="A103" i="125"/>
  <c r="A64" i="125"/>
  <c r="A81" i="125"/>
  <c r="A102" i="125"/>
  <c r="A68" i="125"/>
  <c r="A86" i="125"/>
  <c r="A29" i="125"/>
  <c r="A37" i="125"/>
  <c r="A47" i="125"/>
  <c r="A18" i="125"/>
  <c r="A26" i="125"/>
  <c r="A36" i="125"/>
  <c r="A32" i="122"/>
  <c r="A44" i="122"/>
  <c r="A73" i="125"/>
  <c r="A23" i="125"/>
  <c r="A23" i="106"/>
  <c r="A39" i="79"/>
  <c r="A77" i="125"/>
  <c r="A11" i="71"/>
  <c r="A28" i="130"/>
  <c r="A33" i="130"/>
  <c r="A41" i="130"/>
  <c r="A58" i="130"/>
  <c r="A117" i="130"/>
  <c r="A14" i="130"/>
  <c r="A38" i="130"/>
  <c r="A50" i="130"/>
  <c r="A59" i="130"/>
  <c r="A116" i="130"/>
  <c r="A18" i="131"/>
  <c r="A41" i="132"/>
  <c r="A40" i="132"/>
  <c r="A26" i="132"/>
  <c r="A42" i="132"/>
  <c r="A25" i="132"/>
  <c r="A56" i="132"/>
  <c r="A55" i="132"/>
  <c r="A52" i="132"/>
  <c r="A96" i="79"/>
  <c r="A97" i="79"/>
  <c r="A78" i="132"/>
  <c r="A68" i="132"/>
  <c r="A72" i="132"/>
  <c r="A33" i="71"/>
  <c r="A19" i="133"/>
  <c r="A30" i="133"/>
  <c r="A33" i="133"/>
  <c r="A48" i="133"/>
  <c r="A56" i="133"/>
  <c r="A96" i="133"/>
  <c r="A100" i="133"/>
  <c r="A20" i="133"/>
  <c r="A31" i="133"/>
  <c r="A44" i="133"/>
  <c r="A57" i="133"/>
  <c r="A109" i="133"/>
  <c r="A102" i="133"/>
  <c r="A19" i="71"/>
  <c r="A71" i="133"/>
  <c r="A79" i="133"/>
  <c r="A72" i="133"/>
  <c r="A65" i="133"/>
  <c r="A59" i="133"/>
  <c r="A62" i="133"/>
  <c r="A50" i="122"/>
  <c r="A39" i="125"/>
  <c r="A29" i="71"/>
  <c r="A55" i="138"/>
  <c r="A63" i="138"/>
  <c r="A54" i="138"/>
  <c r="A52" i="125"/>
  <c r="A47" i="138"/>
  <c r="A46" i="138"/>
  <c r="A25" i="138"/>
  <c r="A23" i="138"/>
  <c r="A33" i="138"/>
  <c r="A51" i="130"/>
  <c r="A27" i="130"/>
  <c r="A17" i="138"/>
  <c r="A20" i="130"/>
  <c r="A45" i="106"/>
  <c r="A78" i="133"/>
  <c r="A19" i="130"/>
  <c r="A68" i="133"/>
  <c r="A32" i="71"/>
  <c r="A60" i="79"/>
  <c r="A20" i="106"/>
  <c r="A42" i="130"/>
  <c r="A47" i="133"/>
  <c r="A112" i="130"/>
  <c r="A33" i="131"/>
  <c r="A50" i="125"/>
  <c r="A35" i="131"/>
  <c r="A17" i="122"/>
  <c r="A22" i="130"/>
  <c r="A23" i="133"/>
  <c r="A104" i="133"/>
  <c r="A36" i="131"/>
  <c r="A19" i="125"/>
  <c r="A34" i="125"/>
  <c r="A92" i="133"/>
  <c r="A71" i="143"/>
  <c r="A147" i="143"/>
  <c r="A155" i="143"/>
  <c r="A86" i="143"/>
  <c r="A189" i="143"/>
  <c r="A198" i="143"/>
  <c r="A206" i="143"/>
  <c r="A252" i="143"/>
  <c r="A260" i="143"/>
  <c r="A271" i="143"/>
  <c r="A72" i="143"/>
  <c r="A141" i="143"/>
  <c r="A150" i="143"/>
  <c r="A158" i="143"/>
  <c r="A90" i="143"/>
  <c r="A193" i="143"/>
  <c r="A201" i="143"/>
  <c r="A211" i="143"/>
  <c r="A251" i="143"/>
  <c r="A259" i="143"/>
  <c r="A270" i="143"/>
  <c r="A191" i="143"/>
  <c r="A230" i="143"/>
  <c r="A238" i="143"/>
  <c r="A192" i="143"/>
  <c r="A231" i="143"/>
  <c r="A239" i="143"/>
  <c r="A218" i="143"/>
  <c r="A163" i="143"/>
  <c r="A171" i="143"/>
  <c r="A166" i="143"/>
  <c r="A217" i="143"/>
  <c r="A243" i="143"/>
  <c r="A103" i="146"/>
  <c r="A102" i="146"/>
  <c r="A92" i="146"/>
  <c r="A73" i="146"/>
  <c r="A94" i="146"/>
  <c r="A89" i="146"/>
  <c r="A273" i="143"/>
  <c r="A86" i="148"/>
  <c r="A89" i="148"/>
  <c r="A157" i="148"/>
  <c r="A164" i="148"/>
  <c r="A172" i="148"/>
  <c r="A180" i="148"/>
  <c r="A106" i="148"/>
  <c r="A200" i="148"/>
  <c r="A229" i="148"/>
  <c r="A247" i="148"/>
  <c r="A257" i="148"/>
  <c r="A271" i="148"/>
  <c r="A279" i="148"/>
  <c r="A158" i="148"/>
  <c r="A167" i="148"/>
  <c r="A175" i="148"/>
  <c r="A183" i="148"/>
  <c r="A101" i="148"/>
  <c r="A201" i="148"/>
  <c r="A226" i="148"/>
  <c r="A254" i="148"/>
  <c r="A266" i="148"/>
  <c r="A276" i="148"/>
  <c r="A82" i="149"/>
  <c r="A145" i="149"/>
  <c r="A69" i="149"/>
  <c r="A150" i="149"/>
  <c r="A98" i="150"/>
  <c r="A78" i="150"/>
  <c r="A90" i="150"/>
  <c r="A97" i="150"/>
  <c r="A72" i="150"/>
  <c r="A81" i="150"/>
  <c r="A89" i="150"/>
  <c r="A219" i="143"/>
  <c r="A107" i="125"/>
  <c r="A39" i="152"/>
  <c r="A58" i="152"/>
  <c r="A46" i="152"/>
  <c r="A59" i="152"/>
  <c r="A52" i="122"/>
  <c r="A34" i="138"/>
  <c r="A131" i="149"/>
  <c r="A136" i="149"/>
  <c r="A262" i="148"/>
  <c r="A129" i="148"/>
  <c r="A143" i="148"/>
  <c r="A139" i="148"/>
  <c r="A140" i="148"/>
  <c r="A136" i="148"/>
  <c r="A116" i="143"/>
  <c r="A124" i="143"/>
  <c r="A117" i="143"/>
  <c r="A125" i="143"/>
  <c r="A97" i="130"/>
  <c r="A105" i="130"/>
  <c r="A106" i="149"/>
  <c r="A114" i="149"/>
  <c r="A149" i="148"/>
  <c r="A92" i="130"/>
  <c r="A100" i="130"/>
  <c r="A108" i="130"/>
  <c r="A109" i="149"/>
  <c r="A117" i="149"/>
  <c r="A152" i="148"/>
  <c r="A135" i="143"/>
  <c r="A27" i="138"/>
  <c r="A38" i="125"/>
  <c r="A42" i="71"/>
  <c r="A23" i="132"/>
  <c r="A88" i="79"/>
  <c r="A15" i="132"/>
  <c r="A85" i="133"/>
  <c r="A16" i="132"/>
  <c r="A31" i="131"/>
  <c r="A55" i="133"/>
  <c r="A93" i="133"/>
  <c r="A15" i="106"/>
  <c r="A40" i="79"/>
  <c r="A17" i="132"/>
  <c r="A25" i="130"/>
  <c r="A62" i="138"/>
  <c r="A101" i="79"/>
  <c r="A86" i="133"/>
  <c r="A39" i="133"/>
  <c r="A88" i="133"/>
  <c r="A21" i="138"/>
  <c r="A18" i="138"/>
  <c r="A42" i="125"/>
  <c r="A100" i="125"/>
  <c r="A45" i="138"/>
  <c r="A73" i="143"/>
  <c r="A142" i="143"/>
  <c r="A149" i="143"/>
  <c r="A157" i="143"/>
  <c r="A88" i="143"/>
  <c r="A190" i="143"/>
  <c r="A200" i="143"/>
  <c r="A210" i="143"/>
  <c r="A244" i="143"/>
  <c r="A254" i="143"/>
  <c r="A265" i="143"/>
  <c r="A74" i="143"/>
  <c r="A143" i="143"/>
  <c r="A152" i="143"/>
  <c r="A180" i="143"/>
  <c r="A195" i="143"/>
  <c r="A203" i="143"/>
  <c r="A213" i="143"/>
  <c r="A253" i="143"/>
  <c r="A264" i="143"/>
  <c r="A272" i="143"/>
  <c r="A224" i="143"/>
  <c r="A232" i="143"/>
  <c r="A240" i="143"/>
  <c r="A225" i="143"/>
  <c r="A233" i="143"/>
  <c r="A241" i="143"/>
  <c r="A176" i="143"/>
  <c r="A165" i="143"/>
  <c r="A160" i="143"/>
  <c r="A168" i="143"/>
  <c r="A175" i="143"/>
  <c r="A261" i="143"/>
  <c r="A221" i="143"/>
  <c r="A66" i="146"/>
  <c r="A83" i="146"/>
  <c r="A88" i="146"/>
  <c r="A60" i="146"/>
  <c r="A100" i="146"/>
  <c r="A87" i="146"/>
  <c r="A101" i="146"/>
  <c r="A99" i="146"/>
  <c r="A88" i="148"/>
  <c r="A91" i="148"/>
  <c r="A159" i="148"/>
  <c r="A166" i="148"/>
  <c r="A174" i="148"/>
  <c r="A182" i="148"/>
  <c r="A202" i="148"/>
  <c r="A231" i="148"/>
  <c r="A251" i="148"/>
  <c r="A263" i="148"/>
  <c r="A273" i="148"/>
  <c r="A281" i="148"/>
  <c r="A160" i="148"/>
  <c r="A169" i="148"/>
  <c r="A177" i="148"/>
  <c r="A185" i="148"/>
  <c r="A103" i="148"/>
  <c r="A195" i="148"/>
  <c r="A203" i="148"/>
  <c r="A228" i="148"/>
  <c r="A246" i="148"/>
  <c r="A256" i="148"/>
  <c r="A270" i="148"/>
  <c r="A278" i="148"/>
  <c r="A140" i="149"/>
  <c r="A147" i="149"/>
  <c r="A141" i="149"/>
  <c r="A152" i="149"/>
  <c r="A144" i="149"/>
  <c r="A100" i="150"/>
  <c r="A80" i="150"/>
  <c r="A92" i="150"/>
  <c r="A99" i="150"/>
  <c r="A74" i="150"/>
  <c r="A83" i="150"/>
  <c r="A91" i="150"/>
  <c r="A178" i="143"/>
  <c r="A110" i="133"/>
  <c r="A45" i="152"/>
  <c r="A60" i="152"/>
  <c r="A48" i="152"/>
  <c r="A41" i="152"/>
  <c r="A59" i="146"/>
  <c r="A133" i="149"/>
  <c r="A130" i="149"/>
  <c r="A259" i="148"/>
  <c r="A267" i="148"/>
  <c r="A131" i="148"/>
  <c r="A145" i="148"/>
  <c r="A128" i="148"/>
  <c r="A142" i="148"/>
  <c r="A138" i="148"/>
  <c r="A118" i="143"/>
  <c r="A126" i="143"/>
  <c r="A119" i="143"/>
  <c r="A127" i="143"/>
  <c r="A91" i="130"/>
  <c r="A99" i="130"/>
  <c r="A107" i="130"/>
  <c r="A108" i="149"/>
  <c r="A116" i="149"/>
  <c r="A151" i="148"/>
  <c r="A94" i="130"/>
  <c r="A102" i="130"/>
  <c r="A111" i="149"/>
  <c r="A119" i="149"/>
  <c r="A134" i="143"/>
  <c r="A137" i="143"/>
  <c r="A33" i="151"/>
  <c r="A31" i="151"/>
  <c r="A34" i="151"/>
  <c r="A32" i="151"/>
  <c r="A30" i="151"/>
  <c r="A27" i="151"/>
  <c r="A13" i="79"/>
  <c r="A15" i="79"/>
  <c r="A28" i="129"/>
  <c r="A40" i="129"/>
  <c r="A27" i="129"/>
  <c r="A22" i="129"/>
  <c r="A31" i="129"/>
  <c r="A39" i="129"/>
  <c r="A49" i="129"/>
  <c r="A25" i="129"/>
  <c r="A60" i="129"/>
  <c r="A73" i="129"/>
  <c r="A74" i="129"/>
  <c r="A46" i="129"/>
  <c r="A17" i="129"/>
  <c r="A81" i="129"/>
  <c r="A77" i="129"/>
  <c r="A59" i="129"/>
  <c r="A30" i="129"/>
  <c r="A26" i="129"/>
  <c r="A33" i="129"/>
  <c r="A41" i="129"/>
  <c r="A57" i="129"/>
  <c r="A36" i="129"/>
  <c r="A65" i="129"/>
  <c r="A68" i="129"/>
  <c r="A76" i="129"/>
  <c r="A53" i="129"/>
  <c r="A20" i="129"/>
  <c r="A69" i="129"/>
  <c r="A15" i="129"/>
  <c r="A16" i="129"/>
  <c r="A52" i="129"/>
  <c r="A34" i="129"/>
  <c r="A35" i="129"/>
  <c r="A70" i="129"/>
  <c r="A47" i="129"/>
  <c r="A50" i="129"/>
  <c r="A75" i="129"/>
  <c r="A18" i="129"/>
  <c r="A19" i="129"/>
  <c r="A32" i="129"/>
  <c r="A79" i="129"/>
  <c r="A43" i="129"/>
  <c r="A62" i="129"/>
  <c r="A21" i="129"/>
  <c r="A58" i="129"/>
  <c r="A29" i="129"/>
  <c r="A37" i="129"/>
  <c r="A45" i="129"/>
  <c r="A61" i="129"/>
  <c r="A44" i="129"/>
  <c r="A71" i="129"/>
  <c r="A72" i="129"/>
  <c r="A64" i="129"/>
  <c r="A51" i="129"/>
  <c r="A78" i="129"/>
  <c r="A23" i="129"/>
  <c r="A48" i="129"/>
  <c r="A82" i="129"/>
  <c r="A56" i="129"/>
  <c r="A38" i="129"/>
  <c r="A80" i="129"/>
  <c r="A83" i="129"/>
  <c r="A20" i="146"/>
  <c r="A19" i="146"/>
  <c r="A18" i="146"/>
  <c r="A321" i="81"/>
  <c r="A313" i="81"/>
  <c r="A305" i="81"/>
  <c r="A322" i="81"/>
  <c r="A314" i="81"/>
  <c r="A306" i="81"/>
  <c r="A286" i="81"/>
  <c r="A278" i="81"/>
  <c r="A287" i="81"/>
  <c r="A279" i="81"/>
  <c r="A68" i="79"/>
  <c r="A127" i="148"/>
  <c r="A71" i="130"/>
  <c r="A49" i="112"/>
  <c r="A62" i="112"/>
  <c r="A90" i="112"/>
  <c r="A98" i="112"/>
  <c r="A133" i="112"/>
  <c r="A111" i="143"/>
  <c r="A46" i="112"/>
  <c r="A59" i="112"/>
  <c r="A84" i="112"/>
  <c r="A103" i="112"/>
  <c r="A84" i="149"/>
  <c r="A148" i="148"/>
  <c r="A471" i="81"/>
  <c r="A127" i="149"/>
  <c r="A53" i="148"/>
  <c r="A319" i="81"/>
  <c r="A311" i="81"/>
  <c r="A303" i="81"/>
  <c r="A320" i="81"/>
  <c r="A312" i="81"/>
  <c r="A304" i="81"/>
  <c r="A284" i="81"/>
  <c r="A285" i="81"/>
  <c r="A70" i="143"/>
  <c r="A26" i="148"/>
  <c r="A43" i="112"/>
  <c r="A51" i="112"/>
  <c r="A64" i="112"/>
  <c r="A94" i="112"/>
  <c r="A100" i="112"/>
  <c r="A48" i="112"/>
  <c r="A61" i="112"/>
  <c r="A89" i="112"/>
  <c r="A97" i="112"/>
  <c r="A105" i="112"/>
  <c r="A132" i="112"/>
  <c r="A108" i="148"/>
  <c r="A90" i="130"/>
  <c r="A133" i="143"/>
  <c r="A124" i="149"/>
  <c r="A26" i="143"/>
  <c r="A18" i="148"/>
  <c r="A17" i="148"/>
  <c r="A317" i="81"/>
  <c r="A309" i="81"/>
  <c r="A318" i="81"/>
  <c r="A310" i="81"/>
  <c r="A302" i="81"/>
  <c r="A282" i="81"/>
  <c r="A283" i="81"/>
  <c r="A174" i="143"/>
  <c r="A19" i="131"/>
  <c r="A47" i="130"/>
  <c r="A45" i="112"/>
  <c r="A58" i="112"/>
  <c r="A66" i="112"/>
  <c r="A102" i="112"/>
  <c r="A50" i="112"/>
  <c r="A63" i="112"/>
  <c r="A92" i="112"/>
  <c r="A99" i="112"/>
  <c r="A134" i="112"/>
  <c r="A92" i="143"/>
  <c r="A128" i="149"/>
  <c r="A126" i="149"/>
  <c r="A315" i="81"/>
  <c r="A307" i="81"/>
  <c r="A324" i="81"/>
  <c r="A316" i="81"/>
  <c r="A308" i="81"/>
  <c r="A288" i="81"/>
  <c r="A280" i="81"/>
  <c r="A281" i="81"/>
  <c r="A190" i="148"/>
  <c r="A68" i="149"/>
  <c r="A47" i="112"/>
  <c r="A60" i="112"/>
  <c r="A86" i="112"/>
  <c r="A104" i="112"/>
  <c r="A131" i="112"/>
  <c r="A44" i="112"/>
  <c r="A52" i="112"/>
  <c r="A65" i="112"/>
  <c r="A95" i="112"/>
  <c r="A101" i="112"/>
  <c r="A103" i="149"/>
  <c r="A11" i="79"/>
  <c r="A48" i="130"/>
  <c r="A70" i="79"/>
  <c r="A94" i="148"/>
  <c r="A70" i="149"/>
  <c r="A514" i="111"/>
  <c r="A515" i="111"/>
  <c r="A22" i="151"/>
  <c r="A13" i="151"/>
  <c r="A14" i="151"/>
  <c r="A21" i="151"/>
  <c r="A14" i="152"/>
  <c r="A13" i="152"/>
  <c r="A20" i="152"/>
  <c r="A29" i="152"/>
  <c r="A22" i="152"/>
  <c r="A34" i="152"/>
  <c r="A28" i="152"/>
  <c r="A76" i="130"/>
  <c r="A17" i="130"/>
  <c r="A45" i="130"/>
  <c r="A87" i="130"/>
  <c r="A85" i="130"/>
  <c r="A207" i="81"/>
  <c r="A214" i="81"/>
  <c r="A221" i="81"/>
  <c r="A227" i="81"/>
  <c r="A233" i="81"/>
  <c r="A239" i="81"/>
  <c r="A245" i="81"/>
  <c r="A252" i="81"/>
  <c r="A208" i="81"/>
  <c r="A215" i="81"/>
  <c r="A222" i="81"/>
  <c r="A240" i="81"/>
  <c r="A246" i="81"/>
  <c r="A253" i="81"/>
  <c r="A312" i="111"/>
  <c r="A327" i="111"/>
  <c r="A337" i="111"/>
  <c r="A345" i="111"/>
  <c r="A418" i="111"/>
  <c r="A410" i="111"/>
  <c r="A402" i="111"/>
  <c r="A390" i="111"/>
  <c r="A298" i="111"/>
  <c r="A351" i="111"/>
  <c r="A301" i="111"/>
  <c r="A297" i="111"/>
  <c r="A311" i="111"/>
  <c r="A324" i="111"/>
  <c r="A332" i="111"/>
  <c r="A340" i="111"/>
  <c r="A417" i="111"/>
  <c r="A409" i="111"/>
  <c r="A401" i="111"/>
  <c r="A396" i="111"/>
  <c r="A516" i="111"/>
  <c r="A517" i="111"/>
  <c r="A26" i="151"/>
  <c r="A25" i="151"/>
  <c r="A16" i="152"/>
  <c r="A15" i="152"/>
  <c r="A27" i="152"/>
  <c r="A31" i="152"/>
  <c r="A26" i="152"/>
  <c r="A33" i="152"/>
  <c r="A23" i="151"/>
  <c r="A80" i="130"/>
  <c r="A78" i="130"/>
  <c r="A75" i="130"/>
  <c r="A16" i="130"/>
  <c r="A26" i="130"/>
  <c r="A209" i="81"/>
  <c r="A223" i="81"/>
  <c r="A241" i="81"/>
  <c r="A247" i="81"/>
  <c r="A210" i="81"/>
  <c r="A216" i="81"/>
  <c r="A228" i="81"/>
  <c r="A234" i="81"/>
  <c r="A242" i="81"/>
  <c r="A248" i="81"/>
  <c r="A349" i="111"/>
  <c r="A355" i="111"/>
  <c r="A299" i="111"/>
  <c r="A318" i="111"/>
  <c r="A329" i="111"/>
  <c r="A339" i="111"/>
  <c r="A424" i="111"/>
  <c r="A416" i="111"/>
  <c r="A408" i="111"/>
  <c r="A400" i="111"/>
  <c r="A395" i="111"/>
  <c r="A304" i="111"/>
  <c r="A323" i="111"/>
  <c r="A353" i="111"/>
  <c r="A306" i="111"/>
  <c r="A305" i="111"/>
  <c r="A313" i="111"/>
  <c r="A319" i="111"/>
  <c r="A326" i="111"/>
  <c r="A334" i="111"/>
  <c r="A342" i="111"/>
  <c r="A423" i="111"/>
  <c r="A415" i="111"/>
  <c r="A407" i="111"/>
  <c r="A394" i="111"/>
  <c r="A512" i="111"/>
  <c r="A18" i="151"/>
  <c r="A17" i="151"/>
  <c r="A24" i="151"/>
  <c r="A25" i="152"/>
  <c r="A9" i="152"/>
  <c r="A10" i="152"/>
  <c r="A19" i="152"/>
  <c r="A24" i="152"/>
  <c r="A37" i="152"/>
  <c r="A32" i="152"/>
  <c r="A84" i="130"/>
  <c r="A82" i="130"/>
  <c r="A79" i="130"/>
  <c r="A77" i="130"/>
  <c r="A211" i="81"/>
  <c r="A217" i="81"/>
  <c r="A229" i="81"/>
  <c r="A235" i="81"/>
  <c r="A243" i="81"/>
  <c r="A249" i="81"/>
  <c r="A257" i="81"/>
  <c r="A205" i="81"/>
  <c r="A212" i="81"/>
  <c r="A218" i="81"/>
  <c r="A224" i="81"/>
  <c r="A230" i="81"/>
  <c r="A236" i="81"/>
  <c r="A244" i="81"/>
  <c r="A250" i="81"/>
  <c r="A350" i="111"/>
  <c r="A303" i="111"/>
  <c r="A321" i="111"/>
  <c r="A331" i="111"/>
  <c r="A341" i="111"/>
  <c r="A422" i="111"/>
  <c r="A414" i="111"/>
  <c r="A406" i="111"/>
  <c r="A399" i="111"/>
  <c r="A393" i="111"/>
  <c r="A310" i="111"/>
  <c r="A333" i="111"/>
  <c r="A354" i="111"/>
  <c r="A314" i="111"/>
  <c r="A300" i="111"/>
  <c r="A307" i="111"/>
  <c r="A315" i="111"/>
  <c r="A328" i="111"/>
  <c r="A336" i="111"/>
  <c r="A344" i="111"/>
  <c r="A421" i="111"/>
  <c r="A413" i="111"/>
  <c r="A405" i="111"/>
  <c r="A398" i="111"/>
  <c r="A513" i="111"/>
  <c r="A12" i="151"/>
  <c r="A11" i="151"/>
  <c r="A20" i="151"/>
  <c r="A10" i="151"/>
  <c r="A9" i="151"/>
  <c r="A19" i="151"/>
  <c r="A23" i="152"/>
  <c r="A35" i="152"/>
  <c r="A11" i="152"/>
  <c r="A12" i="152"/>
  <c r="A21" i="152"/>
  <c r="A30" i="152"/>
  <c r="A38" i="152"/>
  <c r="A51" i="152"/>
  <c r="A88" i="130"/>
  <c r="A86" i="130"/>
  <c r="A83" i="130"/>
  <c r="A81" i="130"/>
  <c r="A213" i="81"/>
  <c r="A219" i="81"/>
  <c r="A225" i="81"/>
  <c r="A231" i="81"/>
  <c r="A237" i="81"/>
  <c r="A206" i="81"/>
  <c r="A220" i="81"/>
  <c r="A226" i="81"/>
  <c r="A232" i="81"/>
  <c r="A238" i="81"/>
  <c r="A251" i="81"/>
  <c r="A352" i="111"/>
  <c r="A308" i="111"/>
  <c r="A325" i="111"/>
  <c r="A335" i="111"/>
  <c r="A343" i="111"/>
  <c r="A420" i="111"/>
  <c r="A412" i="111"/>
  <c r="A404" i="111"/>
  <c r="A397" i="111"/>
  <c r="A392" i="111"/>
  <c r="A316" i="111"/>
  <c r="A320" i="111"/>
  <c r="A302" i="111"/>
  <c r="A309" i="111"/>
  <c r="A317" i="111"/>
  <c r="A322" i="111"/>
  <c r="A330" i="111"/>
  <c r="A338" i="111"/>
  <c r="A346" i="111"/>
  <c r="A419" i="111"/>
  <c r="A411" i="111"/>
  <c r="A403" i="111"/>
  <c r="A391" i="111"/>
  <c r="A222" i="143"/>
  <c r="A81" i="149"/>
  <c r="A510" i="111"/>
  <c r="A89" i="143"/>
  <c r="A105" i="148"/>
  <c r="A12" i="143"/>
  <c r="A11" i="143"/>
  <c r="A20" i="143"/>
  <c r="A28" i="143"/>
  <c r="A30" i="143"/>
  <c r="A33" i="143"/>
  <c r="A35" i="143"/>
  <c r="A37" i="143"/>
  <c r="A39" i="143"/>
  <c r="A41" i="143"/>
  <c r="A43" i="143"/>
  <c r="A64" i="143"/>
  <c r="A45" i="143"/>
  <c r="A47" i="143"/>
  <c r="A49" i="143"/>
  <c r="A51" i="143"/>
  <c r="A53" i="143"/>
  <c r="A55" i="143"/>
  <c r="A57" i="143"/>
  <c r="A59" i="143"/>
  <c r="A65" i="143"/>
  <c r="A140" i="143"/>
  <c r="A82" i="143"/>
  <c r="A84" i="143"/>
  <c r="A61" i="143"/>
  <c r="A10" i="143"/>
  <c r="A9" i="143"/>
  <c r="A19" i="143"/>
  <c r="A22" i="143"/>
  <c r="A29" i="143"/>
  <c r="A31" i="143"/>
  <c r="A32" i="143"/>
  <c r="A34" i="143"/>
  <c r="A36" i="143"/>
  <c r="A38" i="143"/>
  <c r="A40" i="143"/>
  <c r="A42" i="143"/>
  <c r="A63" i="143"/>
  <c r="A44" i="143"/>
  <c r="A46" i="143"/>
  <c r="A48" i="143"/>
  <c r="A50" i="143"/>
  <c r="A52" i="143"/>
  <c r="A54" i="143"/>
  <c r="A56" i="143"/>
  <c r="A58" i="143"/>
  <c r="A67" i="143"/>
  <c r="A83" i="143"/>
  <c r="A62" i="143"/>
  <c r="A60" i="143"/>
  <c r="A15" i="143"/>
  <c r="A21" i="143"/>
  <c r="A317" i="6"/>
  <c r="A319" i="6"/>
  <c r="A321" i="6"/>
  <c r="A322" i="6"/>
  <c r="A324" i="6"/>
  <c r="A326" i="6"/>
  <c r="A328" i="6"/>
  <c r="A316" i="6"/>
  <c r="A318" i="6"/>
  <c r="A320" i="6"/>
  <c r="A323" i="6"/>
  <c r="A325" i="6"/>
  <c r="A327" i="6"/>
  <c r="A329" i="6"/>
  <c r="A14" i="122"/>
  <c r="A13" i="122"/>
  <c r="A114" i="81"/>
  <c r="A120" i="81"/>
  <c r="A99" i="81"/>
  <c r="A130" i="81"/>
  <c r="A135" i="81"/>
  <c r="A147" i="81"/>
  <c r="A117" i="6"/>
  <c r="A116" i="81"/>
  <c r="A122" i="81"/>
  <c r="A373" i="81"/>
  <c r="A141" i="81"/>
  <c r="A10" i="122"/>
  <c r="A9" i="122"/>
  <c r="A86" i="81"/>
  <c r="A110" i="81"/>
  <c r="A124" i="81"/>
  <c r="A421" i="81"/>
  <c r="A128" i="81"/>
  <c r="A132" i="81"/>
  <c r="A137" i="81"/>
  <c r="A143" i="81"/>
  <c r="A150" i="81"/>
  <c r="A200" i="6"/>
  <c r="A12" i="122"/>
  <c r="A11" i="122"/>
  <c r="A87" i="81"/>
  <c r="A112" i="81"/>
  <c r="A126" i="81"/>
  <c r="A134" i="81"/>
  <c r="A139" i="81"/>
  <c r="A145" i="81"/>
  <c r="A108" i="81"/>
  <c r="A115" i="81"/>
  <c r="A121" i="81"/>
  <c r="A129" i="81"/>
  <c r="A133" i="81"/>
  <c r="A140" i="81"/>
  <c r="A148" i="81"/>
  <c r="A14" i="125"/>
  <c r="A13" i="125"/>
  <c r="A12" i="125"/>
  <c r="A11" i="125"/>
  <c r="A10" i="131"/>
  <c r="A9" i="131"/>
  <c r="A36" i="146"/>
  <c r="A29" i="146"/>
  <c r="A63" i="146"/>
  <c r="A31" i="146"/>
  <c r="A28" i="146"/>
  <c r="A51" i="146"/>
  <c r="A69" i="146"/>
  <c r="A46" i="146"/>
  <c r="A39" i="146"/>
  <c r="A40" i="146"/>
  <c r="A109" i="81"/>
  <c r="A117" i="81"/>
  <c r="A123" i="81"/>
  <c r="A142" i="81"/>
  <c r="A149" i="81"/>
  <c r="A91" i="112"/>
  <c r="A10" i="129"/>
  <c r="A9" i="129"/>
  <c r="A50" i="146"/>
  <c r="A47" i="146"/>
  <c r="A52" i="146"/>
  <c r="A68" i="146"/>
  <c r="A33" i="146"/>
  <c r="A30" i="146"/>
  <c r="A53" i="146"/>
  <c r="A64" i="146"/>
  <c r="A67" i="146"/>
  <c r="A44" i="146"/>
  <c r="A41" i="146"/>
  <c r="A42" i="146"/>
  <c r="A111" i="81"/>
  <c r="A118" i="81"/>
  <c r="A125" i="81"/>
  <c r="A136" i="81"/>
  <c r="A144" i="81"/>
  <c r="A151" i="81"/>
  <c r="A156" i="81"/>
  <c r="A11" i="129"/>
  <c r="A12" i="129"/>
  <c r="A16" i="146"/>
  <c r="A15" i="146"/>
  <c r="A17" i="146"/>
  <c r="A10" i="146"/>
  <c r="A9" i="146"/>
  <c r="A11" i="146"/>
  <c r="A55" i="146"/>
  <c r="A26" i="146"/>
  <c r="A35" i="146"/>
  <c r="A37" i="146"/>
  <c r="A54" i="146"/>
  <c r="A45" i="146"/>
  <c r="A27" i="146"/>
  <c r="A43" i="146"/>
  <c r="A49" i="146"/>
  <c r="A113" i="81"/>
  <c r="A119" i="81"/>
  <c r="A127" i="81"/>
  <c r="A131" i="81"/>
  <c r="A138" i="81"/>
  <c r="A146" i="81"/>
  <c r="A475" i="81"/>
  <c r="A93" i="112"/>
  <c r="A10" i="125"/>
  <c r="A9" i="125"/>
  <c r="A25" i="146"/>
  <c r="A23" i="146"/>
  <c r="A34" i="146"/>
  <c r="A32" i="146"/>
  <c r="A12" i="146"/>
  <c r="A13" i="146"/>
  <c r="A14" i="146"/>
  <c r="A24" i="146"/>
  <c r="A48" i="146"/>
  <c r="A56" i="146"/>
  <c r="A38" i="146"/>
  <c r="A11" i="148"/>
  <c r="A12" i="148"/>
  <c r="A15" i="148"/>
  <c r="A16" i="148"/>
  <c r="A21" i="148"/>
  <c r="A24" i="148"/>
  <c r="A27" i="148"/>
  <c r="A31" i="148"/>
  <c r="A34" i="148"/>
  <c r="A36" i="148"/>
  <c r="A39" i="148"/>
  <c r="A42" i="148"/>
  <c r="A44" i="148"/>
  <c r="A46" i="148"/>
  <c r="A48" i="148"/>
  <c r="A50" i="148"/>
  <c r="A51" i="148"/>
  <c r="A54" i="148"/>
  <c r="A56" i="148"/>
  <c r="A58" i="148"/>
  <c r="A60" i="148"/>
  <c r="A62" i="148"/>
  <c r="A64" i="148"/>
  <c r="A66" i="148"/>
  <c r="A10" i="148"/>
  <c r="A9" i="148"/>
  <c r="A14" i="148"/>
  <c r="A13" i="148"/>
  <c r="A22" i="148"/>
  <c r="A23" i="148"/>
  <c r="A25" i="148"/>
  <c r="A30" i="148"/>
  <c r="A33" i="148"/>
  <c r="A35" i="148"/>
  <c r="A38" i="148"/>
  <c r="A40" i="148"/>
  <c r="A43" i="148"/>
  <c r="A45" i="148"/>
  <c r="A47" i="148"/>
  <c r="A49" i="148"/>
  <c r="A52" i="148"/>
  <c r="A55" i="148"/>
  <c r="A57" i="148"/>
  <c r="A59" i="148"/>
  <c r="A61" i="148"/>
  <c r="A63" i="148"/>
  <c r="A65" i="148"/>
  <c r="A67" i="148"/>
  <c r="A155" i="148"/>
  <c r="A98" i="148"/>
  <c r="A100" i="148"/>
  <c r="A192" i="148"/>
  <c r="A204" i="148"/>
  <c r="A206" i="148"/>
  <c r="A208" i="148"/>
  <c r="A210" i="148"/>
  <c r="A212" i="148"/>
  <c r="A216" i="148"/>
  <c r="A218" i="148"/>
  <c r="A220" i="148"/>
  <c r="A223" i="148"/>
  <c r="A235" i="148"/>
  <c r="A237" i="148"/>
  <c r="A239" i="148"/>
  <c r="A243" i="148"/>
  <c r="A99" i="148"/>
  <c r="A191" i="148"/>
  <c r="A193" i="148"/>
  <c r="A209" i="148"/>
  <c r="A211" i="148"/>
  <c r="A213" i="148"/>
  <c r="A215" i="148"/>
  <c r="A217" i="148"/>
  <c r="A219" i="148"/>
  <c r="A221" i="148"/>
  <c r="A224" i="148"/>
  <c r="A232" i="148"/>
  <c r="A234" i="148"/>
  <c r="A236" i="148"/>
  <c r="A238" i="148"/>
  <c r="A241" i="148"/>
  <c r="A244" i="148"/>
  <c r="A28" i="148"/>
  <c r="A41" i="148"/>
  <c r="A37" i="148"/>
  <c r="A32" i="148"/>
  <c r="A29" i="148"/>
  <c r="A10" i="149"/>
  <c r="A9" i="149"/>
  <c r="A14" i="149"/>
  <c r="A13" i="149"/>
  <c r="A18" i="149"/>
  <c r="A20" i="149"/>
  <c r="A22" i="149"/>
  <c r="A24" i="149"/>
  <c r="A26" i="149"/>
  <c r="A28" i="149"/>
  <c r="A30" i="149"/>
  <c r="A31" i="149"/>
  <c r="A33" i="149"/>
  <c r="A35" i="149"/>
  <c r="A37" i="149"/>
  <c r="A39" i="149"/>
  <c r="A44" i="149"/>
  <c r="A46" i="149"/>
  <c r="A48" i="149"/>
  <c r="A50" i="149"/>
  <c r="A52" i="149"/>
  <c r="A54" i="149"/>
  <c r="A56" i="149"/>
  <c r="A58" i="149"/>
  <c r="A43" i="149"/>
  <c r="A62" i="149"/>
  <c r="A65" i="149"/>
  <c r="A74" i="149"/>
  <c r="A76" i="149"/>
  <c r="A78" i="149"/>
  <c r="A11" i="149"/>
  <c r="A12" i="149"/>
  <c r="A17" i="149"/>
  <c r="A19" i="149"/>
  <c r="A21" i="149"/>
  <c r="A23" i="149"/>
  <c r="A25" i="149"/>
  <c r="A27" i="149"/>
  <c r="A29" i="149"/>
  <c r="A32" i="149"/>
  <c r="A34" i="149"/>
  <c r="A36" i="149"/>
  <c r="A38" i="149"/>
  <c r="A41" i="149"/>
  <c r="A45" i="149"/>
  <c r="A47" i="149"/>
  <c r="A49" i="149"/>
  <c r="A51" i="149"/>
  <c r="A53" i="149"/>
  <c r="A55" i="149"/>
  <c r="A57" i="149"/>
  <c r="A42" i="149"/>
  <c r="A61" i="149"/>
  <c r="A64" i="149"/>
  <c r="A66" i="149"/>
  <c r="A75" i="149"/>
  <c r="A77" i="149"/>
  <c r="A79" i="149"/>
  <c r="A59" i="149"/>
  <c r="A60" i="149"/>
  <c r="A40" i="149"/>
  <c r="A65" i="146"/>
  <c r="A70" i="146"/>
  <c r="A71" i="146"/>
  <c r="A72" i="146"/>
  <c r="A24" i="143"/>
  <c r="A23" i="143"/>
  <c r="A25" i="143"/>
  <c r="A18" i="143"/>
  <c r="A27" i="143"/>
  <c r="A23" i="150"/>
  <c r="A27" i="150"/>
  <c r="A29" i="150"/>
  <c r="A30" i="150"/>
  <c r="A33" i="150"/>
  <c r="A35" i="150"/>
  <c r="A37" i="150"/>
  <c r="A39" i="150"/>
  <c r="A41" i="150"/>
  <c r="A43" i="150"/>
  <c r="A45" i="150"/>
  <c r="A47" i="150"/>
  <c r="A49" i="150"/>
  <c r="A51" i="150"/>
  <c r="A53" i="150"/>
  <c r="A55" i="150"/>
  <c r="A57" i="150"/>
  <c r="A59" i="150"/>
  <c r="A61" i="150"/>
  <c r="A63" i="150"/>
  <c r="A65" i="150"/>
  <c r="A67" i="150"/>
  <c r="A68" i="150"/>
  <c r="A70" i="150"/>
  <c r="A21" i="150"/>
  <c r="A22" i="150"/>
  <c r="A28" i="150"/>
  <c r="A31" i="150"/>
  <c r="A32" i="150"/>
  <c r="A34" i="150"/>
  <c r="A36" i="150"/>
  <c r="A38" i="150"/>
  <c r="A40" i="150"/>
  <c r="A42" i="150"/>
  <c r="A44" i="150"/>
  <c r="A46" i="150"/>
  <c r="A48" i="150"/>
  <c r="A50" i="150"/>
  <c r="A52" i="150"/>
  <c r="A54" i="150"/>
  <c r="A56" i="150"/>
  <c r="A58" i="150"/>
  <c r="A60" i="150"/>
  <c r="A62" i="150"/>
  <c r="A64" i="150"/>
  <c r="A66" i="150"/>
  <c r="A69" i="150"/>
  <c r="A86" i="150"/>
  <c r="A63" i="149"/>
  <c r="A242" i="148"/>
  <c r="A12" i="150"/>
  <c r="A11" i="150"/>
  <c r="A16" i="150"/>
  <c r="A15" i="150"/>
  <c r="A10" i="150"/>
  <c r="A9" i="150"/>
  <c r="A14" i="150"/>
  <c r="A13" i="150"/>
  <c r="A18" i="150"/>
  <c r="A17" i="150"/>
  <c r="A69" i="148"/>
  <c r="A71" i="148"/>
  <c r="A73" i="148"/>
  <c r="A75" i="148"/>
  <c r="A77" i="148"/>
  <c r="A79" i="148"/>
  <c r="A81" i="148"/>
  <c r="A83" i="148"/>
  <c r="A112" i="148"/>
  <c r="A114" i="148"/>
  <c r="A116" i="148"/>
  <c r="A118" i="148"/>
  <c r="A120" i="148"/>
  <c r="A122" i="148"/>
  <c r="A124" i="148"/>
  <c r="A70" i="148"/>
  <c r="A72" i="148"/>
  <c r="A74" i="148"/>
  <c r="A76" i="148"/>
  <c r="A78" i="148"/>
  <c r="A80" i="148"/>
  <c r="A82" i="148"/>
  <c r="A84" i="148"/>
  <c r="A113" i="148"/>
  <c r="A115" i="148"/>
  <c r="A117" i="148"/>
  <c r="A119" i="148"/>
  <c r="A121" i="148"/>
  <c r="A123" i="148"/>
  <c r="A125" i="148"/>
  <c r="A17" i="143"/>
  <c r="A16" i="143"/>
  <c r="A96" i="143"/>
  <c r="A98" i="143"/>
  <c r="A100" i="143"/>
  <c r="A104" i="143"/>
  <c r="A106" i="143"/>
  <c r="A108" i="143"/>
  <c r="A91" i="149"/>
  <c r="A93" i="149"/>
  <c r="A98" i="149"/>
  <c r="A88" i="149"/>
  <c r="A90" i="149"/>
  <c r="A95" i="149"/>
  <c r="A97" i="149"/>
  <c r="A100" i="149"/>
  <c r="A102" i="143"/>
  <c r="A97" i="143"/>
  <c r="A99" i="143"/>
  <c r="A101" i="143"/>
  <c r="A103" i="143"/>
  <c r="A105" i="143"/>
  <c r="A107" i="143"/>
  <c r="A109" i="143"/>
  <c r="A92" i="149"/>
  <c r="A99" i="149"/>
  <c r="A89" i="149"/>
  <c r="A94" i="149"/>
  <c r="A96" i="149"/>
  <c r="A101" i="149"/>
  <c r="A460" i="111"/>
  <c r="A427" i="6"/>
  <c r="A450" i="6"/>
  <c r="A455" i="6"/>
  <c r="A423" i="6"/>
  <c r="A424" i="6"/>
  <c r="A240" i="6"/>
  <c r="A166" i="6"/>
  <c r="A164" i="6"/>
  <c r="A165" i="6"/>
  <c r="A241" i="6"/>
  <c r="A238" i="6"/>
  <c r="A239" i="6"/>
  <c r="A9" i="106"/>
  <c r="A9" i="130"/>
  <c r="A9" i="133"/>
  <c r="A9" i="132"/>
  <c r="A9" i="138"/>
  <c r="A79" i="79"/>
  <c r="A28" i="54"/>
  <c r="A190" i="54"/>
  <c r="A9" i="54"/>
  <c r="A41" i="54"/>
  <c r="A12" i="6"/>
  <c r="A27" i="6"/>
  <c r="A29" i="6"/>
  <c r="A9" i="6"/>
  <c r="A39" i="6"/>
  <c r="A41" i="6"/>
  <c r="A163" i="6"/>
  <c r="A161" i="6"/>
  <c r="A157" i="6"/>
  <c r="A160" i="6"/>
  <c r="A162" i="6"/>
  <c r="A156" i="6"/>
  <c r="A167" i="6"/>
  <c r="A159" i="6"/>
  <c r="A158" i="6"/>
  <c r="A148" i="6"/>
  <c r="A146" i="6"/>
  <c r="A143" i="6"/>
  <c r="A145" i="6"/>
  <c r="A144" i="6"/>
  <c r="A202" i="111"/>
  <c r="A210" i="111"/>
  <c r="A218" i="111"/>
  <c r="A222" i="111"/>
  <c r="A230" i="111"/>
  <c r="A238" i="111"/>
  <c r="A246" i="111"/>
  <c r="A254" i="111"/>
  <c r="A200" i="111"/>
  <c r="A208" i="111"/>
  <c r="A216" i="111"/>
  <c r="A228" i="111"/>
  <c r="A236" i="111"/>
  <c r="A244" i="111"/>
  <c r="A252" i="111"/>
  <c r="A260" i="111"/>
  <c r="A206" i="111"/>
  <c r="A214" i="111"/>
  <c r="A220" i="111"/>
  <c r="A226" i="111"/>
  <c r="A234" i="111"/>
  <c r="A242" i="111"/>
  <c r="A250" i="111"/>
  <c r="A258" i="111"/>
  <c r="A198" i="111"/>
  <c r="A204" i="111"/>
  <c r="A212" i="111"/>
  <c r="A224" i="111"/>
  <c r="A232" i="111"/>
  <c r="A240" i="111"/>
  <c r="A248" i="111"/>
  <c r="A256" i="111"/>
  <c r="A263" i="111"/>
  <c r="A262" i="111"/>
  <c r="A266" i="111"/>
  <c r="A199" i="111"/>
  <c r="A201" i="111"/>
  <c r="A203" i="111"/>
  <c r="A205" i="111"/>
  <c r="A207" i="111"/>
  <c r="A209" i="111"/>
  <c r="A211" i="111"/>
  <c r="A213" i="111"/>
  <c r="A215" i="111"/>
  <c r="A217" i="111"/>
  <c r="A219" i="111"/>
  <c r="A221" i="111"/>
  <c r="A223" i="111"/>
  <c r="A225" i="111"/>
  <c r="A227" i="111"/>
  <c r="A229" i="111"/>
  <c r="A231" i="111"/>
  <c r="A233" i="111"/>
  <c r="A235" i="111"/>
  <c r="A237" i="111"/>
  <c r="A239" i="111"/>
  <c r="A241" i="111"/>
  <c r="A243" i="111"/>
  <c r="A245" i="111"/>
  <c r="A247" i="111"/>
  <c r="A249" i="111"/>
  <c r="A251" i="111"/>
  <c r="A253" i="111"/>
  <c r="A255" i="111"/>
  <c r="A257" i="111"/>
  <c r="A259" i="111"/>
  <c r="A261" i="111"/>
  <c r="A264" i="111"/>
  <c r="A265" i="111"/>
  <c r="A267" i="111"/>
  <c r="A24" i="129"/>
  <c r="A40" i="125"/>
  <c r="A42" i="129"/>
  <c r="A63" i="129"/>
  <c r="A14" i="79"/>
  <c r="A12" i="138"/>
  <c r="A10" i="138"/>
  <c r="A14" i="138"/>
  <c r="A14" i="133"/>
  <c r="A62" i="81"/>
  <c r="A10" i="132"/>
  <c r="A14" i="71"/>
  <c r="A12" i="133"/>
  <c r="A16" i="71"/>
  <c r="A12" i="132"/>
  <c r="A10" i="133"/>
  <c r="A12" i="71"/>
  <c r="A10" i="130"/>
  <c r="A12" i="79"/>
  <c r="A147" i="6" l="1"/>
  <c r="A93" i="143" l="1"/>
  <c r="A10" i="106" l="1"/>
  <c r="A16" i="79" l="1"/>
  <c r="A12" i="106" l="1"/>
  <c r="C8" i="91"/>
  <c r="A10" i="71" l="1"/>
  <c r="Q5" i="71" l="1"/>
  <c r="K1" i="152" l="1"/>
  <c r="K1" i="151"/>
  <c r="K1" i="150"/>
  <c r="K1" i="149"/>
  <c r="K1" i="148"/>
  <c r="K1" i="146"/>
  <c r="K1" i="143"/>
  <c r="K1" i="138"/>
  <c r="K1" i="133"/>
  <c r="K1" i="132"/>
  <c r="K1" i="131"/>
  <c r="K1" i="130"/>
  <c r="K1" i="129"/>
  <c r="K1" i="122"/>
  <c r="K1" i="79"/>
  <c r="K1" i="111"/>
  <c r="K1" i="6"/>
  <c r="K1" i="81"/>
  <c r="K1" i="54"/>
  <c r="K1" i="125"/>
  <c r="M1" i="71"/>
  <c r="K1" i="112"/>
  <c r="K1" i="106"/>
  <c r="O5" i="6"/>
  <c r="O5" i="54"/>
  <c r="O5" i="106"/>
  <c r="O5" i="81"/>
  <c r="O5" i="79"/>
  <c r="A132" i="143" l="1"/>
  <c r="A131" i="143"/>
  <c r="A147" i="148"/>
  <c r="A146" i="14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 Spranger</author>
  </authors>
  <commentList>
    <comment ref="P155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Windows/Mac OS, download version, no CD, catch, profiler, match patch, display, requires online registration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56" authorId="0" shapeId="0" xr:uid="{00000000-0006-0000-0700-000002000000}">
      <text>
        <r>
          <rPr>
            <b/>
            <sz val="8"/>
            <color indexed="81"/>
            <rFont val="Tahoma"/>
            <family val="2"/>
          </rPr>
          <t>Windows/Mac OS, 
download version, no CD, catch, profiler, match patch, display, requires online registration/activation</t>
        </r>
      </text>
    </comment>
    <comment ref="P157" authorId="0" shapeId="0" xr:uid="{00000000-0006-0000-0700-000003000000}">
      <text>
        <r>
          <rPr>
            <b/>
            <sz val="8"/>
            <color indexed="81"/>
            <rFont val="Tahoma"/>
            <family val="2"/>
          </rPr>
          <t>Windows/Mac OS, download version, no CD, catch, profiler, match patch, display, requires online registration/activation</t>
        </r>
      </text>
    </comment>
    <comment ref="P158" authorId="0" shapeId="0" xr:uid="{00000000-0006-0000-0700-000004000000}">
      <text>
        <r>
          <rPr>
            <b/>
            <sz val="8"/>
            <color indexed="81"/>
            <rFont val="Tahoma"/>
            <family val="2"/>
          </rPr>
          <t>Windows/Mac OS, boxed version, catch, profiler, match patch, display, requires online registration/activation</t>
        </r>
      </text>
    </comment>
    <comment ref="P159" authorId="0" shapeId="0" xr:uid="{00000000-0006-0000-0700-000005000000}">
      <text>
        <r>
          <rPr>
            <b/>
            <sz val="8"/>
            <color indexed="81"/>
            <rFont val="Tahoma"/>
            <family val="2"/>
          </rPr>
          <t>Windows/Mac OS, boxed version, catch, profiler, match patch, display, requires online registration/activation</t>
        </r>
      </text>
    </comment>
    <comment ref="P160" authorId="0" shapeId="0" xr:uid="{00000000-0006-0000-0700-000006000000}">
      <text>
        <r>
          <rPr>
            <b/>
            <sz val="8"/>
            <color indexed="81"/>
            <rFont val="Tahoma"/>
            <family val="2"/>
          </rPr>
          <t>Windows/Mac OS, boxed version, catch, profiler, match patch, display, requires online registration/activation, upgrade from Color Care 1 Retail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 Spranger</author>
  </authors>
  <commentList>
    <comment ref="P140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Windows/Mac OS, download version, no CD, catch, profiler, match patch, display, requires online registration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41" authorId="0" shapeId="0" xr:uid="{00000000-0006-0000-0800-000002000000}">
      <text>
        <r>
          <rPr>
            <b/>
            <sz val="8"/>
            <color indexed="81"/>
            <rFont val="Tahoma"/>
            <family val="2"/>
          </rPr>
          <t>Windows/Mac OS, 
download version, no CD, catch, profiler, match patch, display, requires online registration/activation</t>
        </r>
      </text>
    </comment>
    <comment ref="P142" authorId="0" shapeId="0" xr:uid="{00000000-0006-0000-0800-000003000000}">
      <text>
        <r>
          <rPr>
            <b/>
            <sz val="8"/>
            <color indexed="81"/>
            <rFont val="Tahoma"/>
            <family val="2"/>
          </rPr>
          <t>Windows/Mac OS, download version, no CD, catch, profiler, match patch, display, requires online registration/activation</t>
        </r>
      </text>
    </comment>
    <comment ref="P143" authorId="0" shapeId="0" xr:uid="{00000000-0006-0000-0800-000004000000}">
      <text>
        <r>
          <rPr>
            <b/>
            <sz val="8"/>
            <color indexed="81"/>
            <rFont val="Tahoma"/>
            <family val="2"/>
          </rPr>
          <t>Windows/Mac OS, boxed version, catch, profiler, match patch, display, requires online registration/activation</t>
        </r>
      </text>
    </comment>
    <comment ref="P144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>Windows/Mac OS, boxed version, catch, profiler, match patch, display, requires online registration/activation</t>
        </r>
      </text>
    </comment>
    <comment ref="P145" authorId="0" shapeId="0" xr:uid="{00000000-0006-0000-0800-000006000000}">
      <text>
        <r>
          <rPr>
            <b/>
            <sz val="8"/>
            <color indexed="81"/>
            <rFont val="Tahoma"/>
            <family val="2"/>
          </rPr>
          <t>Windows/Mac OS, boxed version, catch, profiler, match patch, display, requires online registration/activation, upgrade from Color Care 1 Retail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 Spranger</author>
  </authors>
  <commentList>
    <comment ref="P114" authorId="0" shapeId="0" xr:uid="{00000000-0006-0000-1500-000001000000}">
      <text>
        <r>
          <rPr>
            <b/>
            <sz val="8"/>
            <color indexed="81"/>
            <rFont val="Tahoma"/>
            <family val="2"/>
          </rPr>
          <t>Windows/Mac OS, download version, no CD, catch, profiler, match patch, display, requires online registration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15" authorId="0" shapeId="0" xr:uid="{00000000-0006-0000-1500-000002000000}">
      <text>
        <r>
          <rPr>
            <b/>
            <sz val="8"/>
            <color indexed="81"/>
            <rFont val="Tahoma"/>
            <family val="2"/>
          </rPr>
          <t>Windows/Mac OS, 
download version, no CD, catch, profiler, match patch, display, requires online registration/activation</t>
        </r>
      </text>
    </comment>
    <comment ref="P116" authorId="0" shapeId="0" xr:uid="{00000000-0006-0000-1500-000003000000}">
      <text>
        <r>
          <rPr>
            <b/>
            <sz val="8"/>
            <color indexed="81"/>
            <rFont val="Tahoma"/>
            <family val="2"/>
          </rPr>
          <t>Windows/Mac OS, download version, no CD, catch, profiler, match patch, display, requires online registration/activation</t>
        </r>
      </text>
    </comment>
    <comment ref="P117" authorId="0" shapeId="0" xr:uid="{00000000-0006-0000-1500-000004000000}">
      <text>
        <r>
          <rPr>
            <b/>
            <sz val="8"/>
            <color indexed="81"/>
            <rFont val="Tahoma"/>
            <family val="2"/>
          </rPr>
          <t>Windows/Mac OS, boxed version, catch, profiler, match patch, display, requires online registration/activation</t>
        </r>
      </text>
    </comment>
    <comment ref="P118" authorId="0" shapeId="0" xr:uid="{00000000-0006-0000-1500-000005000000}">
      <text>
        <r>
          <rPr>
            <b/>
            <sz val="8"/>
            <color indexed="81"/>
            <rFont val="Tahoma"/>
            <family val="2"/>
          </rPr>
          <t>Windows/Mac OS, boxed version, catch, profiler, match patch, display, requires online registration/activation</t>
        </r>
      </text>
    </comment>
    <comment ref="P119" authorId="0" shapeId="0" xr:uid="{00000000-0006-0000-1500-000006000000}">
      <text>
        <r>
          <rPr>
            <b/>
            <sz val="8"/>
            <color indexed="81"/>
            <rFont val="Tahoma"/>
            <family val="2"/>
          </rPr>
          <t>Windows/Mac OS, boxed version, catch, profiler, match patch, display, requires online registration/activation, upgrade from Color Care 1 Retail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425" authorId="0" shapeId="0" xr:uid="{00000000-0006-0000-1500-000007000000}">
      <text>
        <r>
          <rPr>
            <b/>
            <sz val="8"/>
            <color indexed="81"/>
            <rFont val="Tahoma"/>
            <family val="2"/>
          </rPr>
          <t>Windows/Mac OS, download version, no CD, catch, profiler, match patch, display, requires online registration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426" authorId="0" shapeId="0" xr:uid="{00000000-0006-0000-1500-000008000000}">
      <text>
        <r>
          <rPr>
            <b/>
            <sz val="8"/>
            <color indexed="81"/>
            <rFont val="Tahoma"/>
            <family val="2"/>
          </rPr>
          <t>Windows/Mac OS, 
download version, no CD, catch, profiler, match patch, display, requires online registration/activation</t>
        </r>
      </text>
    </comment>
    <comment ref="P427" authorId="0" shapeId="0" xr:uid="{00000000-0006-0000-1500-000009000000}">
      <text>
        <r>
          <rPr>
            <b/>
            <sz val="8"/>
            <color indexed="81"/>
            <rFont val="Tahoma"/>
            <family val="2"/>
          </rPr>
          <t>Windows/Mac OS, download version, no CD, catch, profiler, match patch, display, requires online registration/activation</t>
        </r>
      </text>
    </comment>
    <comment ref="P428" authorId="0" shapeId="0" xr:uid="{00000000-0006-0000-1500-00000A000000}">
      <text>
        <r>
          <rPr>
            <b/>
            <sz val="8"/>
            <color indexed="81"/>
            <rFont val="Tahoma"/>
            <family val="2"/>
          </rPr>
          <t>Windows/Mac OS, boxed version, catch, profiler, match patch, display, requires online registration/activation</t>
        </r>
      </text>
    </comment>
    <comment ref="P429" authorId="0" shapeId="0" xr:uid="{00000000-0006-0000-1500-00000B000000}">
      <text>
        <r>
          <rPr>
            <b/>
            <sz val="8"/>
            <color indexed="81"/>
            <rFont val="Tahoma"/>
            <family val="2"/>
          </rPr>
          <t>Windows/Mac OS, boxed version, catch, profiler, match patch, display, requires online registration/activation</t>
        </r>
      </text>
    </comment>
    <comment ref="P430" authorId="0" shapeId="0" xr:uid="{00000000-0006-0000-1500-00000C000000}">
      <text>
        <r>
          <rPr>
            <b/>
            <sz val="8"/>
            <color indexed="81"/>
            <rFont val="Tahoma"/>
            <family val="2"/>
          </rPr>
          <t>Windows/Mac OS, boxed version, catch, profiler, match patch, display, requires online registration/activation, upgrade from Color Care 1 Retail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Juergen Dobbrunz</author>
    <author>Klenke, Caroline</author>
  </authors>
  <commentList>
    <comment ref="E6" authorId="0" shapeId="0" xr:uid="{00000000-0006-0000-1900-000001000000}">
      <text>
        <r>
          <rPr>
            <b/>
            <sz val="9"/>
            <color indexed="81"/>
            <rFont val="Tahoma"/>
            <family val="2"/>
          </rPr>
          <t>Juergen Dobbrunz:</t>
        </r>
        <r>
          <rPr>
            <sz val="9"/>
            <color indexed="81"/>
            <rFont val="Tahoma"/>
            <family val="2"/>
          </rPr>
          <t xml:space="preserve">
Sales units: 2 bottles
6% coverage</t>
        </r>
      </text>
    </comment>
    <comment ref="F6" authorId="0" shapeId="0" xr:uid="{00000000-0006-0000-1900-000002000000}">
      <text>
        <r>
          <rPr>
            <b/>
            <sz val="9"/>
            <color indexed="81"/>
            <rFont val="Tahoma"/>
            <family val="2"/>
          </rPr>
          <t>Juergen Dobbrunz:</t>
        </r>
        <r>
          <rPr>
            <sz val="9"/>
            <color indexed="81"/>
            <rFont val="Tahoma"/>
            <family val="2"/>
          </rPr>
          <t xml:space="preserve">
Sales units: 2 bottles
6% coverage</t>
        </r>
      </text>
    </comment>
    <comment ref="E7" authorId="0" shapeId="0" xr:uid="{00000000-0006-0000-1900-000003000000}">
      <text>
        <r>
          <rPr>
            <b/>
            <sz val="9"/>
            <color indexed="81"/>
            <rFont val="Tahoma"/>
            <family val="2"/>
          </rPr>
          <t>Juergen Dobbrunz:</t>
        </r>
        <r>
          <rPr>
            <sz val="9"/>
            <color indexed="81"/>
            <rFont val="Tahoma"/>
            <family val="2"/>
          </rPr>
          <t xml:space="preserve">
Sales units: 2 bottles
6% coverage</t>
        </r>
      </text>
    </comment>
    <comment ref="F7" authorId="0" shapeId="0" xr:uid="{00000000-0006-0000-1900-000004000000}">
      <text>
        <r>
          <rPr>
            <b/>
            <sz val="9"/>
            <color indexed="81"/>
            <rFont val="Tahoma"/>
            <family val="2"/>
          </rPr>
          <t>Juergen Dobbrunz:</t>
        </r>
        <r>
          <rPr>
            <sz val="9"/>
            <color indexed="81"/>
            <rFont val="Tahoma"/>
            <family val="2"/>
          </rPr>
          <t xml:space="preserve">
Sales units: 2 bottles
6% coverage</t>
        </r>
      </text>
    </comment>
    <comment ref="E8" authorId="0" shapeId="0" xr:uid="{00000000-0006-0000-1900-000005000000}">
      <text>
        <r>
          <rPr>
            <b/>
            <sz val="9"/>
            <color indexed="81"/>
            <rFont val="Tahoma"/>
            <family val="2"/>
          </rPr>
          <t>Juergen Dobbrunz:</t>
        </r>
        <r>
          <rPr>
            <sz val="9"/>
            <color indexed="81"/>
            <rFont val="Tahoma"/>
            <family val="2"/>
          </rPr>
          <t xml:space="preserve">
Sales units: 2 bottles
6% coverage</t>
        </r>
      </text>
    </comment>
    <comment ref="F8" authorId="0" shapeId="0" xr:uid="{00000000-0006-0000-1900-000006000000}">
      <text>
        <r>
          <rPr>
            <b/>
            <sz val="9"/>
            <color indexed="81"/>
            <rFont val="Tahoma"/>
            <family val="2"/>
          </rPr>
          <t>Juergen Dobbrunz:</t>
        </r>
        <r>
          <rPr>
            <sz val="9"/>
            <color indexed="81"/>
            <rFont val="Tahoma"/>
            <family val="2"/>
          </rPr>
          <t xml:space="preserve">
Sales units: 2 bottles
6% coverage</t>
        </r>
      </text>
    </comment>
    <comment ref="E9" authorId="0" shapeId="0" xr:uid="{00000000-0006-0000-1900-000007000000}">
      <text>
        <r>
          <rPr>
            <b/>
            <sz val="9"/>
            <color indexed="81"/>
            <rFont val="Tahoma"/>
            <family val="2"/>
          </rPr>
          <t>Juergen Dobbrunz:</t>
        </r>
        <r>
          <rPr>
            <sz val="9"/>
            <color indexed="81"/>
            <rFont val="Tahoma"/>
            <family val="2"/>
          </rPr>
          <t xml:space="preserve">
Sales units: 2 bottles
6% coverage</t>
        </r>
      </text>
    </comment>
    <comment ref="F9" authorId="0" shapeId="0" xr:uid="{00000000-0006-0000-1900-000008000000}">
      <text>
        <r>
          <rPr>
            <b/>
            <sz val="9"/>
            <color indexed="81"/>
            <rFont val="Tahoma"/>
            <family val="2"/>
          </rPr>
          <t>Juergen Dobbrunz:</t>
        </r>
        <r>
          <rPr>
            <sz val="9"/>
            <color indexed="81"/>
            <rFont val="Tahoma"/>
            <family val="2"/>
          </rPr>
          <t xml:space="preserve">
Sales units: 2 bottles
6% coverage</t>
        </r>
      </text>
    </comment>
    <comment ref="Y18" authorId="1" shapeId="0" xr:uid="{00000000-0006-0000-1900-000009000000}">
      <text>
        <r>
          <rPr>
            <b/>
            <sz val="9"/>
            <color indexed="81"/>
            <rFont val="Tahoma"/>
            <family val="2"/>
          </rPr>
          <t>Klenke, Caroline:</t>
        </r>
        <r>
          <rPr>
            <sz val="9"/>
            <color indexed="81"/>
            <rFont val="Tahoma"/>
            <family val="2"/>
          </rPr>
          <t xml:space="preserve">
2nd roller</t>
        </r>
      </text>
    </comment>
    <comment ref="E46" authorId="0" shapeId="0" xr:uid="{00000000-0006-0000-1900-00000A000000}">
      <text>
        <r>
          <rPr>
            <b/>
            <sz val="9"/>
            <color indexed="81"/>
            <rFont val="Tahoma"/>
            <family val="2"/>
          </rPr>
          <t>Juergen Dobbrunz:</t>
        </r>
        <r>
          <rPr>
            <sz val="9"/>
            <color indexed="81"/>
            <rFont val="Tahoma"/>
            <family val="2"/>
          </rPr>
          <t xml:space="preserve">
Sales units: 2 bottles
6% coverage</t>
        </r>
      </text>
    </comment>
    <comment ref="F46" authorId="0" shapeId="0" xr:uid="{00000000-0006-0000-1900-00000B000000}">
      <text>
        <r>
          <rPr>
            <b/>
            <sz val="9"/>
            <color indexed="81"/>
            <rFont val="Tahoma"/>
            <family val="2"/>
          </rPr>
          <t>Juergen Dobbrunz:</t>
        </r>
        <r>
          <rPr>
            <sz val="9"/>
            <color indexed="81"/>
            <rFont val="Tahoma"/>
            <family val="2"/>
          </rPr>
          <t xml:space="preserve">
Sales units: 2 bottles
6% coverage</t>
        </r>
      </text>
    </comment>
    <comment ref="Y56" authorId="1" shapeId="0" xr:uid="{00000000-0006-0000-1900-00000C000000}">
      <text>
        <r>
          <rPr>
            <b/>
            <sz val="9"/>
            <color indexed="81"/>
            <rFont val="Tahoma"/>
            <family val="2"/>
          </rPr>
          <t>Klenke, Caroline:</t>
        </r>
        <r>
          <rPr>
            <sz val="9"/>
            <color indexed="81"/>
            <rFont val="Tahoma"/>
            <family val="2"/>
          </rPr>
          <t xml:space="preserve">
2nd roller</t>
        </r>
      </text>
    </comment>
  </commentList>
</comments>
</file>

<file path=xl/sharedStrings.xml><?xml version="1.0" encoding="utf-8"?>
<sst xmlns="http://schemas.openxmlformats.org/spreadsheetml/2006/main" count="26936" uniqueCount="4620">
  <si>
    <t>Yield approx. C360 &amp; C280 300k / C220 260k</t>
  </si>
  <si>
    <t>PRO C6501+eP</t>
  </si>
  <si>
    <t>Original Cover</t>
  </si>
  <si>
    <t>TTC 1510  Twin Toner Cartridge</t>
  </si>
  <si>
    <t>IU-210 K</t>
  </si>
  <si>
    <t>A0WG0EJ</t>
  </si>
  <si>
    <t>Max. 3000 sheets, max. A4</t>
  </si>
  <si>
    <t>1 cartridge, yield up to 45k</t>
  </si>
  <si>
    <t>1 cartridge, approx. 12k / 5% , Polymer-Toner</t>
  </si>
  <si>
    <t>PC Drum Cartridge</t>
  </si>
  <si>
    <t>Compatible with</t>
  </si>
  <si>
    <r>
      <t>1 cartridge, yield up to 18k</t>
    </r>
    <r>
      <rPr>
        <sz val="8"/>
        <rFont val="Arial"/>
        <family val="2"/>
      </rPr>
      <t xml:space="preserve"> (based on ISO/IEC19752)</t>
    </r>
  </si>
  <si>
    <r>
      <t>1 cartridge, yield up to 11k</t>
    </r>
    <r>
      <rPr>
        <sz val="8"/>
        <rFont val="Arial"/>
        <family val="2"/>
      </rPr>
      <t xml:space="preserve"> (based on ISO/IEC19752)</t>
    </r>
  </si>
  <si>
    <r>
      <t>1 cartridge, yield up to 19k</t>
    </r>
    <r>
      <rPr>
        <sz val="8"/>
        <rFont val="Arial"/>
        <family val="2"/>
      </rPr>
      <t xml:space="preserve"> (based on ISO/IEC19752)</t>
    </r>
  </si>
  <si>
    <t>mc 23xx</t>
  </si>
  <si>
    <t>1 cartridge, yield ca. 4,5k / 5%</t>
  </si>
  <si>
    <t xml:space="preserve">1 bottle cartridge, 690g Polymer toner, yield C6500 ca. 35k / C5500 ca. 34k (5%) </t>
  </si>
  <si>
    <t>512 MB RAM Memory Upgrade</t>
  </si>
  <si>
    <t>Hard Disk 40GB</t>
  </si>
  <si>
    <t>SP-501</t>
  </si>
  <si>
    <t>Trolley</t>
  </si>
  <si>
    <t>For special media, max. 100 sheets</t>
  </si>
  <si>
    <t>Z-fold Unit for Sweden</t>
  </si>
  <si>
    <t>1 drum in cartridge, yield ca. 30k / 2 pages per job</t>
  </si>
  <si>
    <t>1 cartridge, 1570g Polymer toner, yield ca. 16k / 6%</t>
  </si>
  <si>
    <t>Including Punch function, Swedish version</t>
  </si>
  <si>
    <t xml:space="preserve">1 bottle cartridge, 500g Polymer toner, yield C6501 ca. 26k / C5501 ca. 25k (5%) </t>
  </si>
  <si>
    <t>Smart Maintenance Pack f. PRO C6501</t>
  </si>
  <si>
    <t>A1DY250</t>
  </si>
  <si>
    <t>TN615Y</t>
  </si>
  <si>
    <t>A1DY350</t>
  </si>
  <si>
    <t>TN615M</t>
  </si>
  <si>
    <t>A1DY450</t>
  </si>
  <si>
    <t>TN615C</t>
  </si>
  <si>
    <t>A1DY600</t>
  </si>
  <si>
    <t>DV613K</t>
  </si>
  <si>
    <t>A1DY700</t>
  </si>
  <si>
    <t>DV613Y</t>
  </si>
  <si>
    <t>A1DY800</t>
  </si>
  <si>
    <t>DV613M</t>
  </si>
  <si>
    <t>A1DY900</t>
  </si>
  <si>
    <t>DV613C</t>
  </si>
  <si>
    <t>A22C0Y1</t>
  </si>
  <si>
    <t>DU-103</t>
  </si>
  <si>
    <t>OPC Drum</t>
  </si>
  <si>
    <t>Max. 500 sheets, A5-A3</t>
  </si>
  <si>
    <t>4039R74011</t>
  </si>
  <si>
    <t xml:space="preserve">1 bottle cartridge, 770g Polymer toner, yield approx. 33,4 / 5% </t>
  </si>
  <si>
    <t xml:space="preserve">1 bottle cartridge, 530g Polymer toner, yield approx. 23k / 5% </t>
  </si>
  <si>
    <t>1 bottle, 1740g Polymer toner, yield approx.: 87k / 6%</t>
  </si>
  <si>
    <t>1 bottle, yield approx.: 115k / 6%</t>
  </si>
  <si>
    <t>1 bottle, 512g Polymer toner, yield ca. 25k / 6%</t>
  </si>
  <si>
    <t>A070150</t>
  </si>
  <si>
    <t>A070250</t>
  </si>
  <si>
    <t>A070350</t>
  </si>
  <si>
    <t>A070450</t>
  </si>
  <si>
    <t>Smart Maintainance Pack f. Pro C500</t>
  </si>
  <si>
    <t>A0310GH</t>
  </si>
  <si>
    <t>A0310AH</t>
  </si>
  <si>
    <t>Heater for LU-202</t>
  </si>
  <si>
    <t>mc 5650</t>
  </si>
  <si>
    <t>mc 54xx</t>
  </si>
  <si>
    <t xml:space="preserve">IC-412 </t>
  </si>
  <si>
    <t>A04F0Y0</t>
  </si>
  <si>
    <t>PK-512</t>
  </si>
  <si>
    <t>A12J022</t>
  </si>
  <si>
    <t>Yield ca. 50k</t>
  </si>
  <si>
    <t>HT-503</t>
  </si>
  <si>
    <t>A0410Y2</t>
  </si>
  <si>
    <t>HT-504</t>
  </si>
  <si>
    <t>3 x 5.000 pcs, for FS-527, FS-529, SD-509</t>
  </si>
  <si>
    <t>IU-313 M</t>
  </si>
  <si>
    <t>Accessories</t>
  </si>
  <si>
    <t>3 cartridges, yield up to 4k (5% coverage)</t>
  </si>
  <si>
    <t>mc5650</t>
  </si>
  <si>
    <t>1 cartridge, approx. 11.5k / 5%, Polymer-Toner</t>
  </si>
  <si>
    <t>1 IU with opc drum and starter. Yield approx. 50k</t>
  </si>
  <si>
    <t>1 IU with  opc drum and starter. Yield approx. 100k</t>
  </si>
  <si>
    <t>For FS-526, separates e.g. faxes</t>
  </si>
  <si>
    <t>3 x 5.000 pcs, for FS-612 (and other machine's finishers)</t>
  </si>
  <si>
    <t>Folding Unit &gt; replaces 15BP</t>
  </si>
  <si>
    <t xml:space="preserve">Developer Yellow </t>
  </si>
  <si>
    <t>Heating Unit for PF-602</t>
  </si>
  <si>
    <t>Max. 2500 sheets, A4. PC-105 must be installed</t>
  </si>
  <si>
    <t>IU-210 Y</t>
  </si>
  <si>
    <t>A06V452</t>
  </si>
  <si>
    <t>A06V353</t>
  </si>
  <si>
    <t>A06V352</t>
  </si>
  <si>
    <t>A06V253</t>
  </si>
  <si>
    <t>A06V252</t>
  </si>
  <si>
    <t>A06VJ53</t>
  </si>
  <si>
    <t>A06VJ52</t>
  </si>
  <si>
    <t>Enables PCL 5e/6 printing</t>
  </si>
  <si>
    <t>Hard Disk Drive 4x40GB</t>
  </si>
  <si>
    <t>Heating Unit for LU-202</t>
  </si>
  <si>
    <t>A0TM250</t>
  </si>
  <si>
    <t>A0TM350</t>
  </si>
  <si>
    <t>A0TM450</t>
  </si>
  <si>
    <t>A0TK0KD</t>
  </si>
  <si>
    <t>A0TK0ED</t>
  </si>
  <si>
    <t>A0TK08D</t>
  </si>
  <si>
    <t>A0TK0RD</t>
  </si>
  <si>
    <t>Option for PF-704 and PF-705</t>
  </si>
  <si>
    <t>With trolley stacker f. PB books &amp; supports FS-521</t>
  </si>
  <si>
    <t>Required if GP-501 shall be used</t>
  </si>
  <si>
    <t>For FS-612 2/4 holes, diameter 6.5mm (selectable)</t>
  </si>
  <si>
    <t>For FS-612, cover paper feeding tray ( 2 trays )</t>
  </si>
  <si>
    <t>Yield ca. 300,000</t>
  </si>
  <si>
    <t>3 cartridges, yield up to 4.5k (5% coverage)</t>
  </si>
  <si>
    <t>mc 31xx</t>
  </si>
  <si>
    <t>1 cartridge, yield ca. 8,5k / 5%</t>
  </si>
  <si>
    <t>IU-212 K</t>
  </si>
  <si>
    <t>IU-212 Y</t>
  </si>
  <si>
    <t>IU-212 M</t>
  </si>
  <si>
    <t>IU-212 C</t>
  </si>
  <si>
    <t>TN-214 K</t>
  </si>
  <si>
    <t>TN-214 Y</t>
  </si>
  <si>
    <t>TN-214 M</t>
  </si>
  <si>
    <t>TN-214 C</t>
  </si>
  <si>
    <t>A0DE01F</t>
  </si>
  <si>
    <t>A0DE05F</t>
  </si>
  <si>
    <t>4-holes punching for ring binding</t>
  </si>
  <si>
    <t>4039R71600</t>
  </si>
  <si>
    <t>A0D7153</t>
  </si>
  <si>
    <t>A0D7453</t>
  </si>
  <si>
    <t>A0DE03H</t>
  </si>
  <si>
    <t>A0DE0JH</t>
  </si>
  <si>
    <t>A0DE0DH</t>
  </si>
  <si>
    <t>A0DE07H</t>
  </si>
  <si>
    <t>A0D7353</t>
  </si>
  <si>
    <t>A0DT0YA</t>
  </si>
  <si>
    <t>A0D7253</t>
  </si>
  <si>
    <t>1 bag,  1100g developer, yield ca. 200k</t>
  </si>
  <si>
    <t>A0WG01H</t>
  </si>
  <si>
    <t>A0WG06H</t>
  </si>
  <si>
    <t>A0WG07H</t>
  </si>
  <si>
    <t>5 x 5000 staples, for FS-521 (and other machine's finishers)</t>
  </si>
  <si>
    <t>Embedded Finisher</t>
  </si>
  <si>
    <t>mc7300, Black Print Unit, Toner Cartridge</t>
  </si>
  <si>
    <t>mc7300, Cyan Print Unit, Toner Cartridge</t>
  </si>
  <si>
    <t>mc7300, Magenta Print Unit, Toner Cartridge</t>
  </si>
  <si>
    <t>mc7300, Yellow Print Unit, Toner Cartridge</t>
  </si>
  <si>
    <t>Either HDD or SD-Ad. Cards to be procured locally</t>
  </si>
  <si>
    <t>A0YM151</t>
  </si>
  <si>
    <t>TNP-20M</t>
  </si>
  <si>
    <t>TNP-20C</t>
  </si>
  <si>
    <t>TNP-21K</t>
  </si>
  <si>
    <t>TNP-21Y</t>
  </si>
  <si>
    <t>TNP-21M</t>
  </si>
  <si>
    <t>TNP-21C</t>
  </si>
  <si>
    <t>mc 3730</t>
  </si>
  <si>
    <t>1 TN&amp;Dev-cartridge, yield up to 5k (ISO 19798 based)</t>
  </si>
  <si>
    <t>Paper Feed Unit w. Vacuum Feeding</t>
  </si>
  <si>
    <t>For LS-501/502/505</t>
  </si>
  <si>
    <t>A0310NH</t>
  </si>
  <si>
    <t>020T</t>
  </si>
  <si>
    <t>020S</t>
  </si>
  <si>
    <t>020R</t>
  </si>
  <si>
    <t>TN510C</t>
  </si>
  <si>
    <t xml:space="preserve">WLAN Dongle  </t>
  </si>
  <si>
    <r>
      <t>Machine Accessories for</t>
    </r>
    <r>
      <rPr>
        <b/>
        <sz val="9"/>
        <color indexed="10"/>
        <rFont val="Arial"/>
        <family val="2"/>
      </rPr>
      <t xml:space="preserve"> PRESS</t>
    </r>
    <r>
      <rPr>
        <b/>
        <sz val="9"/>
        <rFont val="Arial"/>
        <family val="2"/>
      </rPr>
      <t xml:space="preserve"> configurations</t>
    </r>
  </si>
  <si>
    <r>
      <t>Machine Accessories for</t>
    </r>
    <r>
      <rPr>
        <b/>
        <sz val="9"/>
        <color indexed="10"/>
        <rFont val="Arial"/>
        <family val="2"/>
      </rPr>
      <t xml:space="preserve"> PRO</t>
    </r>
    <r>
      <rPr>
        <b/>
        <sz val="9"/>
        <rFont val="Arial"/>
        <family val="2"/>
      </rPr>
      <t xml:space="preserve"> configurations</t>
    </r>
  </si>
  <si>
    <t>C8000</t>
  </si>
  <si>
    <t>C7000P</t>
  </si>
  <si>
    <t>C7000  C6000</t>
  </si>
  <si>
    <t>C5501</t>
  </si>
  <si>
    <t>C65hc</t>
  </si>
  <si>
    <t>1200 + P</t>
  </si>
  <si>
    <t>Decurl function for coated paper, w. density control sensor</t>
  </si>
  <si>
    <t>Humidifier Type Decurler</t>
  </si>
  <si>
    <t>Option for RU-509. Decurles, neutralises static el., removes heat</t>
  </si>
  <si>
    <t>FS-612</t>
  </si>
  <si>
    <t>HT-506</t>
  </si>
  <si>
    <t>Dehumidifier Heater</t>
  </si>
  <si>
    <t>A1TUWY1</t>
  </si>
  <si>
    <t>HM-101</t>
  </si>
  <si>
    <t>mc5430DL, Yellow Toner Cartridge</t>
  </si>
  <si>
    <t>mc5430DL Ser. Toner Value Kit (CMY)</t>
  </si>
  <si>
    <t>A32VWY1</t>
  </si>
  <si>
    <t>PF-P10</t>
  </si>
  <si>
    <t>20P</t>
  </si>
  <si>
    <t>A32W021</t>
  </si>
  <si>
    <t>A32X021</t>
  </si>
  <si>
    <t>TNP-24</t>
  </si>
  <si>
    <t>DR-P01</t>
  </si>
  <si>
    <t>Smart Maint. Pack bizhub PRESS C6000/7000</t>
  </si>
  <si>
    <t>A1RF-SMP</t>
  </si>
  <si>
    <t>Waste Toner Box</t>
  </si>
  <si>
    <t>3 cartridges, yield up to 2.5k (5% coverage)</t>
  </si>
  <si>
    <t>02XK</t>
  </si>
  <si>
    <t>02XL</t>
  </si>
  <si>
    <t>131f</t>
  </si>
  <si>
    <t>TN-110</t>
  </si>
  <si>
    <t>3 x 5.000 pcs, for FS-518</t>
  </si>
  <si>
    <t>3 x 5.000 pcs, for FS-602 and other FS</t>
  </si>
  <si>
    <t>Imaging Unit Cyan</t>
  </si>
  <si>
    <t>500 sheets, one option. tray can be installed</t>
  </si>
  <si>
    <t>Either HDD or Flash card can be installed</t>
  </si>
  <si>
    <t>1 cartridge, yield up to 6k (ISO 19798 based)</t>
  </si>
  <si>
    <t>1 cartridge, yield up to 4k (ISO 19798 based)</t>
  </si>
  <si>
    <t>1 IU, yield up to 30k (cont. print)</t>
  </si>
  <si>
    <t>A093WY1</t>
  </si>
  <si>
    <t>270g x 2, Yield  approx. 15K</t>
  </si>
  <si>
    <t>For FS-607/ FS-520, 2/4 holes, diameter 6.5mm (selectable)</t>
  </si>
  <si>
    <t>Interface Kit</t>
  </si>
  <si>
    <t>Spare Marker Stamp 2</t>
  </si>
  <si>
    <t>PC-405</t>
  </si>
  <si>
    <t>mc5440DL/5450, Mag. Toner Cartr., High Cap.</t>
  </si>
  <si>
    <t>mc5440DL/5450, Toner Val.Kit, High Cap. (CMY)</t>
  </si>
  <si>
    <t>1 cartridge, yield ca. 7,5k / 5%</t>
  </si>
  <si>
    <t>Cabinet,  1 x PF-502 can be added</t>
  </si>
  <si>
    <t>A10FWY1</t>
  </si>
  <si>
    <t>Toner Cartridge Black (Std. Capacity)</t>
  </si>
  <si>
    <t>TN-210 K</t>
  </si>
  <si>
    <t>TN-210 Y</t>
  </si>
  <si>
    <t>TN-210 M</t>
  </si>
  <si>
    <t>A1V4WY1</t>
  </si>
  <si>
    <t>PC-109</t>
  </si>
  <si>
    <t>A1V4WY3</t>
  </si>
  <si>
    <t>PC-409</t>
  </si>
  <si>
    <t>Standard w. machine</t>
  </si>
  <si>
    <t>Yield ca. 150k</t>
  </si>
  <si>
    <t>Yield ca. 120k</t>
  </si>
  <si>
    <t>HD-508</t>
  </si>
  <si>
    <t>A0PD021</t>
  </si>
  <si>
    <t>A0PD022</t>
  </si>
  <si>
    <t>FK-502</t>
  </si>
  <si>
    <t xml:space="preserve">LU-301 </t>
  </si>
  <si>
    <t>Large Capacity Tray (A4)</t>
  </si>
  <si>
    <t xml:space="preserve">LU-204 </t>
  </si>
  <si>
    <t xml:space="preserve">OT-503 </t>
  </si>
  <si>
    <t>Yield approx. 200k. Successor of 65LA-PM20</t>
  </si>
  <si>
    <t>3260/4032  Maintenance kit</t>
  </si>
  <si>
    <t>Drum, Developer</t>
  </si>
  <si>
    <t>DF-502</t>
  </si>
  <si>
    <t>PF-502</t>
  </si>
  <si>
    <t>AD-504</t>
  </si>
  <si>
    <t>4138R71000</t>
  </si>
  <si>
    <t>1 bag, 300g, yield ca.: 80k,2p/J (223), 100k,3p/J (283), 110k, 4p/J (363), 120/4p/J (423)</t>
  </si>
  <si>
    <t>yield ca.: 80k (223), 100k (283), 110k (363), 120 (423)</t>
  </si>
  <si>
    <t>Fax Stamp Unit</t>
  </si>
  <si>
    <t>A0DK353</t>
  </si>
  <si>
    <t>A0DK453</t>
  </si>
  <si>
    <t>Large Capacity Tray</t>
  </si>
  <si>
    <t>mandantory option</t>
  </si>
  <si>
    <t>Internal Controller</t>
  </si>
  <si>
    <t>IC-306</t>
  </si>
  <si>
    <t>A4NMWY1</t>
  </si>
  <si>
    <t>MK-735</t>
  </si>
  <si>
    <t xml:space="preserve">Mount Kit </t>
  </si>
  <si>
    <t>required for card reader installation behind front cover</t>
  </si>
  <si>
    <t>A3E2204</t>
  </si>
  <si>
    <t>FD-5BT Spectrophotometer</t>
  </si>
  <si>
    <t>3 cartridges, yield ca. 12k / 5% each</t>
  </si>
  <si>
    <t>Dehumidifying heater f. PF-703</t>
  </si>
  <si>
    <t>5 x 5000 staples, for FS-503 (and other machine's finishers)</t>
  </si>
  <si>
    <t>47 holes punching for colour coil binding</t>
  </si>
  <si>
    <t>12 holes punching for velo binding</t>
  </si>
  <si>
    <t>34 holes punching for pro click binding</t>
  </si>
  <si>
    <t>2 holes punching for ring binding</t>
  </si>
  <si>
    <t>20 holes punching for cerlox plastic binding</t>
  </si>
  <si>
    <t>1 cartridge, yield ca. 3k / 5%</t>
  </si>
  <si>
    <t>1 drum, yield ca.: 250k pages (for 360: ca. 225k)</t>
  </si>
  <si>
    <t>1 bag, 625g, yield ca.: 250k (for 360: ca. 225k)</t>
  </si>
  <si>
    <t>mc 5550/70</t>
  </si>
  <si>
    <t>1 cartridge, approx. 20k / 5% , Polymer-Toner</t>
  </si>
  <si>
    <t>Machine:</t>
  </si>
  <si>
    <t>3x Imaging Units (CMY) + 1x Drum Unit (K) + 1x Developer Unit (K)</t>
  </si>
  <si>
    <t>mc 4690MF</t>
  </si>
  <si>
    <t>HD-C353P</t>
  </si>
  <si>
    <t>HDD f. C353P</t>
  </si>
  <si>
    <t>C353P</t>
  </si>
  <si>
    <t>A4M5WY1</t>
  </si>
  <si>
    <t>C20</t>
  </si>
  <si>
    <t>Imaging Unit Black</t>
  </si>
  <si>
    <t>Imaging Unit Yellow</t>
  </si>
  <si>
    <t>2000g, Yield approx.: 1000k</t>
  </si>
  <si>
    <t>A06X0Y2</t>
  </si>
  <si>
    <t>C10</t>
  </si>
  <si>
    <t>4139R71100</t>
  </si>
  <si>
    <t>A0D7454</t>
  </si>
  <si>
    <t>A03105H</t>
  </si>
  <si>
    <t>A0NKW21</t>
  </si>
  <si>
    <t>A0NMW21</t>
  </si>
  <si>
    <t>A0NNW21</t>
  </si>
  <si>
    <t>A0NPW21</t>
  </si>
  <si>
    <t>A0NRW21</t>
  </si>
  <si>
    <t>A0NTW21</t>
  </si>
  <si>
    <t>A0NUW21</t>
  </si>
  <si>
    <t>A0NVW21</t>
  </si>
  <si>
    <t>Die Set for GP-501</t>
  </si>
  <si>
    <t>DS-508</t>
  </si>
  <si>
    <t>DS-509</t>
  </si>
  <si>
    <t>Toner Kit</t>
  </si>
  <si>
    <t>Starter</t>
  </si>
  <si>
    <t>Staple Cartridge</t>
  </si>
  <si>
    <t>Machine Accessories:</t>
  </si>
  <si>
    <t>9960A1710324001</t>
  </si>
  <si>
    <t>9960A1710490001</t>
  </si>
  <si>
    <t>TN-213 Y</t>
  </si>
  <si>
    <t>TN-213 M</t>
  </si>
  <si>
    <t>1 cartridge, yield ca. 6k / 5%</t>
  </si>
  <si>
    <t>mc 22xx</t>
  </si>
  <si>
    <t>Multi-bypass Tray</t>
  </si>
  <si>
    <t>Duplex Unit</t>
  </si>
  <si>
    <t>Job Separator</t>
  </si>
  <si>
    <t xml:space="preserve">1 cartridge, yield ca. bh 222: 65k, bh 282: 80k, bh 362: 100k </t>
  </si>
  <si>
    <t>De-curl, humidifying</t>
  </si>
  <si>
    <t>Option for RU-508. water supply, humidifying roller</t>
  </si>
  <si>
    <t>Humidification Unit (for RU-508)</t>
  </si>
  <si>
    <t>Capacity: max. 2 x 1.390 + 1.850 sheets</t>
  </si>
  <si>
    <t>For multi hole punching, max 4 die-sets storing</t>
  </si>
  <si>
    <t>1 unit, approx. Yield C360 120k / C280 100k / C220 70k</t>
  </si>
  <si>
    <t>1 unit, approx. Yield C360 90k / C280 75k / C220 55k</t>
  </si>
  <si>
    <t>mc 1680MF</t>
  </si>
  <si>
    <t>mc 1690MF</t>
  </si>
  <si>
    <t xml:space="preserve">Extra Trolley </t>
  </si>
  <si>
    <t>For multi hole punching for offline punching, max 4 die-sets storing</t>
  </si>
  <si>
    <t>C203</t>
  </si>
  <si>
    <t>C253</t>
  </si>
  <si>
    <t>C353</t>
  </si>
  <si>
    <t>TN-314 Y</t>
  </si>
  <si>
    <t>TN-314 M</t>
  </si>
  <si>
    <t>TN-314 C</t>
  </si>
  <si>
    <t>A0DE03F</t>
  </si>
  <si>
    <t>A0DE07F</t>
  </si>
  <si>
    <t>A0DE0DF</t>
  </si>
  <si>
    <t>Working table (Upright Panel)</t>
  </si>
  <si>
    <t>Staple Cartridge (f. FS-521)</t>
  </si>
  <si>
    <t>Staple Cartridge (f. SD-601)</t>
  </si>
  <si>
    <t>IU-313 C</t>
  </si>
  <si>
    <t>TN-314 K</t>
  </si>
  <si>
    <t>5 x 5000 staples, for FS-503</t>
  </si>
  <si>
    <t>3 x 5000 staples, for SD-501</t>
  </si>
  <si>
    <t>mc2200 Ser. Toner Cartridge, Black</t>
  </si>
  <si>
    <t>Stamps scanned in originals, attached to DF</t>
  </si>
  <si>
    <t>Authentication by finger vein scanner</t>
  </si>
  <si>
    <t>A070151</t>
  </si>
  <si>
    <t>Yield: approx. 50k</t>
  </si>
  <si>
    <t>Yield: approx. 150k</t>
  </si>
  <si>
    <t>Yield: approx. 400k</t>
  </si>
  <si>
    <t>A0VW900</t>
  </si>
  <si>
    <t>DV611M</t>
  </si>
  <si>
    <t>DV611C</t>
  </si>
  <si>
    <t>1 TN&amp;Dev-cartridge, yield up to 3k (ISO 19798 based)</t>
  </si>
  <si>
    <t>A0YP052</t>
  </si>
  <si>
    <t>A0YP051</t>
  </si>
  <si>
    <t>A0YT051</t>
  </si>
  <si>
    <t>Heating Unit for PF-601</t>
  </si>
  <si>
    <t>3 x 5.000 pcs, for FS-525 and other FS</t>
  </si>
  <si>
    <t>A3J0WY1</t>
  </si>
  <si>
    <t>A49D021</t>
  </si>
  <si>
    <t>DK-511</t>
  </si>
  <si>
    <t>A3UMWY1</t>
  </si>
  <si>
    <t>A3UKWY1</t>
  </si>
  <si>
    <t>A49F021</t>
  </si>
  <si>
    <t>A202053</t>
  </si>
  <si>
    <t>TN-320</t>
  </si>
  <si>
    <t>A202052</t>
  </si>
  <si>
    <t>TN-415</t>
  </si>
  <si>
    <t>1 cartridge, yield up to 4k (5% coverage)</t>
  </si>
  <si>
    <t>mc 8650DN</t>
  </si>
  <si>
    <t>To mount PF-703 if used as post insertion unit</t>
  </si>
  <si>
    <t>DK-508</t>
  </si>
  <si>
    <t>A083WY2</t>
  </si>
  <si>
    <t>A0YCWY4</t>
  </si>
  <si>
    <t>A0YCWY3</t>
  </si>
  <si>
    <t>HD-516</t>
  </si>
  <si>
    <t>IU-311 M</t>
  </si>
  <si>
    <r>
      <t xml:space="preserve">SCD-16 Simple Copy Desk &gt; </t>
    </r>
    <r>
      <rPr>
        <sz val="9"/>
        <color indexed="10"/>
        <rFont val="Arial"/>
        <family val="2"/>
      </rPr>
      <t>Special Promo price</t>
    </r>
  </si>
  <si>
    <t>JS-603</t>
  </si>
  <si>
    <t>1 rotating cartridge, ca. 2100 g, yield approx.: 116k / 6%</t>
  </si>
  <si>
    <t>TC-1610 Toner Cartridge</t>
  </si>
  <si>
    <t>Fax 1510</t>
  </si>
  <si>
    <t>4686WY0</t>
  </si>
  <si>
    <t>4688WY0</t>
  </si>
  <si>
    <t>Developer Black</t>
  </si>
  <si>
    <t>Developer Yellow</t>
  </si>
  <si>
    <t>C351</t>
  </si>
  <si>
    <t>C450</t>
  </si>
  <si>
    <t>C450P</t>
  </si>
  <si>
    <t>Relay Unit</t>
  </si>
  <si>
    <t>1 x 500 sheets, max. A3</t>
  </si>
  <si>
    <t>mc3100 Ser. Black Toner Cartridge</t>
  </si>
  <si>
    <t>Toner Cartridge Yellow (Std. Capacity)</t>
  </si>
  <si>
    <t>Toner Value Kit (CMY) (Std. Capacity)</t>
  </si>
  <si>
    <t>1 cartridge, yield up to 12k (5% coverage)</t>
  </si>
  <si>
    <t xml:space="preserve">1 cartridge, 676g Polymer toner, yield ca.: 32.2k / 6% </t>
  </si>
  <si>
    <t>i1 iO</t>
  </si>
  <si>
    <t>IC-903</t>
  </si>
  <si>
    <t>PS3 Printer Controller Kit</t>
  </si>
  <si>
    <t>IC-903BC</t>
  </si>
  <si>
    <t>Paper size down to W150mm x L132mm. For PF-701</t>
  </si>
  <si>
    <t>mc5440DL/5450,Black Toner Cartr., High Cap.</t>
  </si>
  <si>
    <t>TN-010</t>
  </si>
  <si>
    <t>DR-010</t>
  </si>
  <si>
    <t>DV-010</t>
  </si>
  <si>
    <t>LC-501</t>
  </si>
  <si>
    <t>MS-10A</t>
  </si>
  <si>
    <t>Staples for FS-604</t>
  </si>
  <si>
    <t xml:space="preserve">Release date: </t>
  </si>
  <si>
    <t>4 colour status signal lamp (OK / in use / refill needed / failure)</t>
  </si>
  <si>
    <t>TN-611 K</t>
  </si>
  <si>
    <t>TN-611 Y</t>
  </si>
  <si>
    <t>TN-611 M</t>
  </si>
  <si>
    <t>TN-611 C</t>
  </si>
  <si>
    <t>IU-610 K</t>
  </si>
  <si>
    <t>IU-610 Y</t>
  </si>
  <si>
    <t>IU-610 M</t>
  </si>
  <si>
    <t>IU-610 C</t>
  </si>
  <si>
    <t>AIO Toner Cartridge (Std. Capacity)</t>
  </si>
  <si>
    <t>C300</t>
  </si>
  <si>
    <t>C352</t>
  </si>
  <si>
    <t>IC-902</t>
  </si>
  <si>
    <t>SCD-25 Simple Copy Desk</t>
  </si>
  <si>
    <t>1 bag,  1100g developer, yield ca. 340k</t>
  </si>
  <si>
    <t>C70hc</t>
  </si>
  <si>
    <t>A1U9151</t>
  </si>
  <si>
    <t>TN617K</t>
  </si>
  <si>
    <t>A1U9251</t>
  </si>
  <si>
    <t>TN617Y</t>
  </si>
  <si>
    <t>A1U9351</t>
  </si>
  <si>
    <t>TN617C</t>
  </si>
  <si>
    <t>A1U9451</t>
  </si>
  <si>
    <t>TN617M</t>
  </si>
  <si>
    <t xml:space="preserve">1 bottle cartridge, Polymer hc toner, yield ca. 41,5k (5%) </t>
  </si>
  <si>
    <t>mc 3300</t>
  </si>
  <si>
    <t>A06V153</t>
  </si>
  <si>
    <t>mc2200 Ser. Toner Cartridge, Cyan</t>
  </si>
  <si>
    <t>1 bag, 625g, yield ca.: 250k (for 361: ca. 225k)</t>
  </si>
  <si>
    <t>1 drum, yield ca.: 250k pages (for 361: ca. 225k)</t>
  </si>
  <si>
    <t>TNP-22K</t>
  </si>
  <si>
    <t>TNP-22Y</t>
  </si>
  <si>
    <t>TNP-22M</t>
  </si>
  <si>
    <t>TNP-22C</t>
  </si>
  <si>
    <t>IUP-14K</t>
  </si>
  <si>
    <t>IUP-14Y</t>
  </si>
  <si>
    <t>IUP-14M</t>
  </si>
  <si>
    <t>IUP-14C</t>
  </si>
  <si>
    <t>A0DK452</t>
  </si>
  <si>
    <t>A0DK351</t>
  </si>
  <si>
    <t>A0DK352</t>
  </si>
  <si>
    <t>A0DK251</t>
  </si>
  <si>
    <t>A0DK252</t>
  </si>
  <si>
    <t>A0DKJ52</t>
  </si>
  <si>
    <t>A0DKJ51</t>
  </si>
  <si>
    <t>A06X0Y4</t>
  </si>
  <si>
    <t>A03100H</t>
  </si>
  <si>
    <t>256MB</t>
  </si>
  <si>
    <t>Banner Paper 100 sheets 160g/sm</t>
  </si>
  <si>
    <t>Divider Cards</t>
  </si>
  <si>
    <t>A0PD026</t>
  </si>
  <si>
    <t>A0PD02H</t>
  </si>
  <si>
    <t>incl. 2GB memory, required for License Kits</t>
  </si>
  <si>
    <t>A2Y1WY1</t>
  </si>
  <si>
    <t>A2Y2WY1</t>
  </si>
  <si>
    <t>A3ETW21</t>
  </si>
  <si>
    <t>A2YRW21</t>
  </si>
  <si>
    <t xml:space="preserve">PI-505 </t>
  </si>
  <si>
    <t>A092WW1</t>
  </si>
  <si>
    <t>A0TJWY3</t>
  </si>
  <si>
    <t>A03NW21</t>
  </si>
  <si>
    <t>A4NRWY1</t>
  </si>
  <si>
    <t>EK-604</t>
  </si>
  <si>
    <t>AU-102</t>
  </si>
  <si>
    <t>Punch Kit f. FS-534</t>
  </si>
  <si>
    <t>PK-521</t>
  </si>
  <si>
    <t>PK-520</t>
  </si>
  <si>
    <t>Punch Kit f. FS-535</t>
  </si>
  <si>
    <t>FS-534</t>
  </si>
  <si>
    <t>FS-535</t>
  </si>
  <si>
    <t>Large Capacity Cassette</t>
  </si>
  <si>
    <t>Staple Finisher</t>
  </si>
  <si>
    <t>Booklet Finisher</t>
  </si>
  <si>
    <t>Punch Kit</t>
  </si>
  <si>
    <t>PRO C6500</t>
  </si>
  <si>
    <t>DF-609</t>
  </si>
  <si>
    <t>Auto Document Feeder</t>
  </si>
  <si>
    <t>LU-202</t>
  </si>
  <si>
    <t>A0410Y0</t>
  </si>
  <si>
    <t>1 IU, yield up to 50k</t>
  </si>
  <si>
    <t>0940701</t>
  </si>
  <si>
    <t>bizhub Stylus Pen</t>
  </si>
  <si>
    <t>Yield ca. 30k</t>
  </si>
  <si>
    <t>Yield ca. 100k</t>
  </si>
  <si>
    <t>Mount Kit</t>
  </si>
  <si>
    <t>Max. 250 sheets</t>
  </si>
  <si>
    <t>Max. 500 sheets</t>
  </si>
  <si>
    <t>Paper Supply Unit</t>
  </si>
  <si>
    <t>to connect FK-502 and/or EK-603</t>
  </si>
  <si>
    <t>To attach AU-101/-201, MK-711 must be installed</t>
  </si>
  <si>
    <t>mc2200 Ser. Toner Cartridge, Yellow</t>
  </si>
  <si>
    <t>TN-911</t>
  </si>
  <si>
    <t>Toner Cartridge C</t>
  </si>
  <si>
    <t>Imaging Unit K</t>
  </si>
  <si>
    <t>Imaging Unit Y</t>
  </si>
  <si>
    <t>Imaging Unit M</t>
  </si>
  <si>
    <t>Imaging Unit C</t>
  </si>
  <si>
    <t>Staple Cartridge for FS-603</t>
  </si>
  <si>
    <t>EM-903</t>
  </si>
  <si>
    <t>CF Memory f. PDF Direct Print</t>
  </si>
  <si>
    <t>PF-903</t>
  </si>
  <si>
    <t>2 trays, max. 2x3.000 sheets</t>
  </si>
  <si>
    <t>For use in Perfect Binder PB-501 / PB-502 / PB-503</t>
  </si>
  <si>
    <t>A0400Y4</t>
  </si>
  <si>
    <t>DU-102C</t>
  </si>
  <si>
    <t>IU-210 M</t>
  </si>
  <si>
    <t>IU-210 C</t>
  </si>
  <si>
    <t>A02ER72111</t>
  </si>
  <si>
    <t>PC Drum</t>
  </si>
  <si>
    <t xml:space="preserve">1 bottle cartridge, 710g Polymer hc toner, yield ca. 38,5k (5%) </t>
  </si>
  <si>
    <t>1 print unit (yield ca. 32,5k) &amp; 1 toner cartridge (yield ca. 7,5k) / 5%</t>
  </si>
  <si>
    <t>1 unit: 300g, yield ca. bh 222: 65k, bh 282: 80k, bh362: 100k</t>
  </si>
  <si>
    <t>GC-501</t>
  </si>
  <si>
    <t>mc 5670</t>
  </si>
  <si>
    <t>C31P</t>
  </si>
  <si>
    <t>A0EAR70700</t>
  </si>
  <si>
    <t>Embedded Controller</t>
  </si>
  <si>
    <t>A03U-SMP</t>
  </si>
  <si>
    <t>PRO C5500</t>
  </si>
  <si>
    <t>Paper Feed Unit with ADF</t>
  </si>
  <si>
    <t>2 x 500 sheets</t>
  </si>
  <si>
    <t>To place Authentication unit</t>
  </si>
  <si>
    <t>1 bag, 300g, yield up to: 110k (bh 36), 120k (bh 42)</t>
  </si>
  <si>
    <t>Yield up to.: 110k (bh 36), 120k (bh 42)</t>
  </si>
  <si>
    <t>1 bottle, Polymer toner, yield up to 20k / 6%</t>
  </si>
  <si>
    <t>1 bottle, Polymer toner, yield up to 24k / 6%</t>
  </si>
  <si>
    <t>Offset Stacker</t>
  </si>
  <si>
    <t>AIO Toner Cartridge</t>
  </si>
  <si>
    <t xml:space="preserve">SCD-21n </t>
  </si>
  <si>
    <t>Yield approx.: 500k</t>
  </si>
  <si>
    <t>1 cartridge, yield ca. 9k / 5%</t>
  </si>
  <si>
    <t xml:space="preserve">EM-303 </t>
  </si>
  <si>
    <t xml:space="preserve">Staple Finisher </t>
  </si>
  <si>
    <t>Perfect Binder</t>
  </si>
  <si>
    <t>Transfer Belt Unit</t>
  </si>
  <si>
    <t>C300 requires MK-704+MK-706, C352 only MK-706</t>
  </si>
  <si>
    <t>Articles and prices are subjects to change without prior notice.</t>
  </si>
  <si>
    <t>mc 33xx</t>
  </si>
  <si>
    <t>EH-C591 Convenience Stapler</t>
  </si>
  <si>
    <t>Max. 1200 sheets output. Staples: MS-5D</t>
  </si>
  <si>
    <t>pp 1480MF</t>
  </si>
  <si>
    <t>Working Table</t>
  </si>
  <si>
    <t>OT-503</t>
  </si>
  <si>
    <t>LU-301</t>
  </si>
  <si>
    <t>Max. 100 sheets tray capacity</t>
  </si>
  <si>
    <t>2 x 500 sheets, max. A3</t>
  </si>
  <si>
    <t>Hot Melt Glue Chip</t>
  </si>
  <si>
    <t>3 x 5.000 pcs, for FS-610 and other FS</t>
  </si>
  <si>
    <t>15PP</t>
  </si>
  <si>
    <t>A0V301H</t>
  </si>
  <si>
    <t>A0V30HH</t>
  </si>
  <si>
    <t>A0V30CH</t>
  </si>
  <si>
    <t>A0V306H</t>
  </si>
  <si>
    <t>HD-250</t>
  </si>
  <si>
    <t>9960A1710594001</t>
  </si>
  <si>
    <t>9960A1710606002</t>
  </si>
  <si>
    <t>9960A1710552001</t>
  </si>
  <si>
    <t>A1UC050</t>
  </si>
  <si>
    <t>TN-216K</t>
  </si>
  <si>
    <t>TN-216Y</t>
  </si>
  <si>
    <t>TN-216M</t>
  </si>
  <si>
    <t>TN-216C</t>
  </si>
  <si>
    <t>TN-319K</t>
  </si>
  <si>
    <t>TN-319Y</t>
  </si>
  <si>
    <t>TN-319M</t>
  </si>
  <si>
    <t>TN-319C</t>
  </si>
  <si>
    <t>A11G151</t>
  </si>
  <si>
    <t>A11G251</t>
  </si>
  <si>
    <t>A11G351</t>
  </si>
  <si>
    <t>A11G451</t>
  </si>
  <si>
    <t>A11G150</t>
  </si>
  <si>
    <t>A11G250</t>
  </si>
  <si>
    <t>A11G350</t>
  </si>
  <si>
    <t>A11G450</t>
  </si>
  <si>
    <t>DV-311K</t>
  </si>
  <si>
    <t>A0XV03D</t>
  </si>
  <si>
    <t>Developer Y</t>
  </si>
  <si>
    <t>Developer M</t>
  </si>
  <si>
    <t>Developer C</t>
  </si>
  <si>
    <t>DV-311Y</t>
  </si>
  <si>
    <t>DV-311M</t>
  </si>
  <si>
    <t>DV-311C</t>
  </si>
  <si>
    <t>A0XV08D</t>
  </si>
  <si>
    <t>A0XV0ED</t>
  </si>
  <si>
    <t>A0XV0KD</t>
  </si>
  <si>
    <t>DR-311K</t>
  </si>
  <si>
    <t>DR-311</t>
  </si>
  <si>
    <t>A0XV0RD</t>
  </si>
  <si>
    <t>A0XV0TD</t>
  </si>
  <si>
    <t>A011R71400</t>
  </si>
  <si>
    <t>C7000  C6000 (L)</t>
  </si>
  <si>
    <t xml:space="preserve">1 bottle cartridge, Polymer toner, yield ca. 37,35k </t>
  </si>
  <si>
    <t>1 bottle cartridge, Polymer toner, yield ca. 27.9K</t>
  </si>
  <si>
    <t>A1U9152</t>
  </si>
  <si>
    <t>TN616K-L</t>
  </si>
  <si>
    <t>A1U9252</t>
  </si>
  <si>
    <t>TN616Y-L</t>
  </si>
  <si>
    <t>A1U9352</t>
  </si>
  <si>
    <t xml:space="preserve">TN616M-L </t>
  </si>
  <si>
    <t>A1U9452</t>
  </si>
  <si>
    <t xml:space="preserve">TN616C-L </t>
  </si>
  <si>
    <t xml:space="preserve"> C6000L   </t>
  </si>
  <si>
    <t xml:space="preserve">w. paper clamp mechanism. </t>
  </si>
  <si>
    <t>A0DE0AF</t>
  </si>
  <si>
    <t>A0DE0GF</t>
  </si>
  <si>
    <t>A0D7154</t>
  </si>
  <si>
    <t>A0D7254</t>
  </si>
  <si>
    <t>A0D7354</t>
  </si>
  <si>
    <t>D/C</t>
  </si>
  <si>
    <t>for FS-527, separates e.g. faxes</t>
  </si>
  <si>
    <t>p</t>
  </si>
  <si>
    <t>UK-201</t>
  </si>
  <si>
    <t>i-Option License Kit</t>
  </si>
  <si>
    <t>1 IU with  opc drum and starter. Yield: C203 ca. 70k  / C253 ca. 100k</t>
  </si>
  <si>
    <t>C352P</t>
  </si>
  <si>
    <t>A1DU-SMP</t>
  </si>
  <si>
    <t>Product information</t>
  </si>
  <si>
    <t>Remarks</t>
  </si>
  <si>
    <t xml:space="preserve">Customer:  </t>
  </si>
  <si>
    <t xml:space="preserve">Effective: </t>
  </si>
  <si>
    <t xml:space="preserve">Issue date: </t>
  </si>
  <si>
    <t>3 x 5.000 pcs, for FS-524 and other FS</t>
  </si>
  <si>
    <t>A06X0Y7</t>
  </si>
  <si>
    <t>FD-503</t>
  </si>
  <si>
    <t>A0H0W21</t>
  </si>
  <si>
    <t>DR-120</t>
  </si>
  <si>
    <t>TN-120</t>
  </si>
  <si>
    <t>Z-Fold Unit</t>
  </si>
  <si>
    <t>FS-519</t>
  </si>
  <si>
    <t xml:space="preserve">Currency of prices: </t>
  </si>
  <si>
    <t>for max. 250 sheets</t>
  </si>
  <si>
    <t>To dry paper in the trays</t>
  </si>
  <si>
    <t>For FS-612/ FS-531, 2/4 holes, diameter 6.5mm (selectable)</t>
  </si>
  <si>
    <t>For FS-612 and FS-531, cover paper feeding tray ( 2 trays )</t>
  </si>
  <si>
    <t>Hot melt glue chip binding system, w. 1-side trimming f. covers</t>
  </si>
  <si>
    <t>2GB RAM, 160GB HDD</t>
  </si>
  <si>
    <t>1 bag,  developer, yield C7000 ca. 340k / C6000 ca. 300k</t>
  </si>
  <si>
    <t>Yield C7000 ca. 220k / C6000 ca. 180k</t>
  </si>
  <si>
    <t>1 drum, yield approx.: 1000k</t>
  </si>
  <si>
    <t>Price List</t>
  </si>
  <si>
    <t>Copy Desk</t>
  </si>
  <si>
    <t>Mat.No.</t>
  </si>
  <si>
    <t>Product</t>
  </si>
  <si>
    <t>Fax 1610</t>
  </si>
  <si>
    <t>HD-514</t>
  </si>
  <si>
    <t>A093WY2</t>
  </si>
  <si>
    <t>MK-711</t>
  </si>
  <si>
    <t>A0DCWY0</t>
  </si>
  <si>
    <t>JS-505</t>
  </si>
  <si>
    <t>PK-515</t>
  </si>
  <si>
    <t>A0DHWY2</t>
  </si>
  <si>
    <t>PC Drum Unit</t>
  </si>
  <si>
    <t>A0WJ022</t>
  </si>
  <si>
    <t>A14F0Y1</t>
  </si>
  <si>
    <t>A14F0Y2</t>
  </si>
  <si>
    <t>PF-P09</t>
  </si>
  <si>
    <t>M-35C</t>
  </si>
  <si>
    <t xml:space="preserve">Extended Memory 512MB </t>
  </si>
  <si>
    <t>3 x 5.000 pcs, for FS-514 (and other FS)</t>
  </si>
  <si>
    <t>4 x 2000 staples, for SD-503 (and other SD)</t>
  </si>
  <si>
    <t>A0WG0JH</t>
  </si>
  <si>
    <t>A0WG0HH</t>
  </si>
  <si>
    <t>only for mc 1690MF base version</t>
  </si>
  <si>
    <t>Cap. 500 sheets. 1690MF can't use two PF's</t>
  </si>
  <si>
    <t>mc 2530</t>
  </si>
  <si>
    <t>mc 2450</t>
  </si>
  <si>
    <t>mc 2550</t>
  </si>
  <si>
    <t>C20+P</t>
  </si>
  <si>
    <t>A3E3WY1</t>
  </si>
  <si>
    <t>Ventilation Kit</t>
  </si>
  <si>
    <t>Simple Copy Desk</t>
  </si>
  <si>
    <t>TN-213 C</t>
  </si>
  <si>
    <t>A0DE02F</t>
  </si>
  <si>
    <t>A0DE06F</t>
  </si>
  <si>
    <t>A0DE0CF</t>
  </si>
  <si>
    <t>A0DE0HF</t>
  </si>
  <si>
    <t>A0D7152</t>
  </si>
  <si>
    <t>A0D7252</t>
  </si>
  <si>
    <t>A0D7352</t>
  </si>
  <si>
    <t>A0D7452</t>
  </si>
  <si>
    <t>A0DTWY0</t>
  </si>
  <si>
    <t>A02ER71300</t>
  </si>
  <si>
    <t>A0N9W21</t>
  </si>
  <si>
    <t>GP-501</t>
  </si>
  <si>
    <t>Fiery controller interface card for IC-412</t>
  </si>
  <si>
    <t>TN-613K</t>
  </si>
  <si>
    <t>TN-613Y</t>
  </si>
  <si>
    <t>TN-613M</t>
  </si>
  <si>
    <t>TN-613C</t>
  </si>
  <si>
    <t>IU-612Y</t>
  </si>
  <si>
    <t>IU-612M</t>
  </si>
  <si>
    <t>IU-612C</t>
  </si>
  <si>
    <t>DR-612K</t>
  </si>
  <si>
    <t>DV-612K</t>
  </si>
  <si>
    <t>PRO C6501</t>
  </si>
  <si>
    <t>A06V152</t>
  </si>
  <si>
    <t>A06V453</t>
  </si>
  <si>
    <t>yield approx.: 250k</t>
  </si>
  <si>
    <t>A2X0R70100</t>
  </si>
  <si>
    <t>For USB Direct Print Support</t>
  </si>
  <si>
    <t>USB Interface for Keyboard, Mobile printing (bluetooth)</t>
  </si>
  <si>
    <t>C35</t>
  </si>
  <si>
    <t>C35P</t>
  </si>
  <si>
    <t>DK-P01</t>
  </si>
  <si>
    <t>Simple Desk</t>
  </si>
  <si>
    <t>TN-710</t>
  </si>
  <si>
    <t>DV-710</t>
  </si>
  <si>
    <t>DR-710</t>
  </si>
  <si>
    <t>Paper output 500 sheets</t>
  </si>
  <si>
    <t>mc 8650</t>
  </si>
  <si>
    <t xml:space="preserve">2GB RAM, Emperon-Contr., Bypass, Paper Cass. (2x500 sheets), </t>
  </si>
  <si>
    <t>1 Toner Cartridge, yield 4.8k / 3%</t>
  </si>
  <si>
    <t xml:space="preserve">1 bottle cartridge, 460g Polymer toner, yield C6500 ca. 24k / C5500 ca. 23k (5%) </t>
  </si>
  <si>
    <t>EK-903</t>
  </si>
  <si>
    <t>Interface Kit f. 240f</t>
  </si>
  <si>
    <t>m</t>
  </si>
  <si>
    <t>Toner Black</t>
  </si>
  <si>
    <t>Toner Yellow</t>
  </si>
  <si>
    <t>Toner Magenta</t>
  </si>
  <si>
    <t>Toner Cyan</t>
  </si>
  <si>
    <t>TN-310M</t>
  </si>
  <si>
    <t>i-Option Upgrade Kit</t>
  </si>
  <si>
    <t>3 x 5000 staples. For FS-603/601/507</t>
  </si>
  <si>
    <t>1 drum, yield approx.: 1000k / pcs</t>
  </si>
  <si>
    <t>1 drum, yield approx.: more than 1000k</t>
  </si>
  <si>
    <t>HDD w. 60GB</t>
  </si>
  <si>
    <t>Printer Desk</t>
  </si>
  <si>
    <t>Toner Cartridge K</t>
  </si>
  <si>
    <t>Toner Cartridge Y</t>
  </si>
  <si>
    <t>Toner Cartridge M</t>
  </si>
  <si>
    <t>Extended Memory 128MB</t>
  </si>
  <si>
    <t>15BAR9010</t>
  </si>
  <si>
    <t>To support feeding of banner paper, max 30 sheets</t>
  </si>
  <si>
    <t>Max 30 sheets. C451 without finisher or w. FS-519</t>
  </si>
  <si>
    <t>IC-414</t>
  </si>
  <si>
    <t>mc2300 Ser. Black Toner Cartridge, High Cap.</t>
  </si>
  <si>
    <t>3 x 5.000 pcs, for FS-513, FS-606 and other FS</t>
  </si>
  <si>
    <t>1 cartridge, yield up to 8k (5% coverage)</t>
  </si>
  <si>
    <t>Rack with 160 GB HDD for multiple HDD use</t>
  </si>
  <si>
    <t>1 OPC drum, yield approx.: 1000k</t>
  </si>
  <si>
    <t>Banner Paper 250 sheets 160g/sm</t>
  </si>
  <si>
    <t>1 cartridge, yield up to 15k (5% coverage)</t>
  </si>
  <si>
    <t xml:space="preserve">Max. 3.000 sheets A4. Staples: SK-602. </t>
  </si>
  <si>
    <t>3 x 5.000 pcs, for FS-531 (and other machine's finishers)</t>
  </si>
  <si>
    <t>Fax Kit</t>
  </si>
  <si>
    <t>Large Cabinet</t>
  </si>
  <si>
    <t>C451</t>
  </si>
  <si>
    <t>C550</t>
  </si>
  <si>
    <t>A02FR70600</t>
  </si>
  <si>
    <t>mc3300 Ser. Fuser Unit, 220V</t>
  </si>
  <si>
    <t>mc5430DL, Black Toner Cartridge</t>
  </si>
  <si>
    <t>mc5430DL, Cyan Toner Cartridge</t>
  </si>
  <si>
    <t>mc5430DL,  Magenta Toner Cartridge</t>
  </si>
  <si>
    <t>1kg. For use in Perfect Binder PB-501 / PB-502 / PB-503</t>
  </si>
  <si>
    <t>KM SG Reference 130 SRA3</t>
  </si>
  <si>
    <t>Special Paper, 5x100 sheets</t>
  </si>
  <si>
    <t>1 IU with  opc drum and starter. Yield: ca. 60k</t>
  </si>
  <si>
    <t>1 IU with  opc drum and starter. Yield: ca. 45k</t>
  </si>
  <si>
    <t>1 cartridge, approx. 24k / 5% , Polymer-Toner</t>
  </si>
  <si>
    <t>Separates e.g. faxes. Either FS or JS can be installed</t>
  </si>
  <si>
    <t>4GB RAM, 160GB HDD</t>
  </si>
  <si>
    <t>Requires UK-102. 4GB RAM, 160GB HDD</t>
  </si>
  <si>
    <t xml:space="preserve">To connect a 2nd Fax Kit no further options are required. </t>
  </si>
  <si>
    <t>Required to connect IC-414</t>
  </si>
  <si>
    <t>WT-506 is recommended in order to place AU-102</t>
  </si>
  <si>
    <r>
      <t xml:space="preserve">1 cartridge, yield up to 10k </t>
    </r>
    <r>
      <rPr>
        <sz val="8"/>
        <rFont val="Arial"/>
        <family val="2"/>
      </rPr>
      <t>(based on ISO/IEC19752)</t>
    </r>
  </si>
  <si>
    <t>A08RWY1</t>
  </si>
  <si>
    <t>HT-505</t>
  </si>
  <si>
    <t>A15AWY1</t>
  </si>
  <si>
    <t>RU-506</t>
  </si>
  <si>
    <t>A0GEWY1</t>
  </si>
  <si>
    <t>FA-501</t>
  </si>
  <si>
    <t>A0GFWY1</t>
  </si>
  <si>
    <t>A0NJW21</t>
  </si>
  <si>
    <t>For PF-705, IC-601 and or PH-102/PH-101</t>
  </si>
  <si>
    <t>Saddle stitch finisher w. folding/trimming. Staples: SK-601</t>
  </si>
  <si>
    <t>1 bottle w. 1.505g Polymer toner, yield ca. 91,000 (5%)</t>
  </si>
  <si>
    <t>C25</t>
  </si>
  <si>
    <t>A0X5453</t>
  </si>
  <si>
    <t>A0X5353</t>
  </si>
  <si>
    <t>A0X5253</t>
  </si>
  <si>
    <t>A0X5153</t>
  </si>
  <si>
    <t>TNP-27C</t>
  </si>
  <si>
    <t>TNP-27M</t>
  </si>
  <si>
    <t>TNP-27Y</t>
  </si>
  <si>
    <t>TNP-27K</t>
  </si>
  <si>
    <t>Either HDD or Flash card adaptor can be installed</t>
  </si>
  <si>
    <t xml:space="preserve">PC-206 </t>
  </si>
  <si>
    <t>CF Card Adaptor</t>
  </si>
  <si>
    <t>mc 4650</t>
  </si>
  <si>
    <t>Capacity 500 sheets</t>
  </si>
  <si>
    <t>pp 5650</t>
  </si>
  <si>
    <t>pp 4650</t>
  </si>
  <si>
    <t>Required for duplex</t>
  </si>
  <si>
    <t>Universal Size Kit</t>
  </si>
  <si>
    <t>Catch Tray</t>
  </si>
  <si>
    <t>In addition to machine's soft encounter</t>
  </si>
  <si>
    <t>Color pagepro Toner Cartridge (Cyan)</t>
  </si>
  <si>
    <t>1 cartridge, yield up to 120k, w. drum &amp; starter</t>
  </si>
  <si>
    <t>1 cartridge, yield up to 90k, w. drum &amp; starter</t>
  </si>
  <si>
    <t>3 cartridges, yield up to 8k (5% coverage)</t>
  </si>
  <si>
    <t>Required when a Finisher FS-529 should be attached</t>
  </si>
  <si>
    <t>Enables A3 paper feeding only from Multi Bypass Tray</t>
  </si>
  <si>
    <t>Other MFP</t>
  </si>
  <si>
    <t>mc 330</t>
  </si>
  <si>
    <t>Smart Maintenance Pack f. PRO 920 / 950</t>
  </si>
  <si>
    <t>1 unit, approx. Yield 300k</t>
  </si>
  <si>
    <t>1 unit, "ARDS", approx. Yield 1200k</t>
  </si>
  <si>
    <t>1 bag 1650g, yield: more than 1000k</t>
  </si>
  <si>
    <t>1 spiral bottle, approx. 29k / 5%</t>
  </si>
  <si>
    <t>1 spiral bottle, approx. 26k / 5%</t>
  </si>
  <si>
    <t>Key Counter Connection f. colour bizhub</t>
  </si>
  <si>
    <t>A0HNW21</t>
  </si>
  <si>
    <t>For faster processing</t>
  </si>
  <si>
    <t>Smart Maintenance Pack f. PRO C6500</t>
  </si>
  <si>
    <t>Max. 2.500 sheets (B5-SRA3)</t>
  </si>
  <si>
    <t>4x Drum unit, 4x Developer</t>
  </si>
  <si>
    <r>
      <t xml:space="preserve">Machine Accessories for </t>
    </r>
    <r>
      <rPr>
        <b/>
        <sz val="9"/>
        <color indexed="10"/>
        <rFont val="Arial"/>
        <family val="2"/>
      </rPr>
      <t>Smart System</t>
    </r>
    <r>
      <rPr>
        <b/>
        <sz val="9"/>
        <rFont val="Arial"/>
        <family val="2"/>
      </rPr>
      <t>, based on LU-202 and FS-607</t>
    </r>
  </si>
  <si>
    <t>TN614Y</t>
  </si>
  <si>
    <t>TN614M</t>
  </si>
  <si>
    <t>TN614C</t>
  </si>
  <si>
    <t>A0VW850</t>
  </si>
  <si>
    <t>A0VW154</t>
  </si>
  <si>
    <t>A0VW254</t>
  </si>
  <si>
    <t>A0VW354</t>
  </si>
  <si>
    <t>A0VW454</t>
  </si>
  <si>
    <t>mc 5440</t>
  </si>
  <si>
    <t>1 cartridge, yield ca. 12k / 5%</t>
  </si>
  <si>
    <t>Output Tray</t>
  </si>
  <si>
    <t>Lower Paper Feeder</t>
  </si>
  <si>
    <t>For faster processing, recomm. for banner printing</t>
  </si>
  <si>
    <t>9960AP1710495002</t>
  </si>
  <si>
    <t xml:space="preserve">Currency of all prices: </t>
  </si>
  <si>
    <t>1 OPC drum cartridge, yield ca. 20k</t>
  </si>
  <si>
    <t>Address Labels B, 100 sheets (24/sheet)</t>
  </si>
  <si>
    <t>USB Host Board</t>
  </si>
  <si>
    <t>pp  4650</t>
  </si>
  <si>
    <t>Capacity 550 sheets</t>
  </si>
  <si>
    <t>pp  5650</t>
  </si>
  <si>
    <t>Required for Duplex</t>
  </si>
  <si>
    <t>Hard Disk Kit</t>
  </si>
  <si>
    <t>For FS-607 and FS-520, cover paper feeding tray ( 2 trays )</t>
  </si>
  <si>
    <t>For copier and print function</t>
  </si>
  <si>
    <t>OPC-Drum, Developer</t>
  </si>
  <si>
    <t>C652DS</t>
  </si>
  <si>
    <t>mc5440DL/5450, Yellow Toner Cartr., Std Cap.</t>
  </si>
  <si>
    <t>Handheld Spectrophotometer with UV Filter for calibration</t>
  </si>
  <si>
    <t>Measurement table for i1 HW</t>
  </si>
  <si>
    <t>A127WY2</t>
  </si>
  <si>
    <t>A0YEWY2</t>
  </si>
  <si>
    <t>Super G3 fax card</t>
  </si>
  <si>
    <t>A02ER73022</t>
  </si>
  <si>
    <t>A052WY1</t>
  </si>
  <si>
    <t>Signalises open front of SD-506</t>
  </si>
  <si>
    <t>A3JHWY1</t>
  </si>
  <si>
    <t>A3PGWY1</t>
  </si>
  <si>
    <t>A3PFWY1</t>
  </si>
  <si>
    <t>A3PHWY1</t>
  </si>
  <si>
    <t>AIO Toner Cartridge (High Capacity)</t>
  </si>
  <si>
    <t>Maintenance Kit</t>
  </si>
  <si>
    <t xml:space="preserve">Valid from: </t>
  </si>
  <si>
    <t>Mechanical Counter</t>
  </si>
  <si>
    <t>A0TK03D</t>
  </si>
  <si>
    <t>Drum Unit K</t>
  </si>
  <si>
    <t>Developer K</t>
  </si>
  <si>
    <t>1 unit, "ARDS", approx. Yield 1140k</t>
  </si>
  <si>
    <t>1 unit, approx. Yield 285k</t>
  </si>
  <si>
    <t>Yield approx. 48k</t>
  </si>
  <si>
    <t>3 x 5.000 pcs, for SD-508</t>
  </si>
  <si>
    <t>3 x 5.000 pcs, for FS-526</t>
  </si>
  <si>
    <t>mc7300, Fuser Unit 220V</t>
  </si>
  <si>
    <t>1 cartridge, yield up to 1.5k (5% coverage)</t>
  </si>
  <si>
    <t>WTB, transf. &amp; drum unit  integrated</t>
  </si>
  <si>
    <t>3 x 5.000 pcs, for FS-517 / FS-519</t>
  </si>
  <si>
    <t>PrePrinted Paper Feed. Kit</t>
  </si>
  <si>
    <t>For FS-526, for cover insertion and post finishing</t>
  </si>
  <si>
    <t>A1DY150</t>
  </si>
  <si>
    <t>TN615K</t>
  </si>
  <si>
    <t>1 cartridge, 1160g Polymer toner, yield ca. 55k / 6%</t>
  </si>
  <si>
    <t>mc2200 Ser. Fuser Unit 220V</t>
  </si>
  <si>
    <t>also for other MFPs</t>
  </si>
  <si>
    <t>Security Kit</t>
  </si>
  <si>
    <t>1 cartridge, yield up to 45k, incl. waste toner box</t>
  </si>
  <si>
    <t>1 cartridge, yield up to 120k</t>
  </si>
  <si>
    <t>PI-502</t>
  </si>
  <si>
    <t>3 x 5.000 pcs, for FS-608</t>
  </si>
  <si>
    <t>1 IU, yield up to 30k (5% coverage)</t>
  </si>
  <si>
    <t>Toner Collecting Box</t>
  </si>
  <si>
    <t>2 bottles, yield up to 9k (colour) / 36k (mono) each</t>
  </si>
  <si>
    <t>Toner Value Pack (CMY) (High Capacity)</t>
  </si>
  <si>
    <t>Imaging Unit Magenta</t>
  </si>
  <si>
    <t>Toner Cartridge Cyan</t>
  </si>
  <si>
    <t>C250</t>
  </si>
  <si>
    <t>C250P</t>
  </si>
  <si>
    <t>1 cartridge, yield ca. 6,5k / 5%</t>
  </si>
  <si>
    <t>mc 5430</t>
  </si>
  <si>
    <t>C200</t>
  </si>
  <si>
    <t xml:space="preserve">Fusing Unit </t>
  </si>
  <si>
    <t>IU-310K</t>
  </si>
  <si>
    <t>A10R011</t>
  </si>
  <si>
    <t>PS-504</t>
  </si>
  <si>
    <t>PS Option f. PRO 950</t>
  </si>
  <si>
    <t>RU-508</t>
  </si>
  <si>
    <t>A1RJW21</t>
  </si>
  <si>
    <t>EF-101</t>
  </si>
  <si>
    <t>Glossiness Enhancement Unit</t>
  </si>
  <si>
    <t>A1RGWY1</t>
  </si>
  <si>
    <t>PF-704</t>
  </si>
  <si>
    <t>PRO C754</t>
  </si>
  <si>
    <t>VI-506</t>
  </si>
  <si>
    <t>Interface Kit IC-414</t>
  </si>
  <si>
    <t>mc2300 Ser. Yellow Toner Cartridge, High Cap.</t>
  </si>
  <si>
    <t>SD-506</t>
  </si>
  <si>
    <t>Includes 50 sets, each 5 cards (5 colours, A4)</t>
  </si>
  <si>
    <t>5.000 sheets paper capacity ( 1 x 1.300 + 2 x 1.850 sheets)</t>
  </si>
  <si>
    <t>Large Capacity Stacker</t>
  </si>
  <si>
    <t>SK-601</t>
  </si>
  <si>
    <t>TN-910</t>
  </si>
  <si>
    <t>DR-910</t>
  </si>
  <si>
    <t>DV-910</t>
  </si>
  <si>
    <t>TN-310K</t>
  </si>
  <si>
    <t>TN-310Y</t>
  </si>
  <si>
    <t>TN-310C</t>
  </si>
  <si>
    <t>1 cartridge, 360g Polymer toner, yield ca.: 17,5k / 6%</t>
  </si>
  <si>
    <t>Ventilation Kit f. PRO C6500</t>
  </si>
  <si>
    <t>1650g, Yield approx.: 1000k / pcs</t>
  </si>
  <si>
    <t>FS-531</t>
  </si>
  <si>
    <t>RU-509</t>
  </si>
  <si>
    <t>A21FWY1</t>
  </si>
  <si>
    <t>WT-508</t>
  </si>
  <si>
    <t>HM-102</t>
  </si>
  <si>
    <t>A2VG0Y0</t>
  </si>
  <si>
    <t>DU-104</t>
  </si>
  <si>
    <t>TN616K</t>
  </si>
  <si>
    <t>TN616Y</t>
  </si>
  <si>
    <t>TN616M</t>
  </si>
  <si>
    <t>TN616C</t>
  </si>
  <si>
    <t>A1U9150</t>
  </si>
  <si>
    <t>A0WG0KJ</t>
  </si>
  <si>
    <t>A148021</t>
  </si>
  <si>
    <t>A1480Y1</t>
  </si>
  <si>
    <t>A1480Y2</t>
  </si>
  <si>
    <t>WB-P03</t>
  </si>
  <si>
    <t>FU-P02</t>
  </si>
  <si>
    <t>TF-P05</t>
  </si>
  <si>
    <t>TF-P04</t>
  </si>
  <si>
    <t>1 bag, 200g, yield ca.: 40k</t>
  </si>
  <si>
    <t>Max. 50 sheets</t>
  </si>
  <si>
    <t>Toner Cartridge Magenta (High Capacity)</t>
  </si>
  <si>
    <t>Toner Cartridge Yellow (High Capacity)</t>
  </si>
  <si>
    <t>Toner Value Kit (CMY) (High Capacity)</t>
  </si>
  <si>
    <t>PRO C6500+eP</t>
  </si>
  <si>
    <t>Also for PF-601</t>
  </si>
  <si>
    <t xml:space="preserve">On following pages:   </t>
  </si>
  <si>
    <t>02XF</t>
  </si>
  <si>
    <t>Option for Standard Embedded Controller</t>
  </si>
  <si>
    <t>mc3100 Ser. Fuser Unit, 220V</t>
  </si>
  <si>
    <t>mc3100/3300 Print Head Unit</t>
  </si>
  <si>
    <t>mc3100/3300 Ser. Transfer Roller/BTR Kit</t>
  </si>
  <si>
    <t>HDD housing to mount machine's original HDDs on top of engine</t>
  </si>
  <si>
    <t>Inner Case Kit with HDD</t>
  </si>
  <si>
    <t>A00W432</t>
  </si>
  <si>
    <t>A00W332</t>
  </si>
  <si>
    <t>A00W331</t>
  </si>
  <si>
    <t>9960A1710632002</t>
  </si>
  <si>
    <t>A0X5152</t>
  </si>
  <si>
    <t>A0X5252</t>
  </si>
  <si>
    <t>A0X5352</t>
  </si>
  <si>
    <t>A0X5452</t>
  </si>
  <si>
    <t>A0WG03J</t>
  </si>
  <si>
    <t>A0WG08J</t>
  </si>
  <si>
    <t>4 x 2000 staples, for SD-505 (and other SD)</t>
  </si>
  <si>
    <t>For FS-519</t>
  </si>
  <si>
    <t>mc5430/5440, Fuser Unit</t>
  </si>
  <si>
    <t>mc5450, Fuser Unit</t>
  </si>
  <si>
    <t>mc54xx Ser. Waste Toner Box</t>
  </si>
  <si>
    <t>mc54xx, Transfer Roller</t>
  </si>
  <si>
    <t>mc54xx, Transfer Unit</t>
  </si>
  <si>
    <t>x</t>
  </si>
  <si>
    <t>550 sheets, up to 2 option. feeders can be installed</t>
  </si>
  <si>
    <t>Konica Minolta Business Solutions Europe GmbH (BEU)</t>
  </si>
  <si>
    <t>A0FG0Y2</t>
  </si>
  <si>
    <t>A0FH0Y2</t>
  </si>
  <si>
    <t>A0FJ0Y1</t>
  </si>
  <si>
    <t>A08D0Y2</t>
  </si>
  <si>
    <t>40P</t>
  </si>
  <si>
    <t>TN-413K</t>
  </si>
  <si>
    <t>A0TM151</t>
  </si>
  <si>
    <t>C220</t>
  </si>
  <si>
    <t>C280</t>
  </si>
  <si>
    <t>C360</t>
  </si>
  <si>
    <t>1 IU. Yield approx. 135k w. C652 / 120k w. C552/C452</t>
  </si>
  <si>
    <t>Max. 2500 sheets, max. A3+</t>
  </si>
  <si>
    <t>Stamps scanned originals, attached to DF</t>
  </si>
  <si>
    <t>Biometrics II</t>
  </si>
  <si>
    <t>USB Interface for Keyboard + Speaker</t>
  </si>
  <si>
    <t>Fiery SeeQuence Impose 1.0</t>
  </si>
  <si>
    <t>Fiery SeeQuence Compose 1.0</t>
  </si>
  <si>
    <t>IU-410K</t>
  </si>
  <si>
    <t>IU-310Y</t>
  </si>
  <si>
    <t>IU-310M</t>
  </si>
  <si>
    <t>IU-310C</t>
  </si>
  <si>
    <t>Universal Tray</t>
  </si>
  <si>
    <t>Yield up to 150k</t>
  </si>
  <si>
    <t>3 x 5.000 staples, for optional finisher</t>
  </si>
  <si>
    <t>1 cartridge, yield up to 19k</t>
  </si>
  <si>
    <t>Includes Pick-up rollers, transfer roller, fusing unit</t>
  </si>
  <si>
    <t>TN510K</t>
  </si>
  <si>
    <t>DV510C</t>
  </si>
  <si>
    <t>DV510M</t>
  </si>
  <si>
    <t>DV510Y</t>
  </si>
  <si>
    <t>DU-101</t>
  </si>
  <si>
    <r>
      <t xml:space="preserve">Smart Maintenance Pack </t>
    </r>
    <r>
      <rPr>
        <sz val="9"/>
        <rFont val="Arial"/>
        <family val="2"/>
      </rPr>
      <t>f. 601 / 751</t>
    </r>
  </si>
  <si>
    <t>A00W372</t>
  </si>
  <si>
    <t>A03100J</t>
  </si>
  <si>
    <t>A03105J</t>
  </si>
  <si>
    <t>A0310AJ</t>
  </si>
  <si>
    <t>A0310GJ</t>
  </si>
  <si>
    <t>A06V154</t>
  </si>
  <si>
    <t>A06V254</t>
  </si>
  <si>
    <t>A06V354</t>
  </si>
  <si>
    <t>A06V454</t>
  </si>
  <si>
    <t>A06X0Y1</t>
  </si>
  <si>
    <t>MS-5D  Staples</t>
  </si>
  <si>
    <t>4532WY0</t>
  </si>
  <si>
    <t>Drum Cartridge</t>
  </si>
  <si>
    <t>Toner Cartridge</t>
  </si>
  <si>
    <t>Machines:</t>
  </si>
  <si>
    <t>Accessories:</t>
  </si>
  <si>
    <t>Consumables:</t>
  </si>
  <si>
    <t>160f</t>
  </si>
  <si>
    <t>40P / 43</t>
  </si>
  <si>
    <t>Yield approx. 50k</t>
  </si>
  <si>
    <t>4x IU w.  PC-Drum and Developer</t>
  </si>
  <si>
    <t>Yield approx. 523k</t>
  </si>
  <si>
    <t>A0X5150</t>
  </si>
  <si>
    <t>A0X5450</t>
  </si>
  <si>
    <t>A0X5350</t>
  </si>
  <si>
    <t>A0X5250</t>
  </si>
  <si>
    <t xml:space="preserve">Transfer Belt Unit </t>
  </si>
  <si>
    <t>A0930YE</t>
  </si>
  <si>
    <t>Large capacity tray, 3x2000 sheets</t>
  </si>
  <si>
    <t>A06X0Y0</t>
  </si>
  <si>
    <r>
      <t>Key Counter</t>
    </r>
    <r>
      <rPr>
        <sz val="9"/>
        <rFont val="Arial"/>
        <family val="2"/>
      </rPr>
      <t xml:space="preserve"> Mount Kit f. Colour MFPs</t>
    </r>
  </si>
  <si>
    <t>Small Cabinet</t>
  </si>
  <si>
    <t>DR-114</t>
  </si>
  <si>
    <t>Capacity max. 5.000 sheets. With Trolley (= LC-501)</t>
  </si>
  <si>
    <t>1 cartridge, yield up to 2.5k (5% coverage)</t>
  </si>
  <si>
    <t>Europaallee 17, D-30855 Langenhagen, Germany</t>
  </si>
  <si>
    <t xml:space="preserve">Customer: </t>
  </si>
  <si>
    <t xml:space="preserve">Terms &amp; Conditions: </t>
  </si>
  <si>
    <t>PP-701</t>
  </si>
  <si>
    <t>cont. 512MB RAM upgrade, face sheet, pen, manual</t>
  </si>
  <si>
    <t>DV-110</t>
  </si>
  <si>
    <t>TN-114</t>
  </si>
  <si>
    <t>PRO 920</t>
  </si>
  <si>
    <t>Not recommended for d-set. Included already in dt-set</t>
  </si>
  <si>
    <t>pp 18/4100 Toner cartridge</t>
  </si>
  <si>
    <t>pp 18</t>
  </si>
  <si>
    <t>pp 4100</t>
  </si>
  <si>
    <t>Color Care 2 Suite (Retail), upgrade</t>
  </si>
  <si>
    <t>Dongle, Color Care 2, NFR, Europe only</t>
  </si>
  <si>
    <t>Tan x1, Color Care 2, NFR, Europe only</t>
  </si>
  <si>
    <t>Tan x10, Color Care 2, NFR, Europe only</t>
  </si>
  <si>
    <t>Color Care 2 Suite (Retail)</t>
  </si>
  <si>
    <t>Color Care 2 Suite (Retail), bundle, 50</t>
  </si>
  <si>
    <t>1 pcs. of  time limited NFR dongle based license key for CC 2 Softw.Suite</t>
  </si>
  <si>
    <t>1 pcs. of  time limited NFR license key for Color Care 2 Software Suite</t>
  </si>
  <si>
    <t xml:space="preserve">10 pcs. of  time limited NFR license key for Color Care 2 Software Suite </t>
  </si>
  <si>
    <t>1 pcs. of permanent license key for Color Care 2 Software Suite</t>
  </si>
  <si>
    <t>50 pcs. of permanent license key for Color Care 2 Software Suite</t>
  </si>
  <si>
    <t>TN-210 C</t>
  </si>
  <si>
    <t>A00W231</t>
  </si>
  <si>
    <t xml:space="preserve">Requires additional 128MB RAM </t>
  </si>
  <si>
    <t>A0FM0Y1</t>
  </si>
  <si>
    <t>Additional order for key counter and socket required.</t>
  </si>
  <si>
    <t>A0DK151</t>
  </si>
  <si>
    <r>
      <t>Machine Accessories for</t>
    </r>
    <r>
      <rPr>
        <b/>
        <sz val="9"/>
        <color indexed="10"/>
        <rFont val="Arial"/>
        <family val="2"/>
      </rPr>
      <t xml:space="preserve"> Enhanced Systems</t>
    </r>
    <r>
      <rPr>
        <b/>
        <sz val="9"/>
        <rFont val="Arial"/>
        <family val="2"/>
      </rPr>
      <t>, following the Marketing Concept PRO 6501e</t>
    </r>
  </si>
  <si>
    <t>Ventilation Kit f. C8000</t>
  </si>
  <si>
    <t>1 bag,  1000g starter, yield approx. 100k</t>
  </si>
  <si>
    <t>EK-603</t>
  </si>
  <si>
    <t>A0DPWW0</t>
  </si>
  <si>
    <t>IU-313 K</t>
  </si>
  <si>
    <t>IU-313 Y</t>
  </si>
  <si>
    <t>A1UC550</t>
  </si>
  <si>
    <t>A1RFRX0001</t>
  </si>
  <si>
    <t>Loading Wagon for Fusing Unit</t>
  </si>
  <si>
    <t>21 holes punching for cerlox plastic binding</t>
  </si>
  <si>
    <t>34 holes punching for wire binding</t>
  </si>
  <si>
    <t>23 holes punching for wire binding</t>
  </si>
  <si>
    <t>Drum Unit for YMC</t>
  </si>
  <si>
    <t>For FS-607/-608/-517/-518</t>
  </si>
  <si>
    <t>100 Sheets Staple Finisher, Staples: MS-10A</t>
  </si>
  <si>
    <t>50 Sheets Staple Finisher, Staples: SK-602</t>
  </si>
  <si>
    <t>Required if no finisher is attached</t>
  </si>
  <si>
    <t>Heating Unit f. PF-703</t>
  </si>
  <si>
    <t>1 cartridge, approx. 26k / 5% , Polymer-Toner</t>
  </si>
  <si>
    <t>1 bag,  1100g developer, yield C6500 ca. 200k / C5500 ca. 150k</t>
  </si>
  <si>
    <t>mc5440DL/5450, Cyan Toner Cartr., High Cap.</t>
  </si>
  <si>
    <t>mc5440DL/5450, Yellow Toner Cartr., High Cap.</t>
  </si>
  <si>
    <t>A0G6-SMP</t>
  </si>
  <si>
    <t>C452</t>
  </si>
  <si>
    <t>ZU-606</t>
  </si>
  <si>
    <t>pp 1390MF</t>
  </si>
  <si>
    <t>1 cartridge, yield up to 3k (5% coverage)</t>
  </si>
  <si>
    <t>1 OPC drum cartridge, yield up to 20k</t>
  </si>
  <si>
    <t>1 unit. Yield approx. 570k</t>
  </si>
  <si>
    <t>1 unit. Yield approx. 115k</t>
  </si>
  <si>
    <t>1 cartr., yield up to 45k mono / 11.2k colour</t>
  </si>
  <si>
    <t>1 cartridge, 472g Polymer toner, approx. 27k / 5%</t>
  </si>
  <si>
    <t>1 IU with  opc drum and starter. Yield approx. 300k</t>
  </si>
  <si>
    <t>PS3 &amp; Barcode Front Print</t>
  </si>
  <si>
    <t>BC-903</t>
  </si>
  <si>
    <t>Barcode Front Print</t>
  </si>
  <si>
    <t>mc7300, Toner Cartridge, Black</t>
  </si>
  <si>
    <t>mc7300, Toner Cartridge, Cyan</t>
  </si>
  <si>
    <t>1 IU with opc drum and starter. Yield approx. 100k</t>
  </si>
  <si>
    <t>Yield CMYK: approx. 100k. Single drum. Also f. CF5001/8050</t>
  </si>
  <si>
    <t>Toner Cartridge Black (High Capacity)</t>
  </si>
  <si>
    <t>Toner Cartridge Cyan (High Capacity)</t>
  </si>
  <si>
    <t>Yield up to 18k</t>
  </si>
  <si>
    <t>A4M2021</t>
  </si>
  <si>
    <t>OC-512</t>
  </si>
  <si>
    <t>DF-625</t>
  </si>
  <si>
    <t>AD-509</t>
  </si>
  <si>
    <t xml:space="preserve">PF-507 </t>
  </si>
  <si>
    <t>MB-505</t>
  </si>
  <si>
    <t>Bypass Tray</t>
  </si>
  <si>
    <t>DK-706</t>
  </si>
  <si>
    <t>Desk (large)</t>
  </si>
  <si>
    <t>DK-707</t>
  </si>
  <si>
    <t>Desk (medium)</t>
  </si>
  <si>
    <t>Desk (small)</t>
  </si>
  <si>
    <t>DK-708</t>
  </si>
  <si>
    <t>Optional Panel</t>
  </si>
  <si>
    <t>IC-209</t>
  </si>
  <si>
    <t>Controller (PCL/NIC)</t>
  </si>
  <si>
    <t>NC-504</t>
  </si>
  <si>
    <t>FK-510</t>
  </si>
  <si>
    <t>MC-504</t>
  </si>
  <si>
    <t>A3VW050</t>
  </si>
  <si>
    <t>Max. 70 sheets</t>
  </si>
  <si>
    <t>250 Sheets, up to 4 additional cassettes can be attached</t>
  </si>
  <si>
    <t>w/o  Paper Casette or 1 x PF-507 can be added</t>
  </si>
  <si>
    <t>2 or 3 x PF-507 can be added</t>
  </si>
  <si>
    <t>4 x PF-507 can be added</t>
  </si>
  <si>
    <t>Optional Panel MK-733 is required in addition</t>
  </si>
  <si>
    <t>Back-up for the electronic counter</t>
  </si>
  <si>
    <t>C654</t>
  </si>
  <si>
    <t>C754</t>
  </si>
  <si>
    <t>A3VU150</t>
  </si>
  <si>
    <t>A3VU250</t>
  </si>
  <si>
    <t>A3VU350</t>
  </si>
  <si>
    <t>A3VU450</t>
  </si>
  <si>
    <t>TN-711K</t>
  </si>
  <si>
    <t>TN-711Y</t>
  </si>
  <si>
    <t>TN-711M</t>
  </si>
  <si>
    <t>TN-711C</t>
  </si>
  <si>
    <t>A2X20RD</t>
  </si>
  <si>
    <t>A2X203D</t>
  </si>
  <si>
    <t>DR-711K</t>
  </si>
  <si>
    <t>DV-711K</t>
  </si>
  <si>
    <t>Yield approx. 1200k</t>
  </si>
  <si>
    <t>1 IU. Yield approx. 155k w. C654 / C754</t>
  </si>
  <si>
    <t>A2X208D</t>
  </si>
  <si>
    <t>A2X20ED</t>
  </si>
  <si>
    <t>A2X20KD</t>
  </si>
  <si>
    <t>IU-711Y</t>
  </si>
  <si>
    <t>IU-711M</t>
  </si>
  <si>
    <t>IU-711C</t>
  </si>
  <si>
    <t>1 cartridge, 945g toner, approx. 47,2k / 5%</t>
  </si>
  <si>
    <t>1 cartridge, 535g toner, approx. 31,5k / 5%</t>
  </si>
  <si>
    <t>3 x 5.000 pcs, for FS-535</t>
  </si>
  <si>
    <t>3 x 5.000 pcs, for FS-534, SD-511, SD-512</t>
  </si>
  <si>
    <t>A4MGWY1</t>
  </si>
  <si>
    <t>UK-204</t>
  </si>
  <si>
    <t>requires network functionality (NC-504 or IC-209)</t>
  </si>
  <si>
    <t xml:space="preserve">EH-C591 </t>
  </si>
  <si>
    <t>Convenience Stapler</t>
  </si>
  <si>
    <t>PCL (network) printing incl. NIC for network scanning  (NC-504 not necessary)</t>
  </si>
  <si>
    <t>Ethernet 10Base-T/100Base-TX (for network scanning &amp; GDI network printing)</t>
  </si>
  <si>
    <t>A0PD02G</t>
  </si>
  <si>
    <t>LK-108</t>
  </si>
  <si>
    <t>A0PD02F</t>
  </si>
  <si>
    <t>LK-107</t>
  </si>
  <si>
    <t>A0PD029</t>
  </si>
  <si>
    <t>LK-106</t>
  </si>
  <si>
    <t>A0PD028</t>
  </si>
  <si>
    <t>LK-102 v3</t>
  </si>
  <si>
    <t xml:space="preserve">SD-512 </t>
  </si>
  <si>
    <t>Saddle Stitcher f. FS-535</t>
  </si>
  <si>
    <t>LU-204</t>
  </si>
  <si>
    <t>Large Capacity Unit (SRA3)</t>
  </si>
  <si>
    <t>WT-506</t>
  </si>
  <si>
    <t>KH-102</t>
  </si>
  <si>
    <t>FK-511</t>
  </si>
  <si>
    <t>SC-508</t>
  </si>
  <si>
    <t>WT-509</t>
  </si>
  <si>
    <t>Cannot be used together with JS-602</t>
  </si>
  <si>
    <t>Z-Fold Unit f. FS-535</t>
  </si>
  <si>
    <t>Job Separator f. FS-535</t>
  </si>
  <si>
    <t>Post Inserter f. FS-535</t>
  </si>
  <si>
    <t>Cannot be used together with PI-505</t>
  </si>
  <si>
    <t>If no finisher is attached the OT-503 is always required</t>
  </si>
  <si>
    <t>A00W012</t>
  </si>
  <si>
    <t>A00W132</t>
  </si>
  <si>
    <t>A00W131</t>
  </si>
  <si>
    <t>3 x 5.000 pcs, for FS-520 (and other machine's finishers)</t>
  </si>
  <si>
    <t>1 cartridge, yield up to 50k (5% coverage)</t>
  </si>
  <si>
    <t>mc 2430</t>
  </si>
  <si>
    <t>mc 2480</t>
  </si>
  <si>
    <t>mc 2490</t>
  </si>
  <si>
    <t>mc 2500</t>
  </si>
  <si>
    <t>HDD f. mc 8650DN</t>
  </si>
  <si>
    <t>mc 7450 II</t>
  </si>
  <si>
    <t>PRO C5501</t>
  </si>
  <si>
    <t>TN612K</t>
  </si>
  <si>
    <t>TN612Y</t>
  </si>
  <si>
    <t>TN612M</t>
  </si>
  <si>
    <t>TN612C</t>
  </si>
  <si>
    <t>A0VW150</t>
  </si>
  <si>
    <t>A0VW250</t>
  </si>
  <si>
    <t>A0VW350</t>
  </si>
  <si>
    <t>A0VW450</t>
  </si>
  <si>
    <t>A0D7151</t>
  </si>
  <si>
    <t>A0D7251</t>
  </si>
  <si>
    <t>A0D7351</t>
  </si>
  <si>
    <t>A0D7451</t>
  </si>
  <si>
    <t>IU-211 K</t>
  </si>
  <si>
    <t>IU-211 Y</t>
  </si>
  <si>
    <t>IU-311 Y</t>
  </si>
  <si>
    <t>3 x 5000 staples, for SD-506 (and other machine's finishers)</t>
  </si>
  <si>
    <t>Yield: C6501 ca. 200k / C5501 ca. 150k</t>
  </si>
  <si>
    <t>1 bag,  1100g developer, yield C6501 ca. 200k / C5501 ca. 150k</t>
  </si>
  <si>
    <t>MS-5C</t>
  </si>
  <si>
    <t>Drum</t>
  </si>
  <si>
    <t>Toner</t>
  </si>
  <si>
    <t>A00VR70600</t>
  </si>
  <si>
    <t>Staples for FS-509</t>
  </si>
  <si>
    <t>Paper Feed Unit</t>
  </si>
  <si>
    <t>Max. 4000 sheets / 80g (max A3)</t>
  </si>
  <si>
    <t>Folding Unit</t>
  </si>
  <si>
    <t>Staple Cartridge (3x5000)</t>
  </si>
  <si>
    <t>Also f. other MFPs and LBPs</t>
  </si>
  <si>
    <t xml:space="preserve">C20 </t>
  </si>
  <si>
    <t>Other MFP &amp; LBP</t>
  </si>
  <si>
    <t>A0Y7WY1</t>
  </si>
  <si>
    <t>LU-408</t>
  </si>
  <si>
    <t>Large Capacity Tray A3</t>
  </si>
  <si>
    <t>pp 1400 W Drum cartridge</t>
  </si>
  <si>
    <t>pp 3260</t>
  </si>
  <si>
    <t>pp 4032</t>
  </si>
  <si>
    <t>sheet format: 1200 x 297 mm</t>
  </si>
  <si>
    <t>20EH</t>
  </si>
  <si>
    <t>3 x 5000 staples, for SD-506</t>
  </si>
  <si>
    <t>A080WY1</t>
  </si>
  <si>
    <t>A02ER73522</t>
  </si>
  <si>
    <t>Smart Maintainance Pack bizhub PRESS C8000</t>
  </si>
  <si>
    <t>A0WG08H</t>
  </si>
  <si>
    <t>mc 4750</t>
  </si>
  <si>
    <t>TNP-19K</t>
  </si>
  <si>
    <t>TNP-18K</t>
  </si>
  <si>
    <t>TNP-18Y</t>
  </si>
  <si>
    <t>TNP-18M</t>
  </si>
  <si>
    <t>TNP-18C</t>
  </si>
  <si>
    <t>TNP-19Y</t>
  </si>
  <si>
    <t>TNP-19M</t>
  </si>
  <si>
    <t>TNP-19C</t>
  </si>
  <si>
    <t>IUP-12K</t>
  </si>
  <si>
    <t>IUP-12Y</t>
  </si>
  <si>
    <t>IUP-12M</t>
  </si>
  <si>
    <t>IUP-12C</t>
  </si>
  <si>
    <t>A0WJ0Y1</t>
  </si>
  <si>
    <t>500 sheets, one option. feeder can be inst.</t>
  </si>
  <si>
    <t xml:space="preserve">1 bottle cartridge, Polymer hc toner, yield ca. 31k (5%) </t>
  </si>
  <si>
    <t>PC-107</t>
  </si>
  <si>
    <t>HD-510</t>
  </si>
  <si>
    <t>HDD 80GB</t>
  </si>
  <si>
    <t>Copier Desk</t>
  </si>
  <si>
    <t>Option Connection Board</t>
  </si>
  <si>
    <t>Extra Trolley f. LS-505/501</t>
  </si>
  <si>
    <t>Yield up to 9k (col) / 36k (bw) (ISO/IEC 19798 based, cont.print), cust.replac.</t>
  </si>
  <si>
    <t>ZU-604</t>
  </si>
  <si>
    <t>A0PYWG1</t>
  </si>
  <si>
    <t>A0V305H</t>
  </si>
  <si>
    <t>A0VU0Y1</t>
  </si>
  <si>
    <t>Imaging Cartridge</t>
  </si>
  <si>
    <t>PF-504</t>
  </si>
  <si>
    <t>pp 20 Imaging unit</t>
  </si>
  <si>
    <t>pp 20</t>
  </si>
  <si>
    <t>Super G3 Fax, MK-708 required for installation</t>
  </si>
  <si>
    <t>Optional Tray</t>
  </si>
  <si>
    <t>250 sheets, up to 2 trays for bizhub 20P, 1 for bizhub 20</t>
  </si>
  <si>
    <t>mc 5450</t>
  </si>
  <si>
    <t>mc 7450</t>
  </si>
  <si>
    <t>Faster processing, &amp; esp. banner printing</t>
  </si>
  <si>
    <t xml:space="preserve">VI-505 </t>
  </si>
  <si>
    <t>Interface Kit IC-412</t>
  </si>
  <si>
    <t xml:space="preserve">FK-502 </t>
  </si>
  <si>
    <t xml:space="preserve">EK-604 </t>
  </si>
  <si>
    <t>Local IF Kit</t>
  </si>
  <si>
    <t xml:space="preserve">WT-506 </t>
  </si>
  <si>
    <t>Keyboard Holder</t>
  </si>
  <si>
    <t>EM-412</t>
  </si>
  <si>
    <t>Expansion Memory f. IC-412</t>
  </si>
  <si>
    <t>PC-408</t>
  </si>
  <si>
    <t>A0XWWY1</t>
  </si>
  <si>
    <t>A0XWWY3</t>
  </si>
  <si>
    <t>Supports all functions</t>
  </si>
  <si>
    <t>For authentication device placement</t>
  </si>
  <si>
    <t>Paper sheet reverse unit, adaption to 120 ppm finishing</t>
  </si>
  <si>
    <t>Expansion Memory 32MB</t>
  </si>
  <si>
    <t xml:space="preserve">1 cartridge, 260g Polymer toner, approx. 12k / 5%  </t>
  </si>
  <si>
    <t>mc330 Waste Toner Box</t>
  </si>
  <si>
    <t>Drum, Developer, Toner Starter Kit (yield ca. 5k)</t>
  </si>
  <si>
    <t>A0VP002</t>
  </si>
  <si>
    <t xml:space="preserve">1 cartridge, 360g Polymer toner, yield ca.: 17,5k / 6% </t>
  </si>
  <si>
    <t>Yield: C6500 ca. 200k / C5500 ca. 150k</t>
  </si>
  <si>
    <r>
      <t>Machine Accessories for</t>
    </r>
    <r>
      <rPr>
        <b/>
        <sz val="9"/>
        <color indexed="10"/>
        <rFont val="Arial"/>
        <family val="2"/>
      </rPr>
      <t xml:space="preserve"> Enhanced Systems</t>
    </r>
    <r>
      <rPr>
        <b/>
        <sz val="9"/>
        <rFont val="Arial"/>
        <family val="2"/>
      </rPr>
      <t>, following the Marketing Concept PRO 6500e</t>
    </r>
  </si>
  <si>
    <t>A0EAR70900</t>
  </si>
  <si>
    <t>1 bag, 780g, yield approx.: 250k</t>
  </si>
  <si>
    <t>1 drum, yield approx.: 500k</t>
  </si>
  <si>
    <t>incl. 1 GB memory</t>
  </si>
  <si>
    <t>A06003F</t>
  </si>
  <si>
    <t>A0600DF</t>
  </si>
  <si>
    <t>A0600JF</t>
  </si>
  <si>
    <t>A06007F</t>
  </si>
  <si>
    <t>PCL Printer Controller Kit</t>
  </si>
  <si>
    <t>Max 2.500 sheets A4. Staples: MS-5C.</t>
  </si>
  <si>
    <t>Max 2.500 sheets A4, Staples: MS-5C.</t>
  </si>
  <si>
    <t>DV610C</t>
  </si>
  <si>
    <t>DV610M</t>
  </si>
  <si>
    <t>A0DE0JF</t>
  </si>
  <si>
    <t>HD-509</t>
  </si>
  <si>
    <t>Embedded Finisher, uses SK-602 (SD-505: MS-2C)</t>
  </si>
  <si>
    <t>Toner cartridge (Std. Capacity)</t>
  </si>
  <si>
    <t>Toner cartridge (High Capacity)</t>
  </si>
  <si>
    <t>Drum cartridge</t>
  </si>
  <si>
    <t>Simple cabinet</t>
  </si>
  <si>
    <t>pp1490MF</t>
  </si>
  <si>
    <t>3 x 5000 staples, for SD-501 (and other machine's finishers)</t>
  </si>
  <si>
    <t>DV-310</t>
  </si>
  <si>
    <t>MF1600e</t>
  </si>
  <si>
    <t>Developer</t>
  </si>
  <si>
    <t>DR-310</t>
  </si>
  <si>
    <t>TN-311</t>
  </si>
  <si>
    <t>TN-211</t>
  </si>
  <si>
    <t>HD-P03</t>
  </si>
  <si>
    <t>40GB hard disk kit</t>
  </si>
  <si>
    <t>3 x 5000 staples, for FS-508/-510. Also for other FS</t>
  </si>
  <si>
    <t>02UG</t>
  </si>
  <si>
    <t>14YJ</t>
  </si>
  <si>
    <t>14YH</t>
  </si>
  <si>
    <t>SK-701</t>
  </si>
  <si>
    <t>1 cartridge, 900g toner, approx. 45k / 5%</t>
  </si>
  <si>
    <t>1 cartridge, 510g toner, approx. 30k / 5%</t>
  </si>
  <si>
    <t>Booklet Finisher (replaces SD-501)</t>
  </si>
  <si>
    <t>Signalises open front of SD-501 / SD-506</t>
  </si>
  <si>
    <t>Extended Memory 512MB</t>
  </si>
  <si>
    <t>Hard Disc Kit</t>
  </si>
  <si>
    <t>Extended Memory 256MB</t>
  </si>
  <si>
    <t>4 x 2000 staples, for SD-502. Also for other FS</t>
  </si>
  <si>
    <t>3 x 5000 staples, for  FS-508/-510/-511</t>
  </si>
  <si>
    <t>3 x 5.000 pcs, for FS-504 and other FS</t>
  </si>
  <si>
    <t>1 cartridge, yield up to 20k (5% coverage)</t>
  </si>
  <si>
    <t>1 cartridge, 765g Polymer toner, approx. 45k / 5%</t>
  </si>
  <si>
    <t>Stamps originals</t>
  </si>
  <si>
    <t>Paper Cassette</t>
  </si>
  <si>
    <t>Document Feeder</t>
  </si>
  <si>
    <t>Network Interface Card</t>
  </si>
  <si>
    <t>3 x 5.000 pcs, for FS-505 and other FS</t>
  </si>
  <si>
    <t>14YK</t>
  </si>
  <si>
    <t>SK-602</t>
  </si>
  <si>
    <t xml:space="preserve">Toner </t>
  </si>
  <si>
    <t>Transfer Kit</t>
  </si>
  <si>
    <t>Col. pagepro</t>
  </si>
  <si>
    <t>1 cartridge</t>
  </si>
  <si>
    <t>3 x 5.000 pcs, for FS-527, SD-509</t>
  </si>
  <si>
    <t>1 IU with opc drum and starter. Yield approx. 45k</t>
  </si>
  <si>
    <t>A01GWY2</t>
  </si>
  <si>
    <t xml:space="preserve">Toner Cyan </t>
  </si>
  <si>
    <t>9960A1710308002</t>
  </si>
  <si>
    <t>Image Transfer Unit</t>
  </si>
  <si>
    <t>mc2300 Ser. OPC Drum Cartridge</t>
  </si>
  <si>
    <t>Two Way Paper Cabinet</t>
  </si>
  <si>
    <t>For touch panels, pen w. holder and strap (44cm)</t>
  </si>
  <si>
    <t>A1TTWY2</t>
  </si>
  <si>
    <t>Transfer Roller (only Transfer belt unit)</t>
  </si>
  <si>
    <t>Second Transfer Roller</t>
  </si>
  <si>
    <t>Yield approx. 160k</t>
  </si>
  <si>
    <t>RFID Reader TWN3</t>
  </si>
  <si>
    <t>RFID Reader for ORU</t>
  </si>
  <si>
    <t>FS-522</t>
  </si>
  <si>
    <t>A0RCW21</t>
  </si>
  <si>
    <t>PC-206</t>
  </si>
  <si>
    <t>2nd fusing unit</t>
  </si>
  <si>
    <t>mc3300 Ser. Cyan Toner Cartridge</t>
  </si>
  <si>
    <t>mc3300 Ser. Magenta Toner Cartridge</t>
  </si>
  <si>
    <t>mc3300 Ser. Yellow Toner Cartridge</t>
  </si>
  <si>
    <t>C650</t>
  </si>
  <si>
    <t>1 unit, yield ca. 10k</t>
  </si>
  <si>
    <t>pp 25/25N Imaging cartridge</t>
  </si>
  <si>
    <t>pp25 / pp 25N</t>
  </si>
  <si>
    <t>pp 8/1100/1200 Toner cartridge</t>
  </si>
  <si>
    <t>pp 8</t>
  </si>
  <si>
    <t>pp 1100</t>
  </si>
  <si>
    <t>pp 1200</t>
  </si>
  <si>
    <t>pp 8/1100/1200 Drum cartridge</t>
  </si>
  <si>
    <t>Standard for bizhub 363, 423</t>
  </si>
  <si>
    <t>Max. 2 x 500 sheets, A5-A3</t>
  </si>
  <si>
    <t>Max 2500 sheets, A4</t>
  </si>
  <si>
    <t>A0V30NH</t>
  </si>
  <si>
    <t>A0V30GH</t>
  </si>
  <si>
    <t>A0V30AH</t>
  </si>
  <si>
    <t>IC-412</t>
  </si>
  <si>
    <t>C552</t>
  </si>
  <si>
    <t>C652</t>
  </si>
  <si>
    <t>A0PD02D</t>
  </si>
  <si>
    <t>A0TM150</t>
  </si>
  <si>
    <t>Post Inserter</t>
  </si>
  <si>
    <t>A12J021</t>
  </si>
  <si>
    <t>A0PN-SMP</t>
  </si>
  <si>
    <t>TN-109</t>
  </si>
  <si>
    <t>pp 1400W</t>
  </si>
  <si>
    <t>DS-510</t>
  </si>
  <si>
    <t>DS-511</t>
  </si>
  <si>
    <t>DS-512</t>
  </si>
  <si>
    <t>DS-513</t>
  </si>
  <si>
    <t>DS-514</t>
  </si>
  <si>
    <t>DS-515</t>
  </si>
  <si>
    <t>DS-516</t>
  </si>
  <si>
    <t>A0H2WY2</t>
  </si>
  <si>
    <t>A15XW21</t>
  </si>
  <si>
    <t>A0W5WY1</t>
  </si>
  <si>
    <t>PB-503</t>
  </si>
  <si>
    <t>RH-101</t>
  </si>
  <si>
    <t>HD-511</t>
  </si>
  <si>
    <t>Removable HDD Kit</t>
  </si>
  <si>
    <t>A0TH050</t>
  </si>
  <si>
    <t>TN-011</t>
  </si>
  <si>
    <t>A0TH500</t>
  </si>
  <si>
    <t>DV-011</t>
  </si>
  <si>
    <t>A0THP10</t>
  </si>
  <si>
    <t>DR-011</t>
  </si>
  <si>
    <t>PF-703</t>
  </si>
  <si>
    <t>PI-PFU Mounting Kit</t>
  </si>
  <si>
    <t>Booklet Making Unit</t>
  </si>
  <si>
    <t>Folding &amp; Punching Unit</t>
  </si>
  <si>
    <t>5 x 5000 staples, for FS-521</t>
  </si>
  <si>
    <t>022H</t>
  </si>
  <si>
    <t>022B</t>
  </si>
  <si>
    <t>02UH</t>
  </si>
  <si>
    <t>mc2200 Ser. Toner Cartridge, Magenta</t>
  </si>
  <si>
    <t>1 Toner Cartridge twin pack, yield 2 x 3.3k</t>
  </si>
  <si>
    <t>Staples: SK-602</t>
  </si>
  <si>
    <t>512MB RAM, 80GB HDD</t>
  </si>
  <si>
    <t>1 cartridge, approx. 18,5k / 5% , Polymer-Toner</t>
  </si>
  <si>
    <t>4 x 2000 staples, for SD-505</t>
  </si>
  <si>
    <t xml:space="preserve">1 bottle cartridge, 500g Polymer hc toner, yield ca. 26k (5%) </t>
  </si>
  <si>
    <t>USB Interface for Keyboard + Speaker. Bluetooth</t>
  </si>
  <si>
    <t>1 IU, yield up to 30k</t>
  </si>
  <si>
    <t>3 IUs, yield up to 30k each</t>
  </si>
  <si>
    <t>C30P/C31P</t>
  </si>
  <si>
    <t>3 cartridges, yield up to 12k (5% coverage)</t>
  </si>
  <si>
    <t>1 cartridge, yield up to 6k (5% coverage)</t>
  </si>
  <si>
    <t>3 cartridges, yield up to 6k (5% coverage)</t>
  </si>
  <si>
    <t>MC-901</t>
  </si>
  <si>
    <t>Hard Disc (6x250GB)</t>
  </si>
  <si>
    <t>Transfer Roller</t>
  </si>
  <si>
    <t>Toner Cartridge Black</t>
  </si>
  <si>
    <t>Toner Cartridge Yellow</t>
  </si>
  <si>
    <t>Toner Cartridge Magenta</t>
  </si>
  <si>
    <t>1 cartridge, 1160g Polymer toner, yield approx.: 55k / 6%</t>
  </si>
  <si>
    <t>A0X5151</t>
  </si>
  <si>
    <t>A0X5451</t>
  </si>
  <si>
    <t>A0X5351</t>
  </si>
  <si>
    <t>A0X5251</t>
  </si>
  <si>
    <t>Flash Card Adaptor</t>
  </si>
  <si>
    <t>KM-725</t>
  </si>
  <si>
    <t>PF-P07</t>
  </si>
  <si>
    <t>A0WG03H</t>
  </si>
  <si>
    <t>A0WG0KH</t>
  </si>
  <si>
    <t>A0WG0EH</t>
  </si>
  <si>
    <t>BT-C1</t>
  </si>
  <si>
    <t>Banner Tray</t>
  </si>
  <si>
    <t>1 bottle w. 1.469g Polymer toner, yield ca. 60,000 (5%)</t>
  </si>
  <si>
    <t>1 bottle w. 1.469g Polymer toner, yield ca. 68,000 (5%)</t>
  </si>
  <si>
    <t>1 bottle w. 1.469g Polymer toner, yield ca. 75,000 (5%)</t>
  </si>
  <si>
    <t>To support feeding of banner paper, max 20 sheets</t>
  </si>
  <si>
    <t>For storing consumables and paper</t>
  </si>
  <si>
    <t>w. punch and post inserter functions</t>
  </si>
  <si>
    <t>TN&amp;Dev cartridge,  yield up to 20k (cont.print) (yield w. 2pages p. job: info later)</t>
  </si>
  <si>
    <t>Yield approx.: 750k</t>
  </si>
  <si>
    <t>130f</t>
  </si>
  <si>
    <t>PRO C65hc</t>
  </si>
  <si>
    <t>TN614K</t>
  </si>
  <si>
    <t>Ventilation Kit f. PRO C6501/C65hc</t>
  </si>
  <si>
    <t>A0WG02H</t>
  </si>
  <si>
    <t>A0WG0DH</t>
  </si>
  <si>
    <t>A0WG0CH</t>
  </si>
  <si>
    <t>TNP-20K</t>
  </si>
  <si>
    <t>TNP-20Y</t>
  </si>
  <si>
    <t>A0FN021</t>
  </si>
  <si>
    <t>A0FN022</t>
  </si>
  <si>
    <t>A0FP021</t>
  </si>
  <si>
    <t>A0FP022</t>
  </si>
  <si>
    <t>Patlite Indication Lamp</t>
  </si>
  <si>
    <t>MF2800</t>
  </si>
  <si>
    <t>MF3800</t>
  </si>
  <si>
    <t>MF2600</t>
  </si>
  <si>
    <t>MF3600</t>
  </si>
  <si>
    <t>Hard Disk</t>
  </si>
  <si>
    <t>C10P</t>
  </si>
  <si>
    <t>C30P</t>
  </si>
  <si>
    <t>40GB</t>
  </si>
  <si>
    <t>A00W472</t>
  </si>
  <si>
    <t>A00W172</t>
  </si>
  <si>
    <t>A00W272</t>
  </si>
  <si>
    <t>4 x 2000 staples, for SD-502</t>
  </si>
  <si>
    <t>4138R70100</t>
  </si>
  <si>
    <t>3 x 5.000 pcs, for FS-519. Also for other finishers</t>
  </si>
  <si>
    <t>mc 7300</t>
  </si>
  <si>
    <t>n</t>
  </si>
  <si>
    <t>i</t>
  </si>
  <si>
    <t>C252</t>
  </si>
  <si>
    <t>C252P</t>
  </si>
  <si>
    <t>A0FP023</t>
  </si>
  <si>
    <t>A0FM0Y2</t>
  </si>
  <si>
    <t>TN-511</t>
  </si>
  <si>
    <t>024B</t>
  </si>
  <si>
    <t>DV-511</t>
  </si>
  <si>
    <t>024G</t>
  </si>
  <si>
    <t>DR-510</t>
  </si>
  <si>
    <t>024K</t>
  </si>
  <si>
    <t>Waste Toner Bottle</t>
  </si>
  <si>
    <t>Fusing Unit</t>
  </si>
  <si>
    <t>C350</t>
  </si>
  <si>
    <t>DR-120 replaces former DR-110</t>
  </si>
  <si>
    <t>3 x 5.000 pcs, for FS-607 (and other machine's finishers)</t>
  </si>
  <si>
    <t>1 IU with  opc drum and starter. Yield approx. 80k</t>
  </si>
  <si>
    <t>A0NWW51</t>
  </si>
  <si>
    <t>A0NXW51</t>
  </si>
  <si>
    <t>DS-517</t>
  </si>
  <si>
    <t>DS-518</t>
  </si>
  <si>
    <t>Universal Tray (2x)</t>
  </si>
  <si>
    <t>A0PD025</t>
  </si>
  <si>
    <t>UK-203</t>
  </si>
  <si>
    <t>mc 1600W</t>
  </si>
  <si>
    <t>mc 1650EN</t>
  </si>
  <si>
    <t>15AAR72500</t>
  </si>
  <si>
    <t>Paper Exit Tray Assy</t>
  </si>
  <si>
    <t>w. punch and post inserter functions.</t>
  </si>
  <si>
    <t>As PB-502, addit: trolley stacker f. PB books &amp; supports FS-521</t>
  </si>
  <si>
    <t>Option for PF-702/PF-701</t>
  </si>
  <si>
    <t>1 bag 2100g</t>
  </si>
  <si>
    <t>Smart Maintenance Pack</t>
  </si>
  <si>
    <t>to use main tray in FD-503</t>
  </si>
  <si>
    <t>1 OPC drum cartridge, yield ca. 45k</t>
  </si>
  <si>
    <t>Yield ca. 25k</t>
  </si>
  <si>
    <t>Separates prints, copies, faxes</t>
  </si>
  <si>
    <t>Price List for Machines, Accessories and Consumables</t>
  </si>
  <si>
    <t>3 cartridges, yield ca. 6k / 5% each</t>
  </si>
  <si>
    <t>TN-411 K</t>
  </si>
  <si>
    <t>To place Authentication Unit</t>
  </si>
  <si>
    <t>A202051</t>
  </si>
  <si>
    <t>TN-217</t>
  </si>
  <si>
    <t xml:space="preserve">Toner Cartridge </t>
  </si>
  <si>
    <t>A202050</t>
  </si>
  <si>
    <t>TN-414</t>
  </si>
  <si>
    <t>A202550</t>
  </si>
  <si>
    <t>DV-411</t>
  </si>
  <si>
    <t>Developer Unit</t>
  </si>
  <si>
    <t>A2A103D</t>
  </si>
  <si>
    <t>DR-411</t>
  </si>
  <si>
    <t>Drum Unit</t>
  </si>
  <si>
    <t>OT-502</t>
  </si>
  <si>
    <t>A03Y0Y0</t>
  </si>
  <si>
    <t>HD-506</t>
  </si>
  <si>
    <t>IC-408</t>
  </si>
  <si>
    <t>Max. 150 sheets capacity</t>
  </si>
  <si>
    <t>Developer Magenta</t>
  </si>
  <si>
    <t>Developer Cyan</t>
  </si>
  <si>
    <t>MS-5D</t>
  </si>
  <si>
    <t>A00W232</t>
  </si>
  <si>
    <t>45 color / 45 bw cpm (A4). Max. Monthly Copy Vol: 150k</t>
  </si>
  <si>
    <t>pp 1350</t>
  </si>
  <si>
    <t>pp 1380MF</t>
  </si>
  <si>
    <t>Conveyance Unit</t>
  </si>
  <si>
    <t>Staples: SK-601</t>
  </si>
  <si>
    <t>1 IU with  opc drum and starter. Yield: C203 ca. 55k  / C253 ca. 75k</t>
  </si>
  <si>
    <t>1 cartridge, approx. 24.5k / 5% , Polymer-Toner</t>
  </si>
  <si>
    <t>1 cartridge, approx. 19k / 5% , Polymer-Toner</t>
  </si>
  <si>
    <t>1 IU with  opc drum and starter. Yield approx. 120k</t>
  </si>
  <si>
    <t>1 IU with opc drum and starter. Yield approx. 90k</t>
  </si>
  <si>
    <t>A0YM451</t>
  </si>
  <si>
    <t>PF-602</t>
  </si>
  <si>
    <t>1 IU with  opc drum and starter. Yield approx. 70k</t>
  </si>
  <si>
    <t>DV-116</t>
  </si>
  <si>
    <t>TN-116</t>
  </si>
  <si>
    <t>1 bag, 200g, yield ca.: 55k</t>
  </si>
  <si>
    <t>A0X9WY1</t>
  </si>
  <si>
    <t xml:space="preserve">AU-102 </t>
  </si>
  <si>
    <t>Yield approx. 570k</t>
  </si>
  <si>
    <t>1 drum, yield ca.: 40k</t>
  </si>
  <si>
    <t>A0TM152</t>
  </si>
  <si>
    <t>TN-618</t>
  </si>
  <si>
    <t>PRO 1050e</t>
  </si>
  <si>
    <t>PRO 1050eP</t>
  </si>
  <si>
    <t>1 cartridge, yield up to 4.5k (5% coverage)</t>
  </si>
  <si>
    <t>DK-505</t>
  </si>
  <si>
    <t>65LA-PM20-SMP</t>
  </si>
  <si>
    <t>mc 4695MF</t>
  </si>
  <si>
    <t>w. paper clamp mechanism</t>
  </si>
  <si>
    <t>PC-204</t>
  </si>
  <si>
    <t>Max. 2 x 500 sheets, A5-A3+</t>
  </si>
  <si>
    <t>223 283 363 423</t>
  </si>
  <si>
    <t>PC-211</t>
  </si>
  <si>
    <t xml:space="preserve"> Paper feed cabinet</t>
  </si>
  <si>
    <t>LP-101</t>
  </si>
  <si>
    <t>Large paper size kit</t>
  </si>
  <si>
    <t xml:space="preserve">MK-601 </t>
  </si>
  <si>
    <t>Mount kit f. FS-529</t>
  </si>
  <si>
    <t xml:space="preserve">WT-510 </t>
  </si>
  <si>
    <t>Working table</t>
  </si>
  <si>
    <t>FK-509</t>
  </si>
  <si>
    <t>Fax kit</t>
  </si>
  <si>
    <t>9960A1710550002</t>
  </si>
  <si>
    <t>9960A1710550003</t>
  </si>
  <si>
    <t>9960A1710550004</t>
  </si>
  <si>
    <t>9960A1710555002</t>
  </si>
  <si>
    <t>9960A1710494001</t>
  </si>
  <si>
    <t>HDD Security</t>
  </si>
  <si>
    <t>For use with FS-526. Not for use with C452</t>
  </si>
  <si>
    <t>A10AWY1</t>
  </si>
  <si>
    <t>JS-602</t>
  </si>
  <si>
    <t>PI-505</t>
  </si>
  <si>
    <t>EK-605</t>
  </si>
  <si>
    <t>Interface Kit (USB Keyb. Conn.)</t>
  </si>
  <si>
    <t>IU-211 M</t>
  </si>
  <si>
    <t>IU-211 C</t>
  </si>
  <si>
    <t>TN-213 K</t>
  </si>
  <si>
    <t>GDI contr., Paper Cassette (1x250 sheets), OC</t>
  </si>
  <si>
    <t>Staple Cartridge (f. FS-612)</t>
  </si>
  <si>
    <t>HDD 250GB</t>
  </si>
  <si>
    <t>Biometrics Authent. Unit II</t>
  </si>
  <si>
    <t>MS-2C</t>
  </si>
  <si>
    <t>3 x 5000 staples</t>
  </si>
  <si>
    <t>C20P</t>
  </si>
  <si>
    <t>Off-Set Stacker</t>
  </si>
  <si>
    <t>TN-312 Y</t>
  </si>
  <si>
    <t>TN-312 C</t>
  </si>
  <si>
    <t>TN-312 M</t>
  </si>
  <si>
    <t>Imaging Unit Value Kit (CMY)</t>
  </si>
  <si>
    <t>Fuser Unit</t>
  </si>
  <si>
    <t>1 cartridge, yield up to 26k (5% coverage)</t>
  </si>
  <si>
    <t>1 bag, 1.200g, yield ca. 300,000</t>
  </si>
  <si>
    <t>512MB</t>
  </si>
  <si>
    <t xml:space="preserve">Extended Memory </t>
  </si>
  <si>
    <t>Yield up to 120k</t>
  </si>
  <si>
    <t>57GA-PM-SMP</t>
  </si>
  <si>
    <t>A04P150</t>
  </si>
  <si>
    <t>A04P250</t>
  </si>
  <si>
    <t>A04P350</t>
  </si>
  <si>
    <t>A04P450</t>
  </si>
  <si>
    <t>A04P700</t>
  </si>
  <si>
    <t>A04P800</t>
  </si>
  <si>
    <t>A04P600</t>
  </si>
  <si>
    <t>A04P900</t>
  </si>
  <si>
    <t>TN610K</t>
  </si>
  <si>
    <t>TN610Y</t>
  </si>
  <si>
    <t>TN610M</t>
  </si>
  <si>
    <t>TN610C</t>
  </si>
  <si>
    <t>DV610K</t>
  </si>
  <si>
    <t>DV610Y</t>
  </si>
  <si>
    <t>Yield up to 100k, customer replaceable</t>
  </si>
  <si>
    <t>1 cartridge, yield ca. 15k / 5%</t>
  </si>
  <si>
    <t>pp 9100 Pick up roller</t>
  </si>
  <si>
    <t>pp 9100 Transfer roller</t>
  </si>
  <si>
    <t xml:space="preserve">1 bottle cartridge, 710g Polymer toner, yield C6501 ca. 38,5k / C5501 ca. 37,4k (5%) </t>
  </si>
  <si>
    <t>A0DK153</t>
  </si>
  <si>
    <t>A0DK253</t>
  </si>
  <si>
    <t>Also f. other MFPs</t>
  </si>
  <si>
    <t>Upgrade IC-306 V2</t>
  </si>
  <si>
    <t>Paper sheet reverse unit. Required if GP-501 shall be used</t>
  </si>
  <si>
    <t>pp 9100 Toner cartridge</t>
  </si>
  <si>
    <t>pp 9100</t>
  </si>
  <si>
    <t>C200: Installation of EM-310 required</t>
  </si>
  <si>
    <r>
      <t xml:space="preserve">4 colour status signal lamp </t>
    </r>
    <r>
      <rPr>
        <sz val="8"/>
        <rFont val="Arial"/>
        <family val="2"/>
      </rPr>
      <t>(OK / in use / refill needed / failure)</t>
    </r>
  </si>
  <si>
    <t>3 x 5000 staples, for  FS-522 (and other)</t>
  </si>
  <si>
    <t>4 x 2000 staples, for SD-507 (and other)</t>
  </si>
  <si>
    <t>A0DK152</t>
  </si>
  <si>
    <t>A0DK451</t>
  </si>
  <si>
    <t>3 x 5000 staples. Also for other finishers</t>
  </si>
  <si>
    <t>PRO C500</t>
  </si>
  <si>
    <t>Toner Cartridge Cyan (Std. Capacity)</t>
  </si>
  <si>
    <t>Toner Cartridge Magenta (Std. Capacity)</t>
  </si>
  <si>
    <t>IC-413</t>
  </si>
  <si>
    <t>A4EYWY1</t>
  </si>
  <si>
    <t>PF-706</t>
  </si>
  <si>
    <t>A4F0WY1</t>
  </si>
  <si>
    <t>LU-409</t>
  </si>
  <si>
    <t>A4 Large capacity unit</t>
  </si>
  <si>
    <t>SRA3 Large capacity unit</t>
  </si>
  <si>
    <t>FS-532</t>
  </si>
  <si>
    <t>A04HWY2</t>
  </si>
  <si>
    <t>Post Insertion f. FS-532</t>
  </si>
  <si>
    <t>A4F4WY1</t>
  </si>
  <si>
    <t>SD-510</t>
  </si>
  <si>
    <t>Saddle Sticher f. FS-532</t>
  </si>
  <si>
    <t>PK-522</t>
  </si>
  <si>
    <t>Punch kit f. FS-532</t>
  </si>
  <si>
    <t>A4F5WY1</t>
  </si>
  <si>
    <t>MK-732</t>
  </si>
  <si>
    <t>Mounting Kit  for PI-502</t>
  </si>
  <si>
    <t>A4F8WY1</t>
  </si>
  <si>
    <t>ZU-608</t>
  </si>
  <si>
    <t>Z-folding Unit</t>
  </si>
  <si>
    <t>A4F6W21</t>
  </si>
  <si>
    <t>GP-502</t>
  </si>
  <si>
    <t>A4F7WY1</t>
  </si>
  <si>
    <t>RB-101</t>
  </si>
  <si>
    <t>Ring binder element Black</t>
  </si>
  <si>
    <t>A4F7WY2</t>
  </si>
  <si>
    <t>Ring binder element Clear</t>
  </si>
  <si>
    <t>A4F7WY3</t>
  </si>
  <si>
    <t>Ring binder element White</t>
  </si>
  <si>
    <t>A4F7WY4</t>
  </si>
  <si>
    <t>Ring binder element Navy Blue</t>
  </si>
  <si>
    <t>A5A8WY1</t>
  </si>
  <si>
    <t>UK-205</t>
  </si>
  <si>
    <t>A0W6WY2</t>
  </si>
  <si>
    <t>RADF, ADU, Print-Controller with PostScript/PCL, 2 Paper Trays 2 x 1,500 sheets)</t>
  </si>
  <si>
    <t xml:space="preserve">2GB RAM, 250GB HDD, </t>
  </si>
  <si>
    <t>max. 4,500 sheets A4 / 80gsm</t>
  </si>
  <si>
    <t>max. 4,000 sheets SRA3 / 80gsm</t>
  </si>
  <si>
    <t>Post Insertion  from 2 tray (2 x 500 sheets)</t>
  </si>
  <si>
    <t>20 sheets (80gsm) Saddle Stich Option for FS-532,Staples: SK-602</t>
  </si>
  <si>
    <t>2/4 hole Punching for FS-532</t>
  </si>
  <si>
    <t>Required for PI-502 Installation</t>
  </si>
  <si>
    <t xml:space="preserve">Z-Fold &amp; 2/4- hole Punching </t>
  </si>
  <si>
    <t>102 sheets Automatic Ring Binder</t>
  </si>
  <si>
    <t>Upgrade kit is needed to use eCopy</t>
  </si>
  <si>
    <t>also for other PP mach.</t>
  </si>
  <si>
    <t>A3VV151</t>
  </si>
  <si>
    <t>A3VVP00</t>
  </si>
  <si>
    <t>A4RCWY1</t>
  </si>
  <si>
    <t>SK-703</t>
  </si>
  <si>
    <t>Staple cartridge for FS-532</t>
  </si>
  <si>
    <t>3 x 5.000 pcs, for SD-510</t>
  </si>
  <si>
    <t>5 x 5,000 pcs, for FS-532</t>
  </si>
  <si>
    <t>Emperon Contr, PS/PCL/NIC, Doc.Feeder w. Dual Scan, Multi Bypass,</t>
  </si>
  <si>
    <t>Duplex, 4 Paper Cass.(max. 3500 sheets),</t>
  </si>
  <si>
    <t xml:space="preserve">Emperon Contr, PS/PCL/NIC, Doc.Feeder w. Dual Scan, Multi Bypass, Duplex, </t>
  </si>
  <si>
    <t>1 bottle, 360g Polymer toner, yield ca. 17.5k / 6%</t>
  </si>
  <si>
    <t>FACI Kit for IC-3600</t>
  </si>
  <si>
    <t>A0P0R71911</t>
  </si>
  <si>
    <t>A162WY2</t>
  </si>
  <si>
    <t>Auto Ring binder</t>
  </si>
  <si>
    <t>Upgrade kit</t>
  </si>
  <si>
    <t>BT-C1e</t>
  </si>
  <si>
    <t>Magnet f. BT-C1e</t>
  </si>
  <si>
    <t xml:space="preserve">To attach "Banner Tray" </t>
  </si>
  <si>
    <t>Requires "Magnet for BT-C1e" &amp; "LU-202" to be attach to machine</t>
  </si>
  <si>
    <t>36 color / 36 bw ppm (A4). Max. Monthly Copy Vol: 125k</t>
  </si>
  <si>
    <t>OC-511</t>
  </si>
  <si>
    <t>A3CEWY1</t>
  </si>
  <si>
    <t xml:space="preserve">DF-701 </t>
  </si>
  <si>
    <t>Dual scan document feeder</t>
  </si>
  <si>
    <t>A3CFWY1</t>
  </si>
  <si>
    <t xml:space="preserve">DF-624 </t>
  </si>
  <si>
    <t>Reverse document feeder</t>
  </si>
  <si>
    <t xml:space="preserve">PC-110 </t>
  </si>
  <si>
    <t>Max. 1 x 500 sheets, A5-A3</t>
  </si>
  <si>
    <t xml:space="preserve">PC-210 </t>
  </si>
  <si>
    <t xml:space="preserve">PC-410 </t>
  </si>
  <si>
    <t>Max. 2500 sheets, max. SRA3/A3+</t>
  </si>
  <si>
    <t xml:space="preserve">DK-510  </t>
  </si>
  <si>
    <t>FS-533</t>
  </si>
  <si>
    <t>Inner Finisher</t>
  </si>
  <si>
    <t>Staple finisher</t>
  </si>
  <si>
    <t>JS-506</t>
  </si>
  <si>
    <t>Separates e.g. faxes</t>
  </si>
  <si>
    <t>PK-519</t>
  </si>
  <si>
    <t>2/4 hole punching</t>
  </si>
  <si>
    <t>Punch Kit  for FS-534</t>
  </si>
  <si>
    <t>A4MDWY1</t>
  </si>
  <si>
    <t>OT-506</t>
  </si>
  <si>
    <t>Output tray used instead of finisher</t>
  </si>
  <si>
    <t>C554</t>
  </si>
  <si>
    <t>EK-606</t>
  </si>
  <si>
    <t xml:space="preserve">Interface Kit </t>
  </si>
  <si>
    <t>A4MKWY1</t>
  </si>
  <si>
    <t>EK-607</t>
  </si>
  <si>
    <t xml:space="preserve">Working Table  </t>
  </si>
  <si>
    <t xml:space="preserve">Working table Authentication device placement
</t>
  </si>
  <si>
    <t xml:space="preserve">Keyboard holder,To place USB keyboard
</t>
  </si>
  <si>
    <t>A4FRWY2</t>
  </si>
  <si>
    <t>Image Controller (Fiery)   V1.1</t>
  </si>
  <si>
    <t>A33K150</t>
  </si>
  <si>
    <t>A33K250</t>
  </si>
  <si>
    <t>A33K350</t>
  </si>
  <si>
    <t>A33K450</t>
  </si>
  <si>
    <t>A33K152</t>
  </si>
  <si>
    <t>C454</t>
  </si>
  <si>
    <t>A33K252</t>
  </si>
  <si>
    <t>A33K352</t>
  </si>
  <si>
    <t>A33K452</t>
  </si>
  <si>
    <t>A2XN0RD</t>
  </si>
  <si>
    <t>A2XN0TD</t>
  </si>
  <si>
    <t>A2XN03D</t>
  </si>
  <si>
    <t>A2XN08D</t>
  </si>
  <si>
    <t>A2XN0ED</t>
  </si>
  <si>
    <t>A2XN0KD</t>
  </si>
  <si>
    <t xml:space="preserve">Transfer Unit </t>
  </si>
  <si>
    <t>Divider cards</t>
  </si>
  <si>
    <t>Multi (GBC) Punch Unit</t>
  </si>
  <si>
    <t>A4EX021</t>
  </si>
  <si>
    <t>1250 (P)</t>
  </si>
  <si>
    <t>1 unit ,Yield approx.: 951 = 750k, 1052/1250(P) = 1.000k</t>
  </si>
  <si>
    <t>A4F2WY1</t>
  </si>
  <si>
    <t>EF-102</t>
  </si>
  <si>
    <t>A0GDWY2</t>
  </si>
  <si>
    <t>A2A3WY2</t>
  </si>
  <si>
    <t>Option for PF-706</t>
  </si>
  <si>
    <t>A4FCWY1</t>
  </si>
  <si>
    <t>RU-510</t>
  </si>
  <si>
    <t>A3VV150</t>
  </si>
  <si>
    <t>FS-533/534, SD-511/512</t>
  </si>
  <si>
    <t>50 sheet stapling, output capacity 500 sheets, Staples: SK-602</t>
  </si>
  <si>
    <t>100 sheets stapling, 3200 sheets max output, , Staples: MS-10A</t>
  </si>
  <si>
    <t>Punch Kit  for FS-533</t>
  </si>
  <si>
    <t>Image Transfer Belt Unit</t>
  </si>
  <si>
    <t>9J06R70711</t>
  </si>
  <si>
    <t>Image Transfer Roller Unit</t>
  </si>
  <si>
    <t>A0ATWY0</t>
  </si>
  <si>
    <t>Transfer Unit</t>
  </si>
  <si>
    <t>A00JR71500</t>
  </si>
  <si>
    <t>Fusing Kit</t>
  </si>
  <si>
    <t>Yield approx. 57k</t>
  </si>
  <si>
    <t>Yield approx. 450k</t>
  </si>
  <si>
    <t>Yield approx. 300k. With ozon filter</t>
  </si>
  <si>
    <t>C250- C252P: Yield: 30k, C300-C352P: Yield: 25k</t>
  </si>
  <si>
    <t>Yield 300k</t>
  </si>
  <si>
    <t>Yield 30k</t>
  </si>
  <si>
    <t>Yield 150k</t>
  </si>
  <si>
    <t>Ring binder element Black (1 box = 1.000 ringbinder)</t>
  </si>
  <si>
    <t>Ring binder element Clear (1 box = 1.000 ringbinder)</t>
  </si>
  <si>
    <t>Ring binder element White (1 box = 1.000 ringbinder)</t>
  </si>
  <si>
    <t>Ring binder element Navy Blue (1 box = 1.000 ringbinder)</t>
  </si>
  <si>
    <t>1 bottle, 2.100g Polymer toner, yield approx.: 105k / pixel ratio 5%</t>
  </si>
  <si>
    <t>Paper sheet reverse unit, adaption to 125 ppm finishing</t>
  </si>
  <si>
    <t>Staple Finisher  (100 sheets)</t>
  </si>
  <si>
    <t>Hot-melt glue binding f. 300 sheets incl. cover sheet trimming. Uses GC-501</t>
  </si>
  <si>
    <t>Envelop Fusing Unit</t>
  </si>
  <si>
    <t>For LS-505</t>
  </si>
  <si>
    <r>
      <t xml:space="preserve">1 bottle, 2.100g Polymer toner, yield approx.: 105k / </t>
    </r>
    <r>
      <rPr>
        <sz val="9"/>
        <rFont val="Arial"/>
        <family val="2"/>
      </rPr>
      <t>pixel ratio 5%</t>
    </r>
  </si>
  <si>
    <t>A0EDR72133</t>
  </si>
  <si>
    <t>PRO 950</t>
  </si>
  <si>
    <t>A4EW-SMP</t>
  </si>
  <si>
    <t xml:space="preserve"> = price change</t>
  </si>
  <si>
    <t xml:space="preserve"> = information added or changed</t>
  </si>
  <si>
    <t xml:space="preserve"> = material is End of Sales (soon)</t>
  </si>
  <si>
    <t xml:space="preserve"> = new product</t>
  </si>
  <si>
    <t xml:space="preserve"> = material code changed</t>
  </si>
  <si>
    <t>ineo+ 353P</t>
  </si>
  <si>
    <t>ineo+ 454</t>
  </si>
  <si>
    <t>ineo+ 554</t>
  </si>
  <si>
    <t>ineo+ 654</t>
  </si>
  <si>
    <t>ineo+ 754</t>
  </si>
  <si>
    <t>ineo+ 754-PP</t>
  </si>
  <si>
    <t>ineo+ 6000</t>
  </si>
  <si>
    <t>ineo+ 6000L</t>
  </si>
  <si>
    <t>ineo+ 7000</t>
  </si>
  <si>
    <t>ineo+ 8000</t>
  </si>
  <si>
    <t>ineo 165</t>
  </si>
  <si>
    <t>ineo 215</t>
  </si>
  <si>
    <t>ineo 223</t>
  </si>
  <si>
    <t>ineo 283</t>
  </si>
  <si>
    <t>ineo 363</t>
  </si>
  <si>
    <t>ineo 423</t>
  </si>
  <si>
    <t>ineo 501</t>
  </si>
  <si>
    <t>ineo 601</t>
  </si>
  <si>
    <t>ineo 552</t>
  </si>
  <si>
    <t>ineo 951</t>
  </si>
  <si>
    <t>ineo+ 25</t>
  </si>
  <si>
    <t>ineo+ 35</t>
  </si>
  <si>
    <t>ineo+ 35P</t>
  </si>
  <si>
    <t>ineo 36</t>
  </si>
  <si>
    <t>ineo 42</t>
  </si>
  <si>
    <t>ineo 40P</t>
  </si>
  <si>
    <t>For bizhub C350 / C351 / C450 / C450P &amp; QC2235plus &amp; ineo+ 450</t>
  </si>
  <si>
    <t>For bizhub C451 / C550 / C650 &amp; ineo+ 451 /+ 550 /+ 650</t>
  </si>
  <si>
    <t>For bizhub C220 / C280 / C360 &amp; ineo+ 220 /+ 280 /+ 360</t>
  </si>
  <si>
    <t>For bizhub C200 / ineo+ 200</t>
  </si>
  <si>
    <t>For bizhub PRO C5501 / C6501(P) / C65hc &amp; ineo+ 5501 /+ 6501</t>
  </si>
  <si>
    <t>For bizhub PRO C6500 / C6500eP / C5500 &amp; ineo+ 6500</t>
  </si>
  <si>
    <t>For bizhub C250 / C252 / C252P / C300 / C352 / C352P &amp; ineo+ 250 /+ 251(P) /+ 300 /+ 351(P)</t>
  </si>
  <si>
    <t>For bizhub PRO C500 &amp; ineo+ 500</t>
  </si>
  <si>
    <t>For bizhub 250 / 350 &amp; ineo 250 / 350</t>
  </si>
  <si>
    <t>For bizhub 222 / 282 / 362 &amp; ineo 222 / 282 / 362</t>
  </si>
  <si>
    <t>For bizhub PRO 920 &amp; ineo 920</t>
  </si>
  <si>
    <t>For bizhub PRO 950 &amp; ineo 950</t>
  </si>
  <si>
    <t>1 drum</t>
  </si>
  <si>
    <t>1 drum, yield ca. 55k</t>
  </si>
  <si>
    <t>1 cartridge, yield ca.  250: 80k   /  350: 100k</t>
  </si>
  <si>
    <t>1 unit: 300g, yield ca.  250: 80k /  350: 100k</t>
  </si>
  <si>
    <t>For bizhub PRO 1050 / 1050eP &amp; ineo 1050</t>
  </si>
  <si>
    <t>Envelope Kit</t>
  </si>
  <si>
    <t>A161192000</t>
  </si>
  <si>
    <t>Panel / Pen Konica Minolta</t>
  </si>
  <si>
    <t>Color Profiler V4 Suite - software only</t>
  </si>
  <si>
    <t>ES-2000 - hardware only</t>
  </si>
  <si>
    <t>For bizhub 162 / 163 / 210 / 211 &amp; ineo 161 / 163 / 210 / 213</t>
  </si>
  <si>
    <t>Yield approx.: 50k</t>
  </si>
  <si>
    <t>A03UR70200</t>
  </si>
  <si>
    <t>Yield approx.: 100k</t>
  </si>
  <si>
    <t>For bizhub C452 / C552  /  C652 / C652DS &amp; ineo+ 452 / + 552 / + 652 / + 652DS</t>
  </si>
  <si>
    <t>i1 Pro2 HW</t>
  </si>
  <si>
    <t>Color Profiler V4 Suite w.ES-2000</t>
  </si>
  <si>
    <t>A00JR71444</t>
  </si>
  <si>
    <t>Fiery Central Solo  (up to 4 weeks leadtime)</t>
  </si>
  <si>
    <t>ASM Fiery Central</t>
  </si>
  <si>
    <t>Fiery Central add.Fiery</t>
  </si>
  <si>
    <t>Fiery Central add.KM b/w</t>
  </si>
  <si>
    <t>Fiery Central add.Vario/Nuvera</t>
  </si>
  <si>
    <t>Fiery Impose</t>
  </si>
  <si>
    <t>Fiery Central Solo FACI</t>
  </si>
  <si>
    <t>Fiery JobFlow</t>
  </si>
  <si>
    <t>Fiery JobMaster</t>
  </si>
  <si>
    <t>Fiery JobMaster+Impose</t>
  </si>
  <si>
    <t>ASM Fiery JobFlow</t>
  </si>
  <si>
    <t>ASM Fiery JobMaster</t>
  </si>
  <si>
    <t>ASM Fiery JobMaster+Impose</t>
  </si>
  <si>
    <t>Demo Fiery Central Solo  (up to 4 weeks leadtime)</t>
  </si>
  <si>
    <t>ASM for Fiery Central Solo, Fiery Central and Fiery Central sw only, for one additional year</t>
  </si>
  <si>
    <t>Printer license for one additional Fiery driven engine</t>
  </si>
  <si>
    <t>Printer license for one Oce VarioPrint or Xerox Nuvera printer</t>
  </si>
  <si>
    <t>Includes stand, keyboard, monitor, and mouse</t>
  </si>
  <si>
    <t>For one additional year</t>
  </si>
  <si>
    <t>Color Profiler Scan Table i1iO 2</t>
  </si>
  <si>
    <t>For up to 3 devices total, hardware &amp; 1 KM b/w license included + 1st year Annual Support &amp; Maintenance</t>
  </si>
  <si>
    <t>Printer license for one KM bizhub B/W PRO or PRESS</t>
  </si>
  <si>
    <t>ineo 25e</t>
  </si>
  <si>
    <t>PF-508</t>
  </si>
  <si>
    <t>SCD-26L</t>
  </si>
  <si>
    <t>SCD-26S</t>
  </si>
  <si>
    <t xml:space="preserve">JS-604 </t>
  </si>
  <si>
    <t>External job separator</t>
  </si>
  <si>
    <t>PS-505</t>
  </si>
  <si>
    <t>PS3 Print Controller</t>
  </si>
  <si>
    <t>BC-904</t>
  </si>
  <si>
    <t>Barcode and OCR font printing</t>
  </si>
  <si>
    <t>PS-506</t>
  </si>
  <si>
    <t>EM-905</t>
  </si>
  <si>
    <t>SP-504</t>
  </si>
  <si>
    <t>Stamp Kit</t>
  </si>
  <si>
    <t>PS3 &amp; Barcode &amp; OCR font printing</t>
  </si>
  <si>
    <t>Upgrad.SD Memory f.PDF direct print</t>
  </si>
  <si>
    <t>25e</t>
  </si>
  <si>
    <t>could be installed up to 3 times</t>
  </si>
  <si>
    <t>in case 0 or 1 PF-508 is installed</t>
  </si>
  <si>
    <t>in case 2 or 3 PF-508 are installed</t>
  </si>
  <si>
    <t>ineo 654</t>
  </si>
  <si>
    <t>ineo 754</t>
  </si>
  <si>
    <t>Autoswitching 2/4 holes</t>
  </si>
  <si>
    <t>2nd USB interface for keyboard connection</t>
  </si>
  <si>
    <t>2nd USB interface for keyboard, Mobile printing (bluetooth)</t>
  </si>
  <si>
    <t>KP-101</t>
  </si>
  <si>
    <t>A3VU050</t>
  </si>
  <si>
    <t>TN-712</t>
  </si>
  <si>
    <t>1x Drum (K) + 1x Developer (K)</t>
  </si>
  <si>
    <t>D131f</t>
  </si>
  <si>
    <t>KP-101 Keypad</t>
  </si>
  <si>
    <t>Hardware 10 key pad f. number entry instead of touch panel</t>
  </si>
  <si>
    <t>ineo+ 224e</t>
  </si>
  <si>
    <t>ineo+ 284e</t>
  </si>
  <si>
    <t>ineo+ 364e</t>
  </si>
  <si>
    <t>HDD 250GB, Duplex Unit, Gigabit Ethernet</t>
  </si>
  <si>
    <t xml:space="preserve">KP-101 Keypad </t>
  </si>
  <si>
    <t>A68UWY1</t>
  </si>
  <si>
    <t xml:space="preserve">UK-209 </t>
  </si>
  <si>
    <t>DS Board for Android Panel</t>
  </si>
  <si>
    <t>654 754</t>
  </si>
  <si>
    <t>Max. 2.500 sheets, A4</t>
  </si>
  <si>
    <t>USB Interface for Keyboard + Speaker + Bluetooth</t>
  </si>
  <si>
    <t>Required for card reader installation behind front cover</t>
  </si>
  <si>
    <t>Hardware 10 key pad for number entry instead of touch panel</t>
  </si>
  <si>
    <t>Required f. altern.panel. Not required in case DF-701 is installed.</t>
  </si>
  <si>
    <t>2 GB memory, required for i-Option License Kits</t>
  </si>
  <si>
    <t>A0PD02J</t>
  </si>
  <si>
    <t>A0PD02K</t>
  </si>
  <si>
    <t>LK-111</t>
  </si>
  <si>
    <t>ineo 3300P</t>
  </si>
  <si>
    <t>ineo 4000P</t>
  </si>
  <si>
    <t>ineo 4700P</t>
  </si>
  <si>
    <t>Starter Toner &amp; Imaging Unit</t>
  </si>
  <si>
    <t xml:space="preserve">PCL/PS/NIC, Duplex unit, Paper Casette 250 sheets (80 gsm), Bypass tray 100 sheets (80 gsm),  </t>
  </si>
  <si>
    <t>Starter Toner up to 6k</t>
  </si>
  <si>
    <t xml:space="preserve">PCL/PS/NIC, Duplex unit, Paper Casette 550 sheets (80 gsm), Bypass tray 100 sheets (80 gsm),  </t>
  </si>
  <si>
    <t>A63Y0Y1</t>
  </si>
  <si>
    <t xml:space="preserve">PF-P11 </t>
  </si>
  <si>
    <t>A6440Y1</t>
  </si>
  <si>
    <t xml:space="preserve">PF-P12 </t>
  </si>
  <si>
    <t>A6A80Y1</t>
  </si>
  <si>
    <t xml:space="preserve">UK-P01 </t>
  </si>
  <si>
    <t>Upgrade Kit (256MB)</t>
  </si>
  <si>
    <t>A6A90Y1</t>
  </si>
  <si>
    <t>UK-P02</t>
  </si>
  <si>
    <t>Forms and Barcode card</t>
  </si>
  <si>
    <t>A6AA0Y1</t>
  </si>
  <si>
    <t xml:space="preserve">UK-P03 </t>
  </si>
  <si>
    <t xml:space="preserve">IPDS card  </t>
  </si>
  <si>
    <t xml:space="preserve">EM-P01 </t>
  </si>
  <si>
    <t>EM-P02</t>
  </si>
  <si>
    <t>A6AK0Y1</t>
  </si>
  <si>
    <t xml:space="preserve">NC-P01 </t>
  </si>
  <si>
    <t>Network Interface</t>
  </si>
  <si>
    <t>3300P</t>
  </si>
  <si>
    <t>4000P</t>
  </si>
  <si>
    <t>4700P</t>
  </si>
  <si>
    <t>Could be installed once at 3300P and up to 3 times at 4000P / 4700P.</t>
  </si>
  <si>
    <t>User Flash Card for font downloading function and to save job account log.</t>
  </si>
  <si>
    <t>Configuration flexibility and compatibility for AFP/IPDS printing (incl. UK-P01)</t>
  </si>
  <si>
    <t>Memory extension to increase size of stored Secure Print jobs or  to increase printable file size</t>
  </si>
  <si>
    <t>External LAN to WLAN box</t>
  </si>
  <si>
    <t xml:space="preserve"> 2x SC-508 required</t>
  </si>
  <si>
    <t>2x SC-508 required (when DF-624 is installed only 1x SC-508)</t>
  </si>
  <si>
    <t>A109WY3</t>
  </si>
  <si>
    <t>Paper tray (250 sh.)</t>
  </si>
  <si>
    <t>Paper tray (550 sh.)</t>
  </si>
  <si>
    <t xml:space="preserve">Extended memory (512MB) </t>
  </si>
  <si>
    <t xml:space="preserve">Extended memory (1 GB) </t>
  </si>
  <si>
    <t>A63V00H</t>
  </si>
  <si>
    <t>Toner Cartridge  UAR</t>
  </si>
  <si>
    <t>A63W01H</t>
  </si>
  <si>
    <t>A63T01H</t>
  </si>
  <si>
    <t>A63X03V</t>
  </si>
  <si>
    <t>Imaging Unit       UAR</t>
  </si>
  <si>
    <t>A63V00W</t>
  </si>
  <si>
    <t>A63W01W</t>
  </si>
  <si>
    <t>A63T01W</t>
  </si>
  <si>
    <t>A63X03W</t>
  </si>
  <si>
    <t xml:space="preserve">Imaging Unit </t>
  </si>
  <si>
    <r>
      <t xml:space="preserve">Yield approx. </t>
    </r>
    <r>
      <rPr>
        <b/>
        <sz val="9"/>
        <color rgb="FFFF0000"/>
        <rFont val="Arial"/>
        <family val="2"/>
      </rPr>
      <t>1200k (before 570K)</t>
    </r>
  </si>
  <si>
    <t>Native ThinPrint client</t>
  </si>
  <si>
    <t>A4MF022</t>
  </si>
  <si>
    <t>A4MJWY2</t>
  </si>
  <si>
    <t>A4MKWY2</t>
  </si>
  <si>
    <t>ineo+ 454e</t>
  </si>
  <si>
    <t>ineo+ 554e</t>
  </si>
  <si>
    <t>C554e</t>
  </si>
  <si>
    <t>C454e</t>
  </si>
  <si>
    <t>A55VR70000</t>
  </si>
  <si>
    <t>A2WUR70622</t>
  </si>
  <si>
    <t>PF-507 for bizhub 235</t>
  </si>
  <si>
    <t>including: bizhub 235 label,  A3PFWY1 PF-507 cassette and "Doc/SW (LRI) bizhub 235, INT CAMEA"</t>
  </si>
  <si>
    <t>Saddle Kit f. FS-535</t>
  </si>
  <si>
    <t xml:space="preserve">CAMEA bizhub 235         </t>
  </si>
  <si>
    <t>To built-up a bizhub 235, please order A3PE021 bizhub 215 and the following PF-507 Bundle</t>
  </si>
  <si>
    <t>1 cartridge, 833g Toner, approx. 40,8k / 6%</t>
  </si>
  <si>
    <t>1 unit, 147 g , "ARDS", approx. Yield 1200k</t>
  </si>
  <si>
    <t>A0XY026</t>
  </si>
  <si>
    <t>Multi Bypass Tray (100 sheets)</t>
  </si>
  <si>
    <t xml:space="preserve">Max. 2,500 sheets, A4 </t>
  </si>
  <si>
    <t>A0GDR90000</t>
  </si>
  <si>
    <t>3PFU connection KIT</t>
  </si>
  <si>
    <t>18 cpm (A4) / max. A3. Max. Monthly Copy Vol: 12k</t>
  </si>
  <si>
    <t>PRO 754</t>
  </si>
  <si>
    <t>For bizhub 1051 / 1200 / 1200P &amp; ineo 1051 &amp; 1200</t>
  </si>
  <si>
    <t>ineo+ 654e</t>
  </si>
  <si>
    <t>ineo+ 754e</t>
  </si>
  <si>
    <t>C654e</t>
  </si>
  <si>
    <t>C754e</t>
  </si>
  <si>
    <t>1050e</t>
  </si>
  <si>
    <t>1050eP</t>
  </si>
  <si>
    <t>1200P</t>
  </si>
  <si>
    <t>PRO C6500eP</t>
  </si>
  <si>
    <t>PRO C6501eP</t>
  </si>
  <si>
    <t>C224</t>
  </si>
  <si>
    <t>C284</t>
  </si>
  <si>
    <t>C364</t>
  </si>
  <si>
    <t>C364e</t>
  </si>
  <si>
    <t>PRO C754e</t>
  </si>
  <si>
    <t>PRO C6000L</t>
  </si>
  <si>
    <t>ineo 250</t>
  </si>
  <si>
    <t>ineo 350</t>
  </si>
  <si>
    <t>ineo 950</t>
  </si>
  <si>
    <t xml:space="preserve">256MB  Extended Memory </t>
  </si>
  <si>
    <t xml:space="preserve">3PFU connection KIT  </t>
  </si>
  <si>
    <t xml:space="preserve">512 MB RAM Memory Upgrade  </t>
  </si>
  <si>
    <t xml:space="preserve">512MB  Extended Memory </t>
  </si>
  <si>
    <t>AD-504  Duplex Unit</t>
  </si>
  <si>
    <t>AD-509  Duplex Unit</t>
  </si>
  <si>
    <t xml:space="preserve">All-In-Bundle UV w.SEQ  </t>
  </si>
  <si>
    <t xml:space="preserve">ASM Fiery Central  </t>
  </si>
  <si>
    <t xml:space="preserve">ASM Fiery JobFlow  </t>
  </si>
  <si>
    <t xml:space="preserve">ASM Fiery JobMaster  </t>
  </si>
  <si>
    <t xml:space="preserve">ASM Fiery JobMaster+Impose  </t>
  </si>
  <si>
    <t xml:space="preserve">Attention Sign for Booklet Finisher  </t>
  </si>
  <si>
    <t xml:space="preserve">Auto Trapping f. IC-413  </t>
  </si>
  <si>
    <t xml:space="preserve">Auto Trapping f. IC-414  </t>
  </si>
  <si>
    <t>BC-903  Barcode Front Print</t>
  </si>
  <si>
    <t xml:space="preserve">bizhub Stylus Pen  </t>
  </si>
  <si>
    <t>BT-C1e  Banner Tray</t>
  </si>
  <si>
    <t xml:space="preserve">CF Card Adaptor  </t>
  </si>
  <si>
    <t xml:space="preserve">Color Care 2 Suite (Retail)  </t>
  </si>
  <si>
    <t xml:space="preserve">Color Care 2 Suite (Retail), bundle, 50  </t>
  </si>
  <si>
    <t xml:space="preserve">Color Care 2 Suite (Retail), upgrade  </t>
  </si>
  <si>
    <t xml:space="preserve">Color Profiler Scan Table i1iO 2  </t>
  </si>
  <si>
    <t xml:space="preserve">Color Profiler Suite Upgrade V3 to V4  </t>
  </si>
  <si>
    <t xml:space="preserve">Color Profiler V4 Suite - software only  </t>
  </si>
  <si>
    <t xml:space="preserve">Color Profiler V4 Suite w.ES-2000  </t>
  </si>
  <si>
    <t xml:space="preserve">Demo Fiery Central Solo  (up to 4 weeks leadtime)  </t>
  </si>
  <si>
    <t>DF-502  Document Feeder</t>
  </si>
  <si>
    <t>DF-609  Auto Document Feeder</t>
  </si>
  <si>
    <t>DF-624   Reverse document feeder</t>
  </si>
  <si>
    <t>DF-625  Auto Document Feeder</t>
  </si>
  <si>
    <t>DF-701   Dual scan document feeder</t>
  </si>
  <si>
    <t>DK-508  Copier Desk</t>
  </si>
  <si>
    <t>DK-511  Copy Desk</t>
  </si>
  <si>
    <t>DK-706  Desk (large)</t>
  </si>
  <si>
    <t>DK-707  Desk (medium)</t>
  </si>
  <si>
    <t>DK-708  Desk (small)</t>
  </si>
  <si>
    <t>DK-P01  Simple Desk</t>
  </si>
  <si>
    <t xml:space="preserve">Dongle, Color Care 2, NFR, Europe only  </t>
  </si>
  <si>
    <t>DS-508  Die Set for GP-501</t>
  </si>
  <si>
    <t>DS-509  Die Set for GP-501</t>
  </si>
  <si>
    <t>DS-510  Die Set for GP-501</t>
  </si>
  <si>
    <t>DS-511  Die Set for GP-501</t>
  </si>
  <si>
    <t>DS-512  Die Set for GP-501</t>
  </si>
  <si>
    <t>DS-513  Die Set for GP-501</t>
  </si>
  <si>
    <t>DS-514  Die Set for GP-501</t>
  </si>
  <si>
    <t>DS-515  Die Set for GP-501</t>
  </si>
  <si>
    <t>DS-516  Die Set for GP-501</t>
  </si>
  <si>
    <t>DS-517  Die Set for GP-501</t>
  </si>
  <si>
    <t>DS-518  Die Set for GP-501</t>
  </si>
  <si>
    <t xml:space="preserve">Duplex Unit  </t>
  </si>
  <si>
    <t>EF-101  Glossiness Enhancement Unit</t>
  </si>
  <si>
    <t>EF-102  Envelope Kit</t>
  </si>
  <si>
    <t xml:space="preserve">EH-C591 Convenience Stapler  </t>
  </si>
  <si>
    <t>EK-603  USB Host Board</t>
  </si>
  <si>
    <t>EK-604   Local IF Kit</t>
  </si>
  <si>
    <t>EK-605  Interface Kit (USB Keyb. Conn.)</t>
  </si>
  <si>
    <t xml:space="preserve">EK-606  Interface Kit </t>
  </si>
  <si>
    <t>EK-607  Interface Kit</t>
  </si>
  <si>
    <t>EM-412  Expansion Memory f. IC-412</t>
  </si>
  <si>
    <t>EM-43  Extended Memory</t>
  </si>
  <si>
    <t>EM-903  CF Memory f. PDF Direct Print</t>
  </si>
  <si>
    <t xml:space="preserve">EM-P01   Extended memory (512MB) </t>
  </si>
  <si>
    <t xml:space="preserve">EM-P02  Extended memory (1 GB) </t>
  </si>
  <si>
    <t xml:space="preserve">ES-2000 - hardware only  </t>
  </si>
  <si>
    <t xml:space="preserve">Extended Memory 128MB  </t>
  </si>
  <si>
    <t xml:space="preserve">Extended Memory 256MB  </t>
  </si>
  <si>
    <t xml:space="preserve">Extended Memory 512MB  </t>
  </si>
  <si>
    <t>FA-501  PI-PFU Mounting Kit</t>
  </si>
  <si>
    <t xml:space="preserve">FACI dongle  </t>
  </si>
  <si>
    <t xml:space="preserve">FACI Kit for IC-3600  </t>
  </si>
  <si>
    <t xml:space="preserve">FD-5BT Spectrophotometer  </t>
  </si>
  <si>
    <t xml:space="preserve">Fiery Central add.Fiery  </t>
  </si>
  <si>
    <t xml:space="preserve">Fiery Central add.KM b/w  </t>
  </si>
  <si>
    <t xml:space="preserve">Fiery Central add.Vario/Nuvera  </t>
  </si>
  <si>
    <t xml:space="preserve">Fiery Central Solo  (up to 4 weeks leadtime)  </t>
  </si>
  <si>
    <t xml:space="preserve">Fiery Central Solo FACI  </t>
  </si>
  <si>
    <t xml:space="preserve">Fiery Impose  </t>
  </si>
  <si>
    <t xml:space="preserve">Fiery JobFlow  </t>
  </si>
  <si>
    <t xml:space="preserve">Fiery JobMaster  </t>
  </si>
  <si>
    <t xml:space="preserve">Fiery JobMaster+Impose  </t>
  </si>
  <si>
    <t xml:space="preserve">Fiery SeeQuence Compose 1.0  </t>
  </si>
  <si>
    <t xml:space="preserve">Fiery SeeQuence Impose 1.0  </t>
  </si>
  <si>
    <t>FK-502  Fax Kit</t>
  </si>
  <si>
    <t>FK-509  Fax kit</t>
  </si>
  <si>
    <t>FK-510  Fax Kit</t>
  </si>
  <si>
    <t>FK-511  Fax Kit</t>
  </si>
  <si>
    <t>FS-519  Embedded Finisher</t>
  </si>
  <si>
    <t>FS-522  Embedded Finisher</t>
  </si>
  <si>
    <t>FS-531  Staple Finisher</t>
  </si>
  <si>
    <t>FS-533  Inner Finisher</t>
  </si>
  <si>
    <t>FS-534  Staple Finisher</t>
  </si>
  <si>
    <t>FS-535  Staple finisher</t>
  </si>
  <si>
    <t>FS-612  Booklet Finisher</t>
  </si>
  <si>
    <t xml:space="preserve">GA Package  </t>
  </si>
  <si>
    <t xml:space="preserve">GA Premium Edition  </t>
  </si>
  <si>
    <t>GP-501  Multi (GBC) Punch Unit</t>
  </si>
  <si>
    <t>GP-502  Auto Ring binder</t>
  </si>
  <si>
    <t xml:space="preserve">Hard Disc Kit  </t>
  </si>
  <si>
    <t>HD-250  Hard Disk 40GB</t>
  </si>
  <si>
    <t>HD-506  Hard Disk Drive 4x40GB</t>
  </si>
  <si>
    <t>HD-509  Hard Disk</t>
  </si>
  <si>
    <t>HD-510  HDD 80GB</t>
  </si>
  <si>
    <t>HD-511  Inner Case Kit with HDD</t>
  </si>
  <si>
    <t>HD-514  Hard Disc (6x250GB)</t>
  </si>
  <si>
    <t>HD-516  HDD 250GB</t>
  </si>
  <si>
    <t>HD-C353P  HDD f. C353P</t>
  </si>
  <si>
    <t xml:space="preserve">HDD Security  </t>
  </si>
  <si>
    <t>HD-P03  40GB hard disk kit</t>
  </si>
  <si>
    <t>HM-101  Humidification Unit (for RU-508)</t>
  </si>
  <si>
    <t>HM-102  Humidifier Type Decurler</t>
  </si>
  <si>
    <t xml:space="preserve">Hot Folder f. IC-413  </t>
  </si>
  <si>
    <t xml:space="preserve">Hot Folder f. IC-414  </t>
  </si>
  <si>
    <t>HT-503  Heating Unit for LU-202</t>
  </si>
  <si>
    <t>HT-504  Heating Unit for PF-602</t>
  </si>
  <si>
    <t>HT-505  Heating Unit f. PF-703</t>
  </si>
  <si>
    <t xml:space="preserve">i1 iO  </t>
  </si>
  <si>
    <t xml:space="preserve">i1 Pro2 HW  </t>
  </si>
  <si>
    <t>IC-209  Controller (PCL/NIC)</t>
  </si>
  <si>
    <t xml:space="preserve">IC-307 Power Kit bundle  </t>
  </si>
  <si>
    <t xml:space="preserve">IC-307 PROCESS POWER KIT  </t>
  </si>
  <si>
    <t xml:space="preserve">IC-307 PROFESSIONAL POWER KIT  </t>
  </si>
  <si>
    <t>IC-412   Embedded Controller</t>
  </si>
  <si>
    <t>IC-902  PCL Printer Controller Kit</t>
  </si>
  <si>
    <t>IC-903  PS3 Printer Controller Kit</t>
  </si>
  <si>
    <t>IC-903BC  PS3 &amp; Barcode Front Print</t>
  </si>
  <si>
    <t xml:space="preserve">IMPOSITION POWER KIT  </t>
  </si>
  <si>
    <t>JS-505  Job Separator</t>
  </si>
  <si>
    <t>JS-506  Job Separator</t>
  </si>
  <si>
    <t>JS-603  Job Separator</t>
  </si>
  <si>
    <t>JS-604   External job separator</t>
  </si>
  <si>
    <t>KH-102  Keyboard Holder</t>
  </si>
  <si>
    <t>KM-725  Flash Card Adaptor</t>
  </si>
  <si>
    <t>LK-101  i-Option License Kit</t>
  </si>
  <si>
    <t>LK-101 v3  i-Option License Kit</t>
  </si>
  <si>
    <t>LK-102  i-Option License Kit</t>
  </si>
  <si>
    <t>LK-102 v3  i-Option License Kit</t>
  </si>
  <si>
    <t>LK-105  i-Option License Kit</t>
  </si>
  <si>
    <t>LK-105 v3  i-Option License Kit</t>
  </si>
  <si>
    <t>LK-106  i-Option License Kit</t>
  </si>
  <si>
    <t>LK-107  i-Option License Kit</t>
  </si>
  <si>
    <t>LK-108  i-Option License Kit</t>
  </si>
  <si>
    <t>LK-110  i-Option License Kit</t>
  </si>
  <si>
    <t>LK-111  i-Option License Kit</t>
  </si>
  <si>
    <t xml:space="preserve">Lower Paper Feeder  </t>
  </si>
  <si>
    <t>LP-101  Large paper size kit</t>
  </si>
  <si>
    <t>LU-202  Large Capacity Cassette</t>
  </si>
  <si>
    <t>LU-204   Large Capacity Unit (SRA3)</t>
  </si>
  <si>
    <t>LU-301   Large Capacity Tray (A4)</t>
  </si>
  <si>
    <t>LU-408  Large Capacity Tray A3</t>
  </si>
  <si>
    <t>LU-409  A4 Large capacity unit</t>
  </si>
  <si>
    <t xml:space="preserve">M-35C  Extended Memory 512MB </t>
  </si>
  <si>
    <t>MB-505  Bypass Tray</t>
  </si>
  <si>
    <t>MC-504  Mechanical Counter</t>
  </si>
  <si>
    <t>MC-901  Mechanical Counter</t>
  </si>
  <si>
    <t>MK-601   Mount kit f. FS-529</t>
  </si>
  <si>
    <t>MK-711  Option Connection Board</t>
  </si>
  <si>
    <t>MK-732  Mounting Kit  for PI-502</t>
  </si>
  <si>
    <t xml:space="preserve">MK-735  Mount Kit </t>
  </si>
  <si>
    <t>NC-504  Network Interface Card</t>
  </si>
  <si>
    <t>NC-P01   Network Interface</t>
  </si>
  <si>
    <t>OC-511  Original Cover</t>
  </si>
  <si>
    <t>OC-512  Original Cover</t>
  </si>
  <si>
    <t xml:space="preserve">Offset Stacker  </t>
  </si>
  <si>
    <t>OT-502  Catch Tray</t>
  </si>
  <si>
    <t>OT-503   Output Tray</t>
  </si>
  <si>
    <t>OT-506  Output Tray</t>
  </si>
  <si>
    <t xml:space="preserve">Panel / Pen Konica Minolta  </t>
  </si>
  <si>
    <t xml:space="preserve">Paper Exit Tray Assy  </t>
  </si>
  <si>
    <t>PB-503  Perfect Binder</t>
  </si>
  <si>
    <t>PC-107  Universal Tray</t>
  </si>
  <si>
    <t>PC-109  Universal Tray</t>
  </si>
  <si>
    <t>PC-204  Universal Tray</t>
  </si>
  <si>
    <t>PC-206   Two Way Paper Cabinet</t>
  </si>
  <si>
    <t>PC-211   Paper feed cabinet</t>
  </si>
  <si>
    <t>PC-405  Large Capacity Tray</t>
  </si>
  <si>
    <t>PC-408  Large Capacity Tray</t>
  </si>
  <si>
    <t>PC-409  Large Capacity Tray</t>
  </si>
  <si>
    <t>PC-43  Lower Paper Cassette</t>
  </si>
  <si>
    <t>PF-502  Paper Cassette</t>
  </si>
  <si>
    <t>PF-508  Paper Supply Unit</t>
  </si>
  <si>
    <t>PF-703  Paper Feed Unit w. Vacuum Feeding</t>
  </si>
  <si>
    <t>PF-704  Paper Feed Unit</t>
  </si>
  <si>
    <t>PF-706  Paper Feed Unit</t>
  </si>
  <si>
    <t>PF-903  Paper Supply Unit</t>
  </si>
  <si>
    <t>PF-P09  Lower Paper Feeder</t>
  </si>
  <si>
    <t>PF-P10  Optional Tray</t>
  </si>
  <si>
    <t>PF-P11   Paper tray (250 sh.)</t>
  </si>
  <si>
    <t>PF-P12   Paper tray (550 sh.)</t>
  </si>
  <si>
    <t>PI-505  Post Inserter</t>
  </si>
  <si>
    <t>PK-512  Punch Kit</t>
  </si>
  <si>
    <t>PK-515  Punch Kit</t>
  </si>
  <si>
    <t>PK-519  Punch Kit  for FS-533</t>
  </si>
  <si>
    <t>PK-520  Punch Kit  for FS-534</t>
  </si>
  <si>
    <t>PK-521  Punch Kit f. FS-535</t>
  </si>
  <si>
    <t>PK-522  Punch kit f. FS-532</t>
  </si>
  <si>
    <t>PP-701  PrePrinted Paper Feed. Kit</t>
  </si>
  <si>
    <t xml:space="preserve">Productivity Pack f. IC-413  </t>
  </si>
  <si>
    <t xml:space="preserve">Productivity Pack f. IC-414  </t>
  </si>
  <si>
    <t>PS-505  PS3 Print Controller</t>
  </si>
  <si>
    <t xml:space="preserve">RFID Reader TWN3  </t>
  </si>
  <si>
    <t>RH-101  Removable HDD Kit</t>
  </si>
  <si>
    <t>RU-506  Relay Unit</t>
  </si>
  <si>
    <t>RU-508  Conveyance Unit</t>
  </si>
  <si>
    <t>RU-509  Conveyance Unit</t>
  </si>
  <si>
    <t>RU-510  Relay Unit</t>
  </si>
  <si>
    <t xml:space="preserve">SCD-16 Simple Copy Desk &gt; Special Promo price  </t>
  </si>
  <si>
    <t>SCD-21n   Large Cabinet</t>
  </si>
  <si>
    <t xml:space="preserve">SCD-25 Simple Copy Desk  </t>
  </si>
  <si>
    <t>SCD-26L  Large Cabinet</t>
  </si>
  <si>
    <t>SCD-26S  Small Cabinet</t>
  </si>
  <si>
    <t>SD-506  Booklet Finisher</t>
  </si>
  <si>
    <t>SD-510  Saddle Sticher f. FS-532</t>
  </si>
  <si>
    <t>SD-512   Saddle Kit f. FS-535</t>
  </si>
  <si>
    <t xml:space="preserve">Secure Erase f. IC-413  </t>
  </si>
  <si>
    <t>SP-501  Fax Stamp Unit</t>
  </si>
  <si>
    <t>SP-504  Stamp Kit</t>
  </si>
  <si>
    <t xml:space="preserve">Spare Marker Stamp 2  </t>
  </si>
  <si>
    <t xml:space="preserve">Tan x1, Color Care 2, NFR, Europe only  </t>
  </si>
  <si>
    <t xml:space="preserve">Tan x10, Color Care 2, NFR, Europe only  </t>
  </si>
  <si>
    <t xml:space="preserve">Transaction Power Kit f. 70/60 ppm Press  </t>
  </si>
  <si>
    <t xml:space="preserve">Transaction Power Kit for 80ppm Press  </t>
  </si>
  <si>
    <t>UK-201  i-Option Upgrade Kit</t>
  </si>
  <si>
    <t>UK-203  i-Option Upgrade Kit</t>
  </si>
  <si>
    <t>UK-204  i-Option Upgrade Kit</t>
  </si>
  <si>
    <t>UK-205  Upgrade kit</t>
  </si>
  <si>
    <t>UK-209   DS Board for Android Panel</t>
  </si>
  <si>
    <t>UK-P02  Forms and Barcode card</t>
  </si>
  <si>
    <t xml:space="preserve">UK-P03   IPDS card  </t>
  </si>
  <si>
    <t xml:space="preserve">Universal Size Kit  </t>
  </si>
  <si>
    <t xml:space="preserve">Upgrade IC-306 V2  </t>
  </si>
  <si>
    <t xml:space="preserve">Ventilation Kit  </t>
  </si>
  <si>
    <t>VI-505   Interface Kit IC-412</t>
  </si>
  <si>
    <t>VI-506  Interface Kit IC-414</t>
  </si>
  <si>
    <t>WT-508  Working Table</t>
  </si>
  <si>
    <t>WT-510   Working table</t>
  </si>
  <si>
    <t xml:space="preserve">WT-P01 Working Table   </t>
  </si>
  <si>
    <t>ZU-604  Z-fold Unit for Sweden</t>
  </si>
  <si>
    <t>C224e</t>
  </si>
  <si>
    <t>Select machine</t>
  </si>
  <si>
    <t>Compatible Machines</t>
  </si>
  <si>
    <t>1600f</t>
  </si>
  <si>
    <t xml:space="preserve">WLAN Dongle f.1600f  </t>
  </si>
  <si>
    <t>190f</t>
  </si>
  <si>
    <t>240f</t>
  </si>
  <si>
    <t>EK-903  Interface Kit f.240f</t>
  </si>
  <si>
    <t>C284e</t>
  </si>
  <si>
    <t>PS-504  PS Option f. 950</t>
  </si>
  <si>
    <t>Selection</t>
  </si>
  <si>
    <t>SX-BR-4600WAN Adapter</t>
  </si>
  <si>
    <t>ineo+ 754e-PP</t>
  </si>
  <si>
    <t>bizhub 185 Russian Version</t>
  </si>
  <si>
    <t>For bizhub C20 / C20P / C30P / C31P  &amp; ineo+ 20 / + 20P / + 31P</t>
  </si>
  <si>
    <t xml:space="preserve">For bizhub C10 / C10P </t>
  </si>
  <si>
    <t>C35(P)</t>
  </si>
  <si>
    <t>ineo 163</t>
  </si>
  <si>
    <t>ineo 164</t>
  </si>
  <si>
    <t>ineo 213</t>
  </si>
  <si>
    <t>ineo 222</t>
  </si>
  <si>
    <t>ineo 282</t>
  </si>
  <si>
    <t>ineo 362</t>
  </si>
  <si>
    <t>ineo+ 220</t>
  </si>
  <si>
    <t>ineo+ 280</t>
  </si>
  <si>
    <t>ineo+ 6501</t>
  </si>
  <si>
    <t>ineo 361</t>
  </si>
  <si>
    <t>ineo 421</t>
  </si>
  <si>
    <t>ineo+ 451</t>
  </si>
  <si>
    <t>ineo+ 550</t>
  </si>
  <si>
    <t>ineo+ 650</t>
  </si>
  <si>
    <t>ineo+ 224</t>
  </si>
  <si>
    <t>ineo+ 284</t>
  </si>
  <si>
    <t>ineo+ 364</t>
  </si>
  <si>
    <t>ineo+ 452</t>
  </si>
  <si>
    <t>ineo+ 552</t>
  </si>
  <si>
    <t>ineo+ 652</t>
  </si>
  <si>
    <t>ineo+ 652DS</t>
  </si>
  <si>
    <t>ineo 652</t>
  </si>
  <si>
    <t>ineo 360</t>
  </si>
  <si>
    <t>ineo 420</t>
  </si>
  <si>
    <t>ineo 500</t>
  </si>
  <si>
    <t>ineo 600</t>
  </si>
  <si>
    <t>ineo 750</t>
  </si>
  <si>
    <t>ineo 751</t>
  </si>
  <si>
    <t>ineo+ 200</t>
  </si>
  <si>
    <t>ineo+ 203</t>
  </si>
  <si>
    <t>ineo+ 250</t>
  </si>
  <si>
    <t>ineo+ 253</t>
  </si>
  <si>
    <t>ineo+ 351</t>
  </si>
  <si>
    <t>Upgrade IC-306 to v3.0</t>
  </si>
  <si>
    <t>ineo 654e</t>
  </si>
  <si>
    <t>ineo 754e</t>
  </si>
  <si>
    <t>654e</t>
  </si>
  <si>
    <t>754e</t>
  </si>
  <si>
    <t>PRO 754e</t>
  </si>
  <si>
    <t>ineo 554e</t>
  </si>
  <si>
    <t>PC-Drum and Developer</t>
  </si>
  <si>
    <t>554e</t>
  </si>
  <si>
    <t>454e</t>
  </si>
  <si>
    <t>Staple Finisher + Saddle Sticher</t>
  </si>
  <si>
    <t>FS-534SD</t>
  </si>
  <si>
    <t>A33K050</t>
  </si>
  <si>
    <t>A33K051</t>
  </si>
  <si>
    <t>DR512K</t>
  </si>
  <si>
    <t>ineo+ 1060</t>
  </si>
  <si>
    <t>ineo+ 1060L</t>
  </si>
  <si>
    <t>ineo+ 1070</t>
  </si>
  <si>
    <t>A0HUWY2</t>
  </si>
  <si>
    <t>DF-626</t>
  </si>
  <si>
    <t>A4FAW22</t>
  </si>
  <si>
    <t>A0430Y2</t>
  </si>
  <si>
    <t>A4F6W22</t>
  </si>
  <si>
    <t>A0U4WY2</t>
  </si>
  <si>
    <t>A57WWY1</t>
  </si>
  <si>
    <t>MB-506</t>
  </si>
  <si>
    <t>A2A2WY3</t>
  </si>
  <si>
    <t>22 bw cpm (A4). Max. Monthly Copy Vol: 19k</t>
  </si>
  <si>
    <t>28 bw cpm (A4). Max. Monthly Copy Vol: 28k</t>
  </si>
  <si>
    <t>Option for PF-707</t>
  </si>
  <si>
    <t>Also for PF-602</t>
  </si>
  <si>
    <t>Heater for PF-602</t>
  </si>
  <si>
    <t>A5VKWY1</t>
  </si>
  <si>
    <t>HT-511</t>
  </si>
  <si>
    <t>Optional heater for upper tray in main body</t>
  </si>
  <si>
    <t>A57UWY1</t>
  </si>
  <si>
    <t>WT-511</t>
  </si>
  <si>
    <t>EF-103</t>
  </si>
  <si>
    <t>Envelop Fuser</t>
  </si>
  <si>
    <t>Humidifier Type Decurler for RU-509</t>
  </si>
  <si>
    <t>IC-308</t>
  </si>
  <si>
    <t>IC-415</t>
  </si>
  <si>
    <t>A5A90Y1</t>
  </si>
  <si>
    <t>IC-602A</t>
  </si>
  <si>
    <t>A5XG0Y1</t>
  </si>
  <si>
    <t>IC-602B</t>
  </si>
  <si>
    <t>C1070P</t>
  </si>
  <si>
    <t>C1060</t>
  </si>
  <si>
    <t>C1070</t>
  </si>
  <si>
    <t>Can not be installed when connecting PF-602 and PF-707</t>
  </si>
  <si>
    <t>A5A7WY1</t>
  </si>
  <si>
    <t>VI-507</t>
  </si>
  <si>
    <t>A5XJWY1</t>
  </si>
  <si>
    <t>UK-104</t>
  </si>
  <si>
    <t>A5XHWY1</t>
  </si>
  <si>
    <t>UK-207</t>
  </si>
  <si>
    <t>Upgrade Kit</t>
  </si>
  <si>
    <t>APPEKit</t>
  </si>
  <si>
    <t>A3VX451</t>
  </si>
  <si>
    <t>A3VX151</t>
  </si>
  <si>
    <t>A3VX351</t>
  </si>
  <si>
    <t>A3VX251</t>
  </si>
  <si>
    <t>A3VX450</t>
  </si>
  <si>
    <t>A3VX150</t>
  </si>
  <si>
    <t>A3VX350</t>
  </si>
  <si>
    <t>A3VX250</t>
  </si>
  <si>
    <t>A3VX900</t>
  </si>
  <si>
    <t>A3VX600</t>
  </si>
  <si>
    <t>A3VX800</t>
  </si>
  <si>
    <t>A3VX700</t>
  </si>
  <si>
    <t>A5WH0Y0</t>
  </si>
  <si>
    <t>A5WJ0Y0</t>
  </si>
  <si>
    <t>DV-614C</t>
  </si>
  <si>
    <t>DV-614K</t>
  </si>
  <si>
    <t>DV-614M</t>
  </si>
  <si>
    <t>DV-614Y</t>
  </si>
  <si>
    <t>DU-106</t>
  </si>
  <si>
    <t xml:space="preserve">1 bottle cartridge, Polymer toner, yield ca. 66,5k (5%) </t>
  </si>
  <si>
    <t xml:space="preserve">1 bottle cartridge, Polymer toner, yield ca. 71k (5%) </t>
  </si>
  <si>
    <t xml:space="preserve">1 bottle cartridge, Polymer toner, yield ca. 54,5k (5%) </t>
  </si>
  <si>
    <t xml:space="preserve">1 bottle cartridge, Polymer toner, yield ca. 78k (5%) </t>
  </si>
  <si>
    <t xml:space="preserve">1 bottle cartridge, Polymer toner, yield ca. 60k (5%) </t>
  </si>
  <si>
    <t xml:space="preserve">1 bottle cartridge, Polymer toner, yield ca. 49k (5%) </t>
  </si>
  <si>
    <t xml:space="preserve">1 bottle cartridge, Polymer toner, yield ca. 64k (5%) </t>
  </si>
  <si>
    <t xml:space="preserve">1 bottle cartridge, Polymer toner, yield ca. 70k (5%) </t>
  </si>
  <si>
    <t>1 bag,  developer, yield ca. 1.200k</t>
  </si>
  <si>
    <t>Yield ca. 410k</t>
  </si>
  <si>
    <t>PF-602m</t>
  </si>
  <si>
    <t>C1060L</t>
  </si>
  <si>
    <t xml:space="preserve">Post Insertion </t>
  </si>
  <si>
    <t>For FS-612 / FS-531 / FS-532 , cover paper feeding tray ( 2 trays )</t>
  </si>
  <si>
    <t>For FS-532 &gt; required for PI-502 Installation</t>
  </si>
  <si>
    <t>Paper sheet reverse unit for GP-501, adaption to 125 ppm finishing</t>
  </si>
  <si>
    <t>Duplex Unit, Paper Cassettes (1x 500 &amp; 1x 1,000 sheets)</t>
  </si>
  <si>
    <t>Max Paper 4,630 sheets</t>
  </si>
  <si>
    <t>Max Paper 7,500 sheets</t>
  </si>
  <si>
    <t xml:space="preserve">Keypad </t>
  </si>
  <si>
    <t>Keypad</t>
  </si>
  <si>
    <t>224e</t>
  </si>
  <si>
    <t>284e</t>
  </si>
  <si>
    <t>364e</t>
  </si>
  <si>
    <t>PRO C1060L</t>
  </si>
  <si>
    <t xml:space="preserve">SX-BR-4600 Wireless LAN </t>
  </si>
  <si>
    <t>SMART MAINT. PACK 951</t>
  </si>
  <si>
    <t>SMART MAINT. PACK 1250/1052</t>
  </si>
  <si>
    <t>A4EV-SMP</t>
  </si>
  <si>
    <t>Upgrade IC-3600 to v3.0</t>
  </si>
  <si>
    <t>Upgrade IC-413 for Windows 7</t>
  </si>
  <si>
    <t>Paper Clamp small</t>
  </si>
  <si>
    <t>Paper Clamp large</t>
  </si>
  <si>
    <t>DF-626  Auto Document Feeder</t>
  </si>
  <si>
    <t>EF-103  Envelop Fuser</t>
  </si>
  <si>
    <t xml:space="preserve">FS-532  Staple Finisher </t>
  </si>
  <si>
    <t>HT-511  Dehumidifier Heater</t>
  </si>
  <si>
    <t>IC-602A  Intern.Controller</t>
  </si>
  <si>
    <t>IC-602B  Intern.Controller</t>
  </si>
  <si>
    <t>ineo 224e</t>
  </si>
  <si>
    <t>ineo 284e</t>
  </si>
  <si>
    <t>ineo 364e</t>
  </si>
  <si>
    <t>ineo 454e</t>
  </si>
  <si>
    <t>MB-506  Multi-bypass Tray</t>
  </si>
  <si>
    <t>PF-602m  Paper Feed Unit</t>
  </si>
  <si>
    <t>UK-104  Upgrade Kit</t>
  </si>
  <si>
    <t>UK-207  APPEKit</t>
  </si>
  <si>
    <t xml:space="preserve">VI-507  Interface Kit </t>
  </si>
  <si>
    <t>WT-511  Working Table</t>
  </si>
  <si>
    <t>ineo 160F</t>
  </si>
  <si>
    <t>ineo 160P</t>
  </si>
  <si>
    <t>ineo 1051</t>
  </si>
  <si>
    <t>ineo 1200</t>
  </si>
  <si>
    <t>ineo+ 20P</t>
  </si>
  <si>
    <t>ineo+ 20</t>
  </si>
  <si>
    <t>ineo+ 250P</t>
  </si>
  <si>
    <t>ineo+ 251</t>
  </si>
  <si>
    <t>ineo+ 251P</t>
  </si>
  <si>
    <t>ineo+ 353</t>
  </si>
  <si>
    <t>ineo+ 31P</t>
  </si>
  <si>
    <t>ineo+ 360</t>
  </si>
  <si>
    <t>ineo+ 5500</t>
  </si>
  <si>
    <t>ineo+ 5501</t>
  </si>
  <si>
    <t>ineo+ 6500</t>
  </si>
  <si>
    <t>D13f</t>
  </si>
  <si>
    <t>D162f</t>
  </si>
  <si>
    <t>ineo 701</t>
  </si>
  <si>
    <t>ineo+ 351P</t>
  </si>
  <si>
    <t>4GB RAM, 1,000GB HDD</t>
  </si>
  <si>
    <t>2GB RAM, 500GB HDD</t>
  </si>
  <si>
    <t>10GB RAM, 1,500GB HDD</t>
  </si>
  <si>
    <t>6GB RAM, 1,500GB HDD</t>
  </si>
  <si>
    <t xml:space="preserve">Fiery Impose </t>
  </si>
  <si>
    <t>ineo 3320</t>
  </si>
  <si>
    <t>ineo 4020</t>
  </si>
  <si>
    <t>A6WAWY1</t>
  </si>
  <si>
    <t>A6WHWY1</t>
  </si>
  <si>
    <t>A6WJWY1</t>
  </si>
  <si>
    <t>A6WCWY1</t>
  </si>
  <si>
    <t>A6WEWY1</t>
  </si>
  <si>
    <t>IPDS Card</t>
  </si>
  <si>
    <t>A6WRWY1</t>
  </si>
  <si>
    <t>A6WMWY1</t>
  </si>
  <si>
    <t>A6WT00W</t>
  </si>
  <si>
    <t>A6WN01W</t>
  </si>
  <si>
    <t>A6W903W</t>
  </si>
  <si>
    <t>A6WT00H</t>
  </si>
  <si>
    <t>A6WN01H</t>
  </si>
  <si>
    <t>A6W903V</t>
  </si>
  <si>
    <t>Starter Toner up to 2,5k</t>
  </si>
  <si>
    <t>Wireless LAN</t>
  </si>
  <si>
    <t>HDD to collate larger jobs or enable Proof Copy, Scan Preview or booklet creation in copy mode</t>
  </si>
  <si>
    <t>Forms and Barcode Card</t>
  </si>
  <si>
    <t xml:space="preserve">NC-P03 </t>
  </si>
  <si>
    <t xml:space="preserve">NC-P02 </t>
  </si>
  <si>
    <t xml:space="preserve">EM-P03 </t>
  </si>
  <si>
    <t xml:space="preserve">Extended memory (2 GB) </t>
  </si>
  <si>
    <t xml:space="preserve">EM-P04 </t>
  </si>
  <si>
    <t>HD-P05</t>
  </si>
  <si>
    <t>Hard Disc</t>
  </si>
  <si>
    <t>UK-P10</t>
  </si>
  <si>
    <t>UK-P11</t>
  </si>
  <si>
    <t xml:space="preserve">EM-P03  Extended memory (2 GB) </t>
  </si>
  <si>
    <t xml:space="preserve">EM-P04  Extended memory (1 GB) </t>
  </si>
  <si>
    <t>HD-P05  Hard Disc</t>
  </si>
  <si>
    <t>UK-P10  Upgrade kit</t>
  </si>
  <si>
    <t>UK-P11  Upgrade kit</t>
  </si>
  <si>
    <t>NC-P03  Network Interface</t>
  </si>
  <si>
    <t>NC-P02  Network Interface</t>
  </si>
  <si>
    <t>D191F</t>
  </si>
  <si>
    <t>D240F</t>
  </si>
  <si>
    <t>ineo+ 3350</t>
  </si>
  <si>
    <t>ineo+ 3850</t>
  </si>
  <si>
    <t>38 colour / bw ppm (A4). Max. Monthly Print Vol: 120k</t>
  </si>
  <si>
    <t>A6VDWY1</t>
  </si>
  <si>
    <t>A4Y6WY1</t>
  </si>
  <si>
    <t>A6XXWY1</t>
  </si>
  <si>
    <t>MK-738</t>
  </si>
  <si>
    <t>A732WY1</t>
  </si>
  <si>
    <t>MK-P02</t>
  </si>
  <si>
    <t>WT-P02</t>
  </si>
  <si>
    <t>A6EDW21</t>
  </si>
  <si>
    <t>FK-512</t>
  </si>
  <si>
    <t>A6W8WY1</t>
  </si>
  <si>
    <t>EK-P01</t>
  </si>
  <si>
    <t>A6Y8WY1</t>
  </si>
  <si>
    <t xml:space="preserve">SK-501 (Staple Kit) </t>
  </si>
  <si>
    <t xml:space="preserve">PF-P13 </t>
  </si>
  <si>
    <t>Paper cassette</t>
  </si>
  <si>
    <t xml:space="preserve">DK-P03 </t>
  </si>
  <si>
    <t>Copy desk</t>
  </si>
  <si>
    <t xml:space="preserve">FS-P03 </t>
  </si>
  <si>
    <t>Off-line stapler</t>
  </si>
  <si>
    <t>C3350</t>
  </si>
  <si>
    <t>C3850</t>
  </si>
  <si>
    <t>For placement of off-line stapler or authentication device</t>
  </si>
  <si>
    <t>10-key-pad</t>
  </si>
  <si>
    <t>Fax board</t>
  </si>
  <si>
    <t>Mount kit MK-738 is required for installation</t>
  </si>
  <si>
    <t>Required for installation of FK-512</t>
  </si>
  <si>
    <t>Fax mounting kit</t>
  </si>
  <si>
    <t>Card reader mounting kit</t>
  </si>
  <si>
    <t>Required for installation of CSRC GPRS modem</t>
  </si>
  <si>
    <t>A5X0150</t>
  </si>
  <si>
    <t>A5X0250</t>
  </si>
  <si>
    <t>A5X0350</t>
  </si>
  <si>
    <t>A5X0450</t>
  </si>
  <si>
    <t>A3GP01D</t>
  </si>
  <si>
    <t>A3GP06D</t>
  </si>
  <si>
    <t>A3GP0CD</t>
  </si>
  <si>
    <t>A3GP0HD</t>
  </si>
  <si>
    <t>A4Y5WY1</t>
  </si>
  <si>
    <t>for FS-P03, 5 cartridges of 1,000 staples</t>
  </si>
  <si>
    <t>A4Y5WY3</t>
  </si>
  <si>
    <t>A4Y5WY2</t>
  </si>
  <si>
    <t>A4Y5W21</t>
  </si>
  <si>
    <t>TF-P06 Transfer Roller</t>
  </si>
  <si>
    <t>TF-P07 Transfer Belt Unit</t>
  </si>
  <si>
    <t>FU-P05 Fuser Unit</t>
  </si>
  <si>
    <t>1 x 500 sheets, could be installed up to 2 times.</t>
  </si>
  <si>
    <t>20 sheets, could be installed on WT-P02 or separartedly</t>
  </si>
  <si>
    <t>Hardware 10-key pad for number entry instead of touch panel</t>
  </si>
  <si>
    <t xml:space="preserve">Installation kit (embedded) for ID card reader </t>
  </si>
  <si>
    <t>Native ThinPrint client, no additional memory required</t>
  </si>
  <si>
    <t>FS-P03  Off-line stapler</t>
  </si>
  <si>
    <t>WT-P02 Working Table</t>
  </si>
  <si>
    <t>FK-512 Fax board</t>
  </si>
  <si>
    <t>MK-738 Fax mounting kit</t>
  </si>
  <si>
    <t>MK-P02 Card reader mounting kit</t>
  </si>
  <si>
    <t>EK-P01 Interface cable</t>
  </si>
  <si>
    <t>PF-P13 Paper cassette</t>
  </si>
  <si>
    <t>For bizhub 164 / 165 &amp; ineo 164 / 165</t>
  </si>
  <si>
    <t>SCD-4000e</t>
  </si>
  <si>
    <t>DK-P03  Copy Desk</t>
  </si>
  <si>
    <t>SCD-4000e  Simple Copy Desk</t>
  </si>
  <si>
    <t xml:space="preserve">HT-509 </t>
  </si>
  <si>
    <t>A4NJWY2</t>
  </si>
  <si>
    <t xml:space="preserve">MK-734 </t>
  </si>
  <si>
    <t>Mount Kit f. HT-509</t>
  </si>
  <si>
    <t>A4NKWY3</t>
  </si>
  <si>
    <t>TK-101</t>
  </si>
  <si>
    <t>MK-734  Mount Kit f. HT-509</t>
  </si>
  <si>
    <t>TK-101  Transkit f. HT-509</t>
  </si>
  <si>
    <t>A1MTW21</t>
  </si>
  <si>
    <t>HT-508</t>
  </si>
  <si>
    <t>Heater f. LU-204/301</t>
  </si>
  <si>
    <t>Ordered only on demand &gt; lead time up to 8 weeks</t>
  </si>
  <si>
    <t>HT-508 Heater</t>
  </si>
  <si>
    <t>Will be ordered only on demand &gt; lead time up to 8 weeks</t>
  </si>
  <si>
    <t>Yield ca. 460k</t>
  </si>
  <si>
    <t>ineo 4050</t>
  </si>
  <si>
    <t>ineo 4750</t>
  </si>
  <si>
    <t>A6VHWY1</t>
  </si>
  <si>
    <t>FS-P02</t>
  </si>
  <si>
    <t>A6VGWY1</t>
  </si>
  <si>
    <t>MK-P03</t>
  </si>
  <si>
    <t>Mount Kit for FK-512</t>
  </si>
  <si>
    <t>A6VK01H</t>
  </si>
  <si>
    <t>A6VM03V</t>
  </si>
  <si>
    <t>A6VK01W</t>
  </si>
  <si>
    <t>A6VM03W</t>
  </si>
  <si>
    <t>TNP44</t>
  </si>
  <si>
    <t>IUP20</t>
  </si>
  <si>
    <t>TNP46</t>
  </si>
  <si>
    <t>IUP21</t>
  </si>
  <si>
    <t>A6XYWY1</t>
  </si>
  <si>
    <t>KP-P01</t>
  </si>
  <si>
    <t>Could be installed once at 3320 and up to 3 times at 4020/4050/4750.</t>
  </si>
  <si>
    <t>Corner-stapling of up to 20 sheets per set</t>
  </si>
  <si>
    <t>Stapler</t>
  </si>
  <si>
    <t>for FS-P02, 5 cartridges of 1,000 staples</t>
  </si>
  <si>
    <t>FS-P02 Stapler</t>
  </si>
  <si>
    <t>MK-P03 Mount Kit for FK-512</t>
  </si>
  <si>
    <t>KP-P01 Keypad</t>
  </si>
  <si>
    <r>
      <t>1 cartridge, approx. 37,5k /</t>
    </r>
    <r>
      <rPr>
        <sz val="9"/>
        <color rgb="FFC00000"/>
        <rFont val="Arial"/>
        <family val="2"/>
      </rPr>
      <t xml:space="preserve"> </t>
    </r>
    <r>
      <rPr>
        <b/>
        <sz val="9"/>
        <color rgb="FFC00000"/>
        <rFont val="Arial"/>
        <family val="2"/>
      </rPr>
      <t>6</t>
    </r>
    <r>
      <rPr>
        <sz val="9"/>
        <color rgb="FFC00000"/>
        <rFont val="Arial"/>
        <family val="2"/>
      </rPr>
      <t>%</t>
    </r>
  </si>
  <si>
    <t xml:space="preserve">Requires UK-104 </t>
  </si>
  <si>
    <t>bizhub C3100P</t>
  </si>
  <si>
    <t>ineo+ 3100P</t>
  </si>
  <si>
    <t>C3100P</t>
  </si>
  <si>
    <t>A6DR021</t>
  </si>
  <si>
    <t>A0X5154</t>
  </si>
  <si>
    <t>A0X5254</t>
  </si>
  <si>
    <t>A0X5354</t>
  </si>
  <si>
    <t>A0X5454</t>
  </si>
  <si>
    <t>A73303H</t>
  </si>
  <si>
    <t>A73308H</t>
  </si>
  <si>
    <t>A7330EH</t>
  </si>
  <si>
    <t>A7330KH</t>
  </si>
  <si>
    <t>TNP50C</t>
  </si>
  <si>
    <t>TNP50K</t>
  </si>
  <si>
    <t>TNP50Y</t>
  </si>
  <si>
    <t>TNP50M</t>
  </si>
  <si>
    <t>IUP23K</t>
  </si>
  <si>
    <t>IUP23Y</t>
  </si>
  <si>
    <t>IUP23M</t>
  </si>
  <si>
    <t>IUP23C</t>
  </si>
  <si>
    <t>Lower paper feeder</t>
  </si>
  <si>
    <t>HD-P06</t>
  </si>
  <si>
    <t>Hard disk kit</t>
  </si>
  <si>
    <t xml:space="preserve">SCD-25 </t>
  </si>
  <si>
    <t>A73HWY1</t>
  </si>
  <si>
    <t xml:space="preserve">PF-P14 </t>
  </si>
  <si>
    <t>FU-P06</t>
  </si>
  <si>
    <t>A148022</t>
  </si>
  <si>
    <t>A4PJWY2</t>
  </si>
  <si>
    <t>A4EUR75V22</t>
  </si>
  <si>
    <t xml:space="preserve">Emperon controller, PCL/PS/NIC,  Duplex unit, Paper Cassette (250 sheets), </t>
  </si>
  <si>
    <t>Bypass tray,  Gigabit Ethernet, 1 GB RAM</t>
  </si>
  <si>
    <t>Toner up to 5k, Imaging unit</t>
  </si>
  <si>
    <t>31 colour / bw ppm (A4). Max. Monthly Print Vol: 120 k</t>
  </si>
  <si>
    <t>1 x 500 sheets, could be installed once.</t>
  </si>
  <si>
    <t>A1U9760</t>
  </si>
  <si>
    <t>DV617Y</t>
  </si>
  <si>
    <t>A1U9860</t>
  </si>
  <si>
    <t>DV617M</t>
  </si>
  <si>
    <t>A1U9960</t>
  </si>
  <si>
    <t>DV617C</t>
  </si>
  <si>
    <t>A1U9861</t>
  </si>
  <si>
    <t>DV618M</t>
  </si>
  <si>
    <t>A1U9961</t>
  </si>
  <si>
    <t>DV618C</t>
  </si>
  <si>
    <t>Developer Yellow (Enhanced)</t>
  </si>
  <si>
    <t>Developer Magenta (Enhanced)</t>
  </si>
  <si>
    <t>Developer Cyan (Enhanced)</t>
  </si>
  <si>
    <t>A21D0Y3</t>
  </si>
  <si>
    <t>External Controller (EFI) - Version 3</t>
  </si>
  <si>
    <t>A0PD02R</t>
  </si>
  <si>
    <t>LK-115  i-Option License Kit</t>
  </si>
  <si>
    <t>A6WGWY1</t>
  </si>
  <si>
    <t>A6WKWY1</t>
  </si>
  <si>
    <t>EK-P02</t>
  </si>
  <si>
    <t>EK-P03</t>
  </si>
  <si>
    <t>Local Interface Kit 1284</t>
  </si>
  <si>
    <t>Local Interface Kit 232C</t>
  </si>
  <si>
    <t>Print Host &gt; IEEE 1284-B Parallel Card</t>
  </si>
  <si>
    <t>Print Host &gt; 232C Serial Card</t>
  </si>
  <si>
    <t>EK-P02 Local Interface Kit 1284</t>
  </si>
  <si>
    <t>EK-P03 Local Interface Kit 232C</t>
  </si>
  <si>
    <t>Enables Trusted Platform Module (TPM)</t>
  </si>
  <si>
    <t>4-Hole Loose leaf HD Die Set f. GP-501</t>
  </si>
  <si>
    <t>21-Hole ComBind HD Die Set f. GP-501</t>
  </si>
  <si>
    <t>34-Hole Round WireB HD Die Set f. GP-501</t>
  </si>
  <si>
    <t>DuraGlide HD™ &gt; Delivery time 4-6 weeks</t>
  </si>
  <si>
    <t>IC-306  External Controller (EFI) - Version 3</t>
  </si>
  <si>
    <t>For bizhub 223 / 283 / 363 / 423 &amp; ineo 223 / 283 / 363 / 423</t>
  </si>
  <si>
    <t>For bizhub 600 / 750 &amp; ineo 600 / 750</t>
  </si>
  <si>
    <t xml:space="preserve">For bizhub 360 / 420 / 500  &amp; ineo 360 / 420 / 500 </t>
  </si>
  <si>
    <t>Activation via licence key ( no dongle )</t>
  </si>
  <si>
    <t>includes 1st year Annual Support &amp; Maintenanc e/ Activation via licence key ( no dongle )</t>
  </si>
  <si>
    <t>Activation via licence key (no dongle)</t>
  </si>
  <si>
    <t>includes 1st year Annual Support &amp; Maintenance / Activation via licence key (no dongle)</t>
  </si>
  <si>
    <t>PF-P14 Paper cassette</t>
  </si>
  <si>
    <t>HD-P06  Hard Disc</t>
  </si>
  <si>
    <t>Attention Sign</t>
  </si>
  <si>
    <t>For EH-C591 Convenience Stapler</t>
  </si>
  <si>
    <t>For bizhub 130f / 131f / 190f / 240f  &amp; D13f / D131f / D191F / D240F</t>
  </si>
  <si>
    <t>For bizhub 20 / 20P</t>
  </si>
  <si>
    <t>A4EX0212</t>
  </si>
  <si>
    <t>bizhub PRESS 2250P</t>
  </si>
  <si>
    <t>bizhub PRESS 2250P upgrade with RU-509</t>
  </si>
  <si>
    <t>bizhub PRESS 2250P upgrade without RU-509</t>
  </si>
  <si>
    <t>A4EX0213</t>
  </si>
  <si>
    <t>A4EX0214</t>
  </si>
  <si>
    <r>
      <t xml:space="preserve">Set includes </t>
    </r>
    <r>
      <rPr>
        <sz val="9"/>
        <color rgb="FFFF0000"/>
        <rFont val="Arial"/>
        <family val="2"/>
      </rPr>
      <t xml:space="preserve">2x 1250P </t>
    </r>
    <r>
      <rPr>
        <sz val="9"/>
        <rFont val="Arial"/>
        <family val="2"/>
      </rPr>
      <t>, 1x RU-509, 2x RU-510, 1x TD-501</t>
    </r>
  </si>
  <si>
    <r>
      <t>Set includes PRESS 2250P upgrade engine (</t>
    </r>
    <r>
      <rPr>
        <sz val="9"/>
        <color rgb="FFFF0000"/>
        <rFont val="Arial"/>
        <family val="2"/>
      </rPr>
      <t>1x 1250P</t>
    </r>
    <r>
      <rPr>
        <sz val="9"/>
        <rFont val="Arial"/>
        <family val="2"/>
      </rPr>
      <t>), 1x RU-509, 1x RU-510, 1x TD-501</t>
    </r>
  </si>
  <si>
    <r>
      <t>Set includes PRESS 2250P upgrade engine (</t>
    </r>
    <r>
      <rPr>
        <sz val="9"/>
        <color rgb="FFFF0000"/>
        <rFont val="Arial"/>
        <family val="2"/>
      </rPr>
      <t>1x 1250P</t>
    </r>
    <r>
      <rPr>
        <sz val="9"/>
        <rFont val="Arial"/>
        <family val="2"/>
      </rPr>
      <t>), 1x RU-510, 1x TD-501</t>
    </r>
  </si>
  <si>
    <t>Mount Kit f. HT-509 / TK-101</t>
  </si>
  <si>
    <t>required for HT-509 and/or TK-101</t>
  </si>
  <si>
    <t>required in combination with LU-204/301</t>
  </si>
  <si>
    <t>Transkit LU-204 / 301 Heater</t>
  </si>
  <si>
    <t>Heater f. tray 3/4 &amp; optional LU-204/301</t>
  </si>
  <si>
    <t xml:space="preserve">External Controller (EFI) </t>
  </si>
  <si>
    <t>Consumable specification - RnD Specification / Standard Field Values</t>
  </si>
  <si>
    <t>A3 color</t>
  </si>
  <si>
    <t>Imaging Unit</t>
  </si>
  <si>
    <t>Transferbelt</t>
  </si>
  <si>
    <t>Wastetoner</t>
  </si>
  <si>
    <t>Filter</t>
  </si>
  <si>
    <t>Colour (Ratio 25%)</t>
  </si>
  <si>
    <t>bw</t>
  </si>
  <si>
    <t>CMY</t>
  </si>
  <si>
    <t>K</t>
  </si>
  <si>
    <t>RnD</t>
  </si>
  <si>
    <t>SFV</t>
  </si>
  <si>
    <t>-</t>
  </si>
  <si>
    <t>A4 color</t>
  </si>
  <si>
    <t>Colour (Ratio 20%)</t>
  </si>
  <si>
    <t>A3 bw</t>
  </si>
  <si>
    <t>11000/bottle</t>
  </si>
  <si>
    <t>12000/bottle</t>
  </si>
  <si>
    <t>A4 bw</t>
  </si>
  <si>
    <t>Pages per Job</t>
  </si>
  <si>
    <t>N/A</t>
  </si>
  <si>
    <t>Please check sheet "Yield Col Mach" for RnD &amp; SVF Yield info</t>
  </si>
  <si>
    <t>1 IU</t>
  </si>
  <si>
    <t>1 spiral bottle, 543.5g Toner</t>
  </si>
  <si>
    <t>1 spiral bottle, 527g Toner</t>
  </si>
  <si>
    <t>1 spiral bottle, 514g Toner</t>
  </si>
  <si>
    <t>1 unit</t>
  </si>
  <si>
    <t>1 IU (drum &amp;starter)</t>
  </si>
  <si>
    <t>1 cartridge, Simitri HD-Toner</t>
  </si>
  <si>
    <t>1 IU with  opc drum and starter</t>
  </si>
  <si>
    <t>1 unit, "ARDS"</t>
  </si>
  <si>
    <t>1 bag, 200g</t>
  </si>
  <si>
    <t>C284e / + 284e</t>
  </si>
  <si>
    <t>C364e / + 364e</t>
  </si>
  <si>
    <t>C454e / + 454e</t>
  </si>
  <si>
    <t>C554e / + 554e</t>
  </si>
  <si>
    <t>C224e / + 224e</t>
  </si>
  <si>
    <t>C654e / + 654e</t>
  </si>
  <si>
    <t>C754e / + 754e</t>
  </si>
  <si>
    <t>C25 / + 25</t>
  </si>
  <si>
    <t>C35P / + 35P</t>
  </si>
  <si>
    <t>C3100P / + 3100P</t>
  </si>
  <si>
    <t>C3350 / + 3350</t>
  </si>
  <si>
    <t>C3850 / + 3850</t>
  </si>
  <si>
    <t xml:space="preserve"> 224e</t>
  </si>
  <si>
    <t xml:space="preserve"> 284e</t>
  </si>
  <si>
    <t xml:space="preserve"> 364e</t>
  </si>
  <si>
    <t xml:space="preserve"> 454e</t>
  </si>
  <si>
    <t xml:space="preserve"> 554e</t>
  </si>
  <si>
    <t xml:space="preserve"> 654e</t>
  </si>
  <si>
    <t xml:space="preserve"> 754e</t>
  </si>
  <si>
    <t xml:space="preserve"> 25e</t>
  </si>
  <si>
    <t xml:space="preserve"> 3300P</t>
  </si>
  <si>
    <t xml:space="preserve"> 4000P</t>
  </si>
  <si>
    <t xml:space="preserve"> 4700P</t>
  </si>
  <si>
    <t>For bizhub C203 / C253 / C353 / C353P &amp; ineo+ 203 /+ 253 /+ 353 /+ 353P</t>
  </si>
  <si>
    <t>Please check sheet "Yield BW Mach" for RnD &amp; SVF Yield info</t>
  </si>
  <si>
    <t>85 color / 85 bw ppm (A4). Avg. Monthly Print Vol: 100k</t>
  </si>
  <si>
    <t>A660WY1</t>
  </si>
  <si>
    <t>LS-506</t>
  </si>
  <si>
    <t>A1AHWY2</t>
  </si>
  <si>
    <t>Extra Trolley f. LS-506</t>
  </si>
  <si>
    <t>A55DWY1</t>
  </si>
  <si>
    <t>PF-708</t>
  </si>
  <si>
    <t>A69EWY1</t>
  </si>
  <si>
    <t>FA-502</t>
  </si>
  <si>
    <t>Feed Adjuster</t>
  </si>
  <si>
    <t>A6E0WY1</t>
  </si>
  <si>
    <t>WT-512</t>
  </si>
  <si>
    <t>A6J6WY1</t>
  </si>
  <si>
    <t>OR-102</t>
  </si>
  <si>
    <t>Operator Replaceable Unit</t>
  </si>
  <si>
    <t>A6DU0Y1</t>
  </si>
  <si>
    <t>UK-105</t>
  </si>
  <si>
    <t>LS-506  Large Capacity Stacker</t>
  </si>
  <si>
    <t>LC-501  Extra Trolley f. LS-506</t>
  </si>
  <si>
    <t>PF-708  Paper Feed Unit with ADF</t>
  </si>
  <si>
    <t>FA-502  Feed Adjuster</t>
  </si>
  <si>
    <t>WT-512  Working Table</t>
  </si>
  <si>
    <t>OR-102  Operator Replaceable Unit</t>
  </si>
  <si>
    <t>UK-105  Upgrade Kit</t>
  </si>
  <si>
    <t>A5E7150</t>
  </si>
  <si>
    <t>A5E7250</t>
  </si>
  <si>
    <t>A5E7350</t>
  </si>
  <si>
    <t>A5E7450</t>
  </si>
  <si>
    <t>A5E7600</t>
  </si>
  <si>
    <t>A5E7700</t>
  </si>
  <si>
    <t>A5E7800</t>
  </si>
  <si>
    <t>A5E7900</t>
  </si>
  <si>
    <t>A6DY0Y1</t>
  </si>
  <si>
    <t xml:space="preserve">1 bottle cartridge, Polymer toner, yield ca. 88k (5%) </t>
  </si>
  <si>
    <t xml:space="preserve">1 bottle cartridge, Polymer toner, yield ca. 104k (5%) </t>
  </si>
  <si>
    <t xml:space="preserve">1 bottle cartridge, Polymer toner, yield ca. 92k (5%) </t>
  </si>
  <si>
    <t xml:space="preserve">1 bottle cartridge, Polymer toner, yield ca. 95k (5%) </t>
  </si>
  <si>
    <t>1 bag,  developer, yield ca. 850k</t>
  </si>
  <si>
    <t>Yield ca. 350k</t>
  </si>
  <si>
    <t>C1085</t>
  </si>
  <si>
    <t>C1100</t>
  </si>
  <si>
    <t>3 x 5.000 pcs</t>
  </si>
  <si>
    <t>5 x 5,000 pcs</t>
  </si>
  <si>
    <t>Option for PF-707 / PF-708</t>
  </si>
  <si>
    <t xml:space="preserve">IC-602C  </t>
  </si>
  <si>
    <t>Embedded controller (KM)</t>
  </si>
  <si>
    <t xml:space="preserve">IC-310  </t>
  </si>
  <si>
    <t xml:space="preserve">VI-507 </t>
  </si>
  <si>
    <t xml:space="preserve">4GB RAM, HDD = 1 TB </t>
  </si>
  <si>
    <t>16GB RAM, HDD = 500 GB x5</t>
  </si>
  <si>
    <t>For FS-532 , cover paper feeding tray ( 2 trays )</t>
  </si>
  <si>
    <t>For FS-532, required for PI-502 Installation</t>
  </si>
  <si>
    <t>Necessary for each additional PF-tray except the first</t>
  </si>
  <si>
    <t>IC-310  External Controller (EFI)</t>
  </si>
  <si>
    <t>IC-602C    Embedded controller (KM)</t>
  </si>
  <si>
    <t>PS/PCL controller, ADF (50 sheets), Paper Cassette (550 sheets), Ethernet, Duplex</t>
  </si>
  <si>
    <t>A6DT021</t>
  </si>
  <si>
    <t>bizhub C3110</t>
  </si>
  <si>
    <t>ineo+ 3110</t>
  </si>
  <si>
    <t>C3110</t>
  </si>
  <si>
    <t>TNP51K</t>
  </si>
  <si>
    <t>TNP51Y</t>
  </si>
  <si>
    <t>TNP51M</t>
  </si>
  <si>
    <t>TNP51C</t>
  </si>
  <si>
    <t>A0X5155</t>
  </si>
  <si>
    <t>A0X5255</t>
  </si>
  <si>
    <t>A0X5355</t>
  </si>
  <si>
    <t>A0X5455</t>
  </si>
  <si>
    <t>C3100</t>
  </si>
  <si>
    <t>2250P</t>
  </si>
  <si>
    <t>Ventilation Kit f. C1060/C1070/P</t>
  </si>
  <si>
    <t xml:space="preserve">1GB Memory </t>
  </si>
  <si>
    <t>A735WY1</t>
  </si>
  <si>
    <t>MK-P04</t>
  </si>
  <si>
    <t>Mount Kit for Fax</t>
  </si>
  <si>
    <t>Mount kit MK-P04 is required for installation</t>
  </si>
  <si>
    <t>MK-P04 Mount Kit for Fax</t>
  </si>
  <si>
    <t>Not recommended together with FS-535</t>
  </si>
  <si>
    <t>EUR</t>
  </si>
  <si>
    <t>Mat.Number</t>
  </si>
  <si>
    <t>Mat.Name</t>
  </si>
  <si>
    <t>Items for End of Sales Color Office</t>
  </si>
  <si>
    <t>Items for End of Sales Color Prod.Printing</t>
  </si>
  <si>
    <t>Items for End of Sales B/W Office</t>
  </si>
  <si>
    <t>Items for End of Sales B/W Prod.Printing</t>
  </si>
  <si>
    <t xml:space="preserve">For bizhub PRO C6000L / Press C6000 / C7000(P) /C70hc  &amp; ineo+ 6000L / +6000/ +7000 </t>
  </si>
  <si>
    <t>For bizhub 36 / 42 &amp; ineo 36 / 42</t>
  </si>
  <si>
    <t>Adapter f. Cardreader (4050/4750)</t>
  </si>
  <si>
    <t>Adapter f. Cardreader</t>
  </si>
  <si>
    <t>A6XNWY1</t>
  </si>
  <si>
    <t>Local Interface Kit RS232C</t>
  </si>
  <si>
    <t>EK-P04</t>
  </si>
  <si>
    <t>EK-P04 Local Interface Kit RS232C</t>
  </si>
  <si>
    <t>Yield ca.130k</t>
  </si>
  <si>
    <t>A5AWRX0000</t>
  </si>
  <si>
    <t>8GB RAM, HDD 2,5 TB. incl. Graphics Arts Prem. Edit., Impose, Compose &amp; FACI enabled</t>
  </si>
  <si>
    <t>Interface cable</t>
  </si>
  <si>
    <t>For bizhub PRESS C8000e / ineo+ 8000</t>
  </si>
  <si>
    <t>Universal Stand</t>
  </si>
  <si>
    <t>Externa Controller (Creo)</t>
  </si>
  <si>
    <t>6 GB RAM, HDD = 3 TB</t>
  </si>
  <si>
    <t>Action Pack f. IC-309/312</t>
  </si>
  <si>
    <t>Fast Pack f. IC-309/312</t>
  </si>
  <si>
    <t>Preps Pack f. IC-309/312</t>
  </si>
  <si>
    <t>Trans Pack f. IC-309</t>
  </si>
  <si>
    <t>Trans Pack f. IC-312</t>
  </si>
  <si>
    <t>incl. progressive printing tools for last minute PDF editing on server</t>
  </si>
  <si>
    <t>provides one additional parallel RIP for increased file processing power</t>
  </si>
  <si>
    <t xml:space="preserve">enhances color management </t>
  </si>
  <si>
    <t>incl. tools to define &amp; save customer imposition templates (based on the Kodak Preps Imposition 7 Techn.)</t>
  </si>
  <si>
    <t>enables direct native printing of AFP and IPDS files</t>
  </si>
  <si>
    <t>8 GB RAM, HDD = 4 TB</t>
  </si>
  <si>
    <t xml:space="preserve">Interface Kit  </t>
  </si>
  <si>
    <t>Necessary when coupling PF-708 and IC-308, IC-309, IC-310 or IC-312</t>
  </si>
  <si>
    <t xml:space="preserve">MK-737 </t>
  </si>
  <si>
    <t>Mount Kit f. 3rd party</t>
  </si>
  <si>
    <t>Interface board for 3rd party option</t>
  </si>
  <si>
    <t xml:space="preserve">1 bottle cartridge, Polymer toner, yield C7000 / C6000 ca. 41,5k (5%) </t>
  </si>
  <si>
    <t>A1U9253</t>
  </si>
  <si>
    <t>A1U9353</t>
  </si>
  <si>
    <t>A1U9453</t>
  </si>
  <si>
    <r>
      <t xml:space="preserve">1 bottle cartridge, Polymer toner, yield C7000 / C6000 ca. </t>
    </r>
    <r>
      <rPr>
        <b/>
        <sz val="9"/>
        <color rgb="FFFF0000"/>
        <rFont val="Arial"/>
        <family val="2"/>
      </rPr>
      <t>41,8k</t>
    </r>
    <r>
      <rPr>
        <sz val="9"/>
        <rFont val="Arial"/>
        <family val="2"/>
      </rPr>
      <t xml:space="preserve"> (5%) </t>
    </r>
  </si>
  <si>
    <t>MK-737  Mount Kit f. 3rd party</t>
  </si>
  <si>
    <t>Toner Yellow (IY)</t>
  </si>
  <si>
    <t>Toner Magenta (IY)</t>
  </si>
  <si>
    <t>Toner Cyan (IY)</t>
  </si>
  <si>
    <t>C221</t>
  </si>
  <si>
    <t>C281</t>
  </si>
  <si>
    <t xml:space="preserve">DK-512 </t>
  </si>
  <si>
    <t>Mount kit MK-739 is required for installation</t>
  </si>
  <si>
    <t xml:space="preserve">1 spiral bottle, Yield 27k (5% coverage) </t>
  </si>
  <si>
    <t xml:space="preserve">1 spiral bottle, Yield 25k (5% coverage) </t>
  </si>
  <si>
    <t xml:space="preserve">1 spiral bottle, Yield 10k (5% coverage) </t>
  </si>
  <si>
    <t xml:space="preserve">1 spiral bottle, Yield 5k (5% coverage) </t>
  </si>
  <si>
    <t xml:space="preserve">bizhub C221 = 70k (2 pages/job) , bizhub C281 = 120k (3 pages/job) </t>
  </si>
  <si>
    <t xml:space="preserve">bizhub C221 = 55k (2 pages/job) , bizhub C281 = 75k (3 pages/job) </t>
  </si>
  <si>
    <t>Yield 600k</t>
  </si>
  <si>
    <t>A33K153</t>
  </si>
  <si>
    <t>A33K453</t>
  </si>
  <si>
    <t>A33K353</t>
  </si>
  <si>
    <t>A33K253</t>
  </si>
  <si>
    <t>A33K154</t>
  </si>
  <si>
    <t>A33K454</t>
  </si>
  <si>
    <t>A33K354</t>
  </si>
  <si>
    <t>A33K254</t>
  </si>
  <si>
    <t>TN220K</t>
  </si>
  <si>
    <t>TN220C</t>
  </si>
  <si>
    <t>TN220M</t>
  </si>
  <si>
    <t>TN220Y</t>
  </si>
  <si>
    <t>TN220K (L)</t>
  </si>
  <si>
    <t>TN220C (L)</t>
  </si>
  <si>
    <t>TN220M (L)</t>
  </si>
  <si>
    <t>TN220Y (L)</t>
  </si>
  <si>
    <t>For bizhub 40P / ineo 40P</t>
  </si>
  <si>
    <t>For bizhub C25 / C35 / C35P &amp; ineo+ 25 /+ 35 /+ 35P</t>
  </si>
  <si>
    <t xml:space="preserve">WT-P01 </t>
  </si>
  <si>
    <t xml:space="preserve">Working Table </t>
  </si>
  <si>
    <t>EH-C591</t>
  </si>
  <si>
    <t xml:space="preserve"> Convenience Stapler</t>
  </si>
  <si>
    <t>A0P0R73466</t>
  </si>
  <si>
    <t>EOS Machines</t>
  </si>
  <si>
    <t>C3850FS / + 3850FS</t>
  </si>
  <si>
    <t>for "Inner Finisher" C3850FS</t>
  </si>
  <si>
    <t>C3850FS</t>
  </si>
  <si>
    <t>Mount Kit f. NC-P03</t>
  </si>
  <si>
    <t>A82VWY1</t>
  </si>
  <si>
    <t>MK-P06</t>
  </si>
  <si>
    <t>ineo+ 3850FS</t>
  </si>
  <si>
    <t>Mount Kit  f. NC-P03</t>
  </si>
  <si>
    <t>MK-P06 Mount Kit  f. NC-P03</t>
  </si>
  <si>
    <t>LK-101 v2  i-Option License Kit</t>
  </si>
  <si>
    <t>KM Color PRO bundle</t>
  </si>
  <si>
    <t>KM CPS bundle</t>
  </si>
  <si>
    <t xml:space="preserve"> FD-5BT + Color Care 2 </t>
  </si>
  <si>
    <t xml:space="preserve"> FD-5BT + Color Profiler V4 </t>
  </si>
  <si>
    <t>Upgrade IC-307 to v3.0</t>
  </si>
  <si>
    <t>bizhub LEGAL kit</t>
  </si>
  <si>
    <t>requires UK-204, includes LK-101v3</t>
  </si>
  <si>
    <t>ineo+ 1085</t>
  </si>
  <si>
    <t>ineo+ 1100</t>
  </si>
  <si>
    <t>A00JR72266</t>
  </si>
  <si>
    <t xml:space="preserve">Assist Handle </t>
  </si>
  <si>
    <t>For bizhub 361 / 421 / 501 / 601 / 751 &amp; ineo 361 / 421 / 501 / 601 / 751</t>
  </si>
  <si>
    <t>For bizhub 552 / 652 &amp; ineo 552 / 652</t>
  </si>
  <si>
    <t>HT-509</t>
  </si>
  <si>
    <t>Wireless LAN (and wireless LAN Access Point Mode)</t>
  </si>
  <si>
    <t xml:space="preserve">C3110 </t>
  </si>
  <si>
    <t>A8AKWY1</t>
  </si>
  <si>
    <t>RU-516</t>
  </si>
  <si>
    <t>RU-516  Relay Unit</t>
  </si>
  <si>
    <t xml:space="preserve">ASM Fiery CPS V4 </t>
  </si>
  <si>
    <t>ASM Fiery CPS V4</t>
  </si>
  <si>
    <t>Consumables</t>
  </si>
  <si>
    <t>Relay unit</t>
  </si>
  <si>
    <t>MK-740</t>
  </si>
  <si>
    <t>Banner paper feed &amp; output</t>
  </si>
  <si>
    <t>MK-740 Banner paper feed &amp; output</t>
  </si>
  <si>
    <t>A5UTWY2</t>
  </si>
  <si>
    <t>IC-308  Extern.Controller (Fiery) V2</t>
  </si>
  <si>
    <t>A5URWY2</t>
  </si>
  <si>
    <t>Internal Controller (Fiery) V2</t>
  </si>
  <si>
    <t>Upgrade IC-308 v2</t>
  </si>
  <si>
    <t>Upgrade IC-308 V2</t>
  </si>
  <si>
    <t>FACI kit  for IC-308</t>
  </si>
  <si>
    <t>FACI kit  for IC-310</t>
  </si>
  <si>
    <t>Upgrade IC-310 v2</t>
  </si>
  <si>
    <t>A86GWY1</t>
  </si>
  <si>
    <t>MK-P07</t>
  </si>
  <si>
    <t>Mount Kit for NC-P03</t>
  </si>
  <si>
    <t>MK-P07 Mount Kit  f. NC-P03</t>
  </si>
  <si>
    <t>bizhub 227</t>
  </si>
  <si>
    <t>bizhub 287</t>
  </si>
  <si>
    <t>ineo 227</t>
  </si>
  <si>
    <t>ineo 287</t>
  </si>
  <si>
    <t>A87M050</t>
  </si>
  <si>
    <t>A7Y00RD</t>
  </si>
  <si>
    <t>A7Y003D</t>
  </si>
  <si>
    <t>A7XWWY2</t>
  </si>
  <si>
    <t>A7AHR72900</t>
  </si>
  <si>
    <t>A0PD02T</t>
  </si>
  <si>
    <t>LK-105 v4</t>
  </si>
  <si>
    <t>A0PD02U</t>
  </si>
  <si>
    <t>A0PD02V</t>
  </si>
  <si>
    <t>LK-110 v2</t>
  </si>
  <si>
    <t>LK-115 v2</t>
  </si>
  <si>
    <t>UK-211</t>
  </si>
  <si>
    <t>PDF Processing: PDFA-1a and PDF/A-1b, UK-211 required</t>
  </si>
  <si>
    <t>OCR for searchable PDF &amp; Compact PDF, UK-211 required</t>
  </si>
  <si>
    <t>Native Barcode Font printing, UK-211 required</t>
  </si>
  <si>
    <t>Native Unicode Font printing, UK-211 required</t>
  </si>
  <si>
    <t>Native OCR Font printing, UK-211 required</t>
  </si>
  <si>
    <t>Generation file formats, UK-211 required, incl. funct. LK-102v3 &amp; LK-105v4</t>
  </si>
  <si>
    <t>A7YPWY1</t>
  </si>
  <si>
    <t>OC-514</t>
  </si>
  <si>
    <t>DF-628</t>
  </si>
  <si>
    <t>PC-113</t>
  </si>
  <si>
    <t>PC-213</t>
  </si>
  <si>
    <t>PC-413</t>
  </si>
  <si>
    <t>DK-513</t>
  </si>
  <si>
    <t>A7VAWY3</t>
  </si>
  <si>
    <t xml:space="preserve">Copier Desk </t>
  </si>
  <si>
    <t>required for HT-509</t>
  </si>
  <si>
    <t>A2YVWY2</t>
  </si>
  <si>
    <t>RU-514</t>
  </si>
  <si>
    <t>A84GWY1</t>
  </si>
  <si>
    <t>A3EPWY2</t>
  </si>
  <si>
    <t>A3EPWYC</t>
  </si>
  <si>
    <t>Mandatory for FS-534 and FS-534SD</t>
  </si>
  <si>
    <t>MK-602</t>
  </si>
  <si>
    <t>A84FWY1</t>
  </si>
  <si>
    <t>A2YUWY2</t>
  </si>
  <si>
    <t>Attachment Kit for FS-533</t>
  </si>
  <si>
    <t>A3EUW22</t>
  </si>
  <si>
    <t>Mandatory for FS-533</t>
  </si>
  <si>
    <t>A0W4WY3</t>
  </si>
  <si>
    <t>A64TWY3</t>
  </si>
  <si>
    <t>FK-513</t>
  </si>
  <si>
    <t>EK-608</t>
  </si>
  <si>
    <t>EK-609</t>
  </si>
  <si>
    <t>Printer-based electronic barcode engine (incl. UK-P01)</t>
  </si>
  <si>
    <t>2/4 hole punching, Option for FS-533</t>
  </si>
  <si>
    <t xml:space="preserve">USB Interface for Keyboard + Speaker </t>
  </si>
  <si>
    <t>Duplex Unit, Gigabit Ethernet, Web Browser</t>
  </si>
  <si>
    <t>2GB RAM, Emperon-Contr., Bypass, Paper Cass. (2x500 sheets), HDD 250GB,</t>
  </si>
  <si>
    <t>OC-514  Original Cover</t>
  </si>
  <si>
    <t>DF-628  Reverse document feeder</t>
  </si>
  <si>
    <t xml:space="preserve">DK-513  Copier Desk </t>
  </si>
  <si>
    <t>PC-113  Universal Tray</t>
  </si>
  <si>
    <t>PC-213  Universal Tray (2x)</t>
  </si>
  <si>
    <t>PC-413  Large Capacity Tray</t>
  </si>
  <si>
    <t>MK-602  Attachment Kit for FS-533</t>
  </si>
  <si>
    <t>FS-534SD  Booklet Finisher</t>
  </si>
  <si>
    <t>RU-514  Relay Unit</t>
  </si>
  <si>
    <t>FK-513  Fax Kit</t>
  </si>
  <si>
    <t xml:space="preserve">EK-608  Interface Kit </t>
  </si>
  <si>
    <t>EK-609  Interface Kit</t>
  </si>
  <si>
    <t xml:space="preserve">WT-506  Working Table  </t>
  </si>
  <si>
    <t xml:space="preserve">KP-101  Keypad </t>
  </si>
  <si>
    <t>LK-105 v4  i-Option License Kit</t>
  </si>
  <si>
    <t>LK-110 v2  i-Option License Kit</t>
  </si>
  <si>
    <t>LK-115 v2  i-Option License Kit</t>
  </si>
  <si>
    <t>UK-211  i-Option Upgrade Kit</t>
  </si>
  <si>
    <t>Authentication by finger vein scanner, EK-608 or EK-609 required to install AU-102</t>
  </si>
  <si>
    <t>IC-309m</t>
  </si>
  <si>
    <t>IC-312m</t>
  </si>
  <si>
    <t xml:space="preserve">6 GB RAM, HDD = 3 TB + Action Pack </t>
  </si>
  <si>
    <t xml:space="preserve">8 GB RAM, HDD = 4 TB + Action Pack </t>
  </si>
  <si>
    <t>Externa Controller (Creo) Showroom Bundle</t>
  </si>
  <si>
    <t>IC-309m External Controller (Creo)</t>
  </si>
  <si>
    <t>IC-309m External Controller (Creo) Showroom</t>
  </si>
  <si>
    <t>IC-312m External Controller (Creo)</t>
  </si>
  <si>
    <t>IC-312m External Controller (Creo) Showroom</t>
  </si>
  <si>
    <t>External Controller (Fiery) V2</t>
  </si>
  <si>
    <t>km&amp;dv</t>
  </si>
  <si>
    <t>km</t>
  </si>
  <si>
    <t>dv</t>
  </si>
  <si>
    <t>k</t>
  </si>
  <si>
    <t>d</t>
  </si>
  <si>
    <t>TN621K</t>
  </si>
  <si>
    <t>TN621Y</t>
  </si>
  <si>
    <t>TN621M</t>
  </si>
  <si>
    <t>TN621C</t>
  </si>
  <si>
    <t>C71hc</t>
  </si>
  <si>
    <t>A3VX901</t>
  </si>
  <si>
    <t>DV615C</t>
  </si>
  <si>
    <t>A3VX851</t>
  </si>
  <si>
    <t>DV615M</t>
  </si>
  <si>
    <t>C308</t>
  </si>
  <si>
    <t>bizhub C308</t>
  </si>
  <si>
    <t>C368</t>
  </si>
  <si>
    <t>bizhub C368</t>
  </si>
  <si>
    <t>ineo+ 308</t>
  </si>
  <si>
    <t>ineo+ 368</t>
  </si>
  <si>
    <t>30 color / 30 bw cpm (A4). Max. Monthly Copy Vol: 100k</t>
  </si>
  <si>
    <t>A87RWY1</t>
  </si>
  <si>
    <t>DF-629</t>
  </si>
  <si>
    <t>DF-704</t>
  </si>
  <si>
    <t>A2XMWY9</t>
  </si>
  <si>
    <t>A87VWY1</t>
  </si>
  <si>
    <t>LU-302</t>
  </si>
  <si>
    <t>A4NHWY4</t>
  </si>
  <si>
    <t>MK-734</t>
  </si>
  <si>
    <t xml:space="preserve">required for HT-509 </t>
  </si>
  <si>
    <t>Transkit f. LU-302 Heater</t>
  </si>
  <si>
    <t>RU-513</t>
  </si>
  <si>
    <t>2x SC-508 required if DF-704 is installed</t>
  </si>
  <si>
    <t>FK-514</t>
  </si>
  <si>
    <t>Spare TX Marker Stamp 2</t>
  </si>
  <si>
    <t>A8CTWY1</t>
  </si>
  <si>
    <t>IC-416</t>
  </si>
  <si>
    <t>A887WY1</t>
  </si>
  <si>
    <t>VI-508</t>
  </si>
  <si>
    <t>Image Controller (Fiery)</t>
  </si>
  <si>
    <t>Interface Kit IC-416</t>
  </si>
  <si>
    <t>Required to connect IC-416</t>
  </si>
  <si>
    <t>10 key pad for number entry instead of touch panel</t>
  </si>
  <si>
    <t>For a second fax line a second FK-514 is required</t>
  </si>
  <si>
    <t>HD-524</t>
  </si>
  <si>
    <t>Back-up HDD to ensure data availability</t>
  </si>
  <si>
    <t>Hard Disc Mirroring</t>
  </si>
  <si>
    <t>I-Option Upgrade Kit</t>
  </si>
  <si>
    <t>Installation kit for ID card reader. EK-608 or EK-609 required to install Card Reader</t>
  </si>
  <si>
    <t>Generation file formats, incl. funct. LK-102v3 &amp; LK-105v4, UK-211 required</t>
  </si>
  <si>
    <t>A8DA150</t>
  </si>
  <si>
    <t>A8DA250</t>
  </si>
  <si>
    <t>A8DA350</t>
  </si>
  <si>
    <t>A8DA450</t>
  </si>
  <si>
    <t>A7U403D</t>
  </si>
  <si>
    <t>A7U408D</t>
  </si>
  <si>
    <t>A7U40ED</t>
  </si>
  <si>
    <t>A7U40KD</t>
  </si>
  <si>
    <t>A7U40RD</t>
  </si>
  <si>
    <t>A7U40TD</t>
  </si>
  <si>
    <t>1 spiral bottle, 549 g Toner</t>
  </si>
  <si>
    <t>1 spiral bottle, 579 g Toner</t>
  </si>
  <si>
    <t>1 spiral bottle, 562 g Toner</t>
  </si>
  <si>
    <t>FS-533/534(SD)</t>
  </si>
  <si>
    <t>bizhub LEGAL kit v2</t>
  </si>
  <si>
    <t>required in combination with LU-302</t>
  </si>
  <si>
    <t>Embedded Wifi model for both bizhub Remote Access and normal Wifi connection</t>
  </si>
  <si>
    <t>bizhub 367</t>
  </si>
  <si>
    <t>ineo 367</t>
  </si>
  <si>
    <t>C367</t>
  </si>
  <si>
    <t>DF-704 Dual scan document feeder</t>
  </si>
  <si>
    <t>DF-629 Reverse document feeder</t>
  </si>
  <si>
    <t>LU-302 Large Capacity Tray (A4)</t>
  </si>
  <si>
    <t>HT-509 Heater</t>
  </si>
  <si>
    <t>RU-513 Relay Unit</t>
  </si>
  <si>
    <t>SC-508 Security Kit</t>
  </si>
  <si>
    <t>HD-524 Hard Disc Mirroring</t>
  </si>
  <si>
    <t>FK-514 Fax Kit</t>
  </si>
  <si>
    <t>IC-416 Image Controller (Fiery)</t>
  </si>
  <si>
    <t>VI-508 Interface Kit IC-416</t>
  </si>
  <si>
    <t>PC-110  Universal Tray</t>
  </si>
  <si>
    <t>PC-210  Universal Tray (2x)</t>
  </si>
  <si>
    <t>PC-410  Large Capacity Tray</t>
  </si>
  <si>
    <t>1 bottle</t>
  </si>
  <si>
    <t>C308 / + 308</t>
  </si>
  <si>
    <t>C368 / + 368</t>
  </si>
  <si>
    <t>Waste Toner</t>
  </si>
  <si>
    <t>CCPS Ink Optimizer</t>
  </si>
  <si>
    <t>NFC tag - NXP NTAG216 BullsEye (10pcs)</t>
  </si>
  <si>
    <t xml:space="preserve">Max. 150 sheets capacity, </t>
  </si>
  <si>
    <t>A8AWWY1</t>
  </si>
  <si>
    <t xml:space="preserve">Relay unit </t>
  </si>
  <si>
    <t>Mandantory for OT-502</t>
  </si>
  <si>
    <t>RU-517  Relay Unit</t>
  </si>
  <si>
    <t>RU-517</t>
  </si>
  <si>
    <t>Embedded Wi-Fi f.both bizhub Remote Access &amp; normal Wi-Fi, EK-608 or EK-609 required</t>
  </si>
  <si>
    <t>A6CCWY2</t>
  </si>
  <si>
    <t>requires UK-211</t>
  </si>
  <si>
    <t>A87WWY1</t>
  </si>
  <si>
    <t>A889WY1</t>
  </si>
  <si>
    <t>CU-101</t>
  </si>
  <si>
    <t xml:space="preserve">MK-745 </t>
  </si>
  <si>
    <t>Air Filter f. div. bizhub</t>
  </si>
  <si>
    <t>Mount Kit f. CU-101</t>
  </si>
  <si>
    <t>Indoor Air filter solution. Requires MK-745</t>
  </si>
  <si>
    <t>Mounting parts for CU-101</t>
  </si>
  <si>
    <t>A8W3WY1</t>
  </si>
  <si>
    <t>MK-747</t>
  </si>
  <si>
    <t>Indoor Air filter solution. Requires MK-747</t>
  </si>
  <si>
    <t>A85WWY1</t>
  </si>
  <si>
    <t>CU-201</t>
  </si>
  <si>
    <t>Air Filter A4</t>
  </si>
  <si>
    <t>Indoor Air filter solution. Required mounting parts are included</t>
  </si>
  <si>
    <t>MK-745 Mount Kit f. CU-101</t>
  </si>
  <si>
    <t>MK-747 Mount Kit f. CU-101</t>
  </si>
  <si>
    <t>CU-101  Air Filter</t>
  </si>
  <si>
    <t>CU-201  Air Filter</t>
  </si>
  <si>
    <t>i-Option Accessories</t>
  </si>
  <si>
    <t>Controller and related Accessories</t>
  </si>
  <si>
    <t>CPS V.4.x ES-2000, 3 yrs ASM</t>
  </si>
  <si>
    <t>CPS V.4.x ES-2000, 5 yrs ASM</t>
  </si>
  <si>
    <t>CPS V.4.x SW only, 3 yrs ASM</t>
  </si>
  <si>
    <t>CPS V.4.x SW only, 5 yrs ASM</t>
  </si>
  <si>
    <t>36 bw cpm (A4). Max. Monthly Copy Vol: 48k</t>
  </si>
  <si>
    <t xml:space="preserve">Air Filter A4 </t>
  </si>
  <si>
    <t>Can not be installed together with WT-P02</t>
  </si>
  <si>
    <t>Key Counter Mount Kit</t>
  </si>
  <si>
    <t>ineo 3301P</t>
  </si>
  <si>
    <t>3301P</t>
  </si>
  <si>
    <t xml:space="preserve"> 3301P</t>
  </si>
  <si>
    <t>A1TVWY2</t>
  </si>
  <si>
    <t>A2A4WY2</t>
  </si>
  <si>
    <t>2 GB memory, required  for IC-416 and i-Option License Kits</t>
  </si>
  <si>
    <t>A1AU0Y3</t>
  </si>
  <si>
    <t>50 sheets stapling, 2.300 sheets max output, Staples: SK-602</t>
  </si>
  <si>
    <t>50 sheets stapling, 3.300 sheets max output, Staples: SK-602</t>
  </si>
  <si>
    <t>incl. In- &amp; Output tray, Banner paper support part on MB-506, FS-612, FS-531</t>
  </si>
  <si>
    <t>bizhub C227</t>
  </si>
  <si>
    <t>bizhub C287</t>
  </si>
  <si>
    <t>ineo+ 227</t>
  </si>
  <si>
    <t>ineo+ 287</t>
  </si>
  <si>
    <t>A7V7WY2</t>
  </si>
  <si>
    <t>C227</t>
  </si>
  <si>
    <t>C287</t>
  </si>
  <si>
    <t>DK-514</t>
  </si>
  <si>
    <t>A860WY3</t>
  </si>
  <si>
    <t>Reverse automatic document feeder</t>
  </si>
  <si>
    <t>Max. 1 x 500 sheets, A5-A3, plus storage space</t>
  </si>
  <si>
    <t>PC-114</t>
  </si>
  <si>
    <t>PC-214</t>
  </si>
  <si>
    <t>PC-414</t>
  </si>
  <si>
    <t>Mandatory to attach JS-506, FS-533, FS-534 or FS-534SD</t>
  </si>
  <si>
    <t>A8D9WY1</t>
  </si>
  <si>
    <t>MK-603</t>
  </si>
  <si>
    <t>Attachment Kit Job Separator or Finisher</t>
  </si>
  <si>
    <t>A879022</t>
  </si>
  <si>
    <t>A8K7WY1</t>
  </si>
  <si>
    <t>A8K3150</t>
  </si>
  <si>
    <t>A8K3450</t>
  </si>
  <si>
    <t>A8K3350</t>
  </si>
  <si>
    <t>A8K3250</t>
  </si>
  <si>
    <t>A85Y03D</t>
  </si>
  <si>
    <t>A85Y0KD</t>
  </si>
  <si>
    <t>A85Y0ED</t>
  </si>
  <si>
    <t>A85Y08D</t>
  </si>
  <si>
    <t>A85Y0RD</t>
  </si>
  <si>
    <t>G3 Fax, digital fax functionality</t>
  </si>
  <si>
    <t>MK-748</t>
  </si>
  <si>
    <t>Indoor Air filter solution. Requires MK-748</t>
  </si>
  <si>
    <t>A8JJWY1</t>
  </si>
  <si>
    <t>C227 / + 227</t>
  </si>
  <si>
    <t>C287 / +287</t>
  </si>
  <si>
    <t>C258 / + 258</t>
  </si>
  <si>
    <t>Color Care</t>
  </si>
  <si>
    <t>bizhub C258</t>
  </si>
  <si>
    <t>ineo+ 258</t>
  </si>
  <si>
    <t>25 color / 25 bw cpm (A4). Max. Monthly Copy Vol: 80k</t>
  </si>
  <si>
    <t>C258</t>
  </si>
  <si>
    <t>FD-9 Autoscan Spectrophotometer</t>
  </si>
  <si>
    <t>A65UWY1</t>
  </si>
  <si>
    <t>A729WY1</t>
  </si>
  <si>
    <t>A65VWY1</t>
  </si>
  <si>
    <t>A65WWY1</t>
  </si>
  <si>
    <t>A65XWY1</t>
  </si>
  <si>
    <t>SD-513</t>
  </si>
  <si>
    <t xml:space="preserve">SD-513/F </t>
  </si>
  <si>
    <t>FD-504</t>
  </si>
  <si>
    <t>TU-503</t>
  </si>
  <si>
    <t>CR-101</t>
  </si>
  <si>
    <t>Back Unit for Saddle stitch finisher w. folding/trimming. Staples: SK-601H</t>
  </si>
  <si>
    <t>Front Unit for Saddle stitch finisher w. folding/trimming. Staples: SK-601H</t>
  </si>
  <si>
    <t>Option for SD-513 to add square folding to booklets</t>
  </si>
  <si>
    <t>Option for SD-513 for top/bottom trimming of sheets</t>
  </si>
  <si>
    <t>Option for SD-513 to crease sheets (1-4- creases)</t>
  </si>
  <si>
    <t>A85VWY1</t>
  </si>
  <si>
    <t xml:space="preserve">SK-601H </t>
  </si>
  <si>
    <t xml:space="preserve">Staple Cartridge (3x5000) </t>
  </si>
  <si>
    <t>3 x 5000 staples, for SD-513</t>
  </si>
  <si>
    <t xml:space="preserve">3 x 5000 staples, for SD-513 </t>
  </si>
  <si>
    <t>SD-513  Booklet Making Unit (Back)</t>
  </si>
  <si>
    <t>SD-513/F   Booklet Making Unit (Front)</t>
  </si>
  <si>
    <t>TU-503  Slitting Unit</t>
  </si>
  <si>
    <t xml:space="preserve">CR-101  Creasing Unit </t>
  </si>
  <si>
    <t xml:space="preserve">DK-514  Copier Desk </t>
  </si>
  <si>
    <t>MK-603  Attachment Kit Job Separator or Finisher</t>
  </si>
  <si>
    <t>MK-748  Mount Kit f. CU-101</t>
  </si>
  <si>
    <t>PC-114  Universal Tray</t>
  </si>
  <si>
    <t>PC-214  Universal Tray (2x)</t>
  </si>
  <si>
    <t>PC-414  Large Capacity Tray</t>
  </si>
  <si>
    <t>IU (YMC), Drum &amp; Develop. (K)</t>
  </si>
  <si>
    <t>22 color / 22 bw cpm (A4). Max. Monthly Copy Vol: 19 k</t>
  </si>
  <si>
    <r>
      <t>28 color / 28 bw ppm (A4). Max. Monthly Copy Vol:</t>
    </r>
    <r>
      <rPr>
        <sz val="9"/>
        <rFont val="Arial"/>
        <family val="2"/>
      </rPr>
      <t xml:space="preserve"> 28</t>
    </r>
    <r>
      <rPr>
        <sz val="9"/>
        <color theme="1"/>
        <rFont val="Arial"/>
        <family val="2"/>
      </rPr>
      <t xml:space="preserve"> k</t>
    </r>
  </si>
  <si>
    <t>A87DWY2</t>
  </si>
  <si>
    <t>1 spiral bottle, 492 g Toner</t>
  </si>
  <si>
    <t>1 spiral bottle, 467 g Toner</t>
  </si>
  <si>
    <t>Booklet Making Unit (Back)</t>
  </si>
  <si>
    <t>C3110 / + 3110</t>
  </si>
  <si>
    <t>Cannot be used together with DK-510 and/or FS-535</t>
  </si>
  <si>
    <t>Cannot be used together with DK-510</t>
  </si>
  <si>
    <t>Heater for PC-110 / 210 / 410</t>
  </si>
  <si>
    <t>Heater for PC-114 / 214 / 414</t>
  </si>
  <si>
    <t xml:space="preserve">Heater for PC-110 / 210 / 410 </t>
  </si>
  <si>
    <t>Heater for PC-113 / 213 / 413</t>
  </si>
  <si>
    <t>HDD enables AirPrint, secure printing, proof-then-print, print &amp; hold, job storing, XPS emulation, i-Option &amp; ID card reader support</t>
  </si>
  <si>
    <t>A88AWY2</t>
  </si>
  <si>
    <t>v</t>
  </si>
  <si>
    <t xml:space="preserve"> = new version of existing product</t>
  </si>
  <si>
    <t>A50UR70115</t>
  </si>
  <si>
    <t>FD-503 Folding &amp; Punching Unit</t>
  </si>
  <si>
    <t>FD-504 Spine Corner Forming Unit</t>
  </si>
  <si>
    <t>bizhub 226</t>
  </si>
  <si>
    <t>Paper Tray (250 Sheets), USB 2.0 interface, Multi Bypass Tray (100 sheets)</t>
  </si>
  <si>
    <t>22 cpm / max. A3. Max. Monthly Copy Vol: 15k</t>
  </si>
  <si>
    <t>ineo 226</t>
  </si>
  <si>
    <t>A8A5021</t>
  </si>
  <si>
    <t>A8W7WY1</t>
  </si>
  <si>
    <t>A4M1WY6</t>
  </si>
  <si>
    <t>A4M3WY6</t>
  </si>
  <si>
    <t>A4M2022</t>
  </si>
  <si>
    <t>MK-749</t>
  </si>
  <si>
    <t>2GB RAM, 500GB HDD, VI-508 &amp; UK-211 required</t>
  </si>
  <si>
    <t>A799021</t>
  </si>
  <si>
    <t>bizhub PRO 1100</t>
  </si>
  <si>
    <t>ineo 1100</t>
  </si>
  <si>
    <t>HD-523</t>
  </si>
  <si>
    <t>Inner Case kit with HDD</t>
  </si>
  <si>
    <t>A0W6WY3</t>
  </si>
  <si>
    <t>A88J150</t>
  </si>
  <si>
    <t>TN016</t>
  </si>
  <si>
    <t>DR012</t>
  </si>
  <si>
    <t>A88J500</t>
  </si>
  <si>
    <t>DV012</t>
  </si>
  <si>
    <t>1 unit ,Yield approx.: 900k</t>
  </si>
  <si>
    <t>1 bottle, 1.645g Polymer toner, yield approx.: 82k / 4-5% coverage</t>
  </si>
  <si>
    <t>PF-709</t>
  </si>
  <si>
    <t>A870WY1</t>
  </si>
  <si>
    <t>LU-411</t>
  </si>
  <si>
    <t>A872WY1</t>
  </si>
  <si>
    <t>LU-412</t>
  </si>
  <si>
    <t>A79AWY1</t>
  </si>
  <si>
    <t>MB-507</t>
  </si>
  <si>
    <t xml:space="preserve">Multi bypass unit </t>
  </si>
  <si>
    <t>A79CWY1</t>
  </si>
  <si>
    <t>OT-507</t>
  </si>
  <si>
    <t xml:space="preserve">Paper exit tray </t>
  </si>
  <si>
    <t>max. 150 sheets (80 gsm)</t>
  </si>
  <si>
    <t>max. 250 sheets (80 gsm), for installation LU-411 or LU-412 necessary</t>
  </si>
  <si>
    <t>Print system with internal Konica Minolta controller IC-602</t>
  </si>
  <si>
    <t>A8J3150</t>
  </si>
  <si>
    <t>TN-623K</t>
  </si>
  <si>
    <t>A8J3250</t>
  </si>
  <si>
    <t>TN-623Y</t>
  </si>
  <si>
    <t>A8J3350</t>
  </si>
  <si>
    <t>TN-623M</t>
  </si>
  <si>
    <t>A8J3450</t>
  </si>
  <si>
    <t>TN-623C</t>
  </si>
  <si>
    <t>1 bottle cartridge, Yield 18K, based on 15% Coverage</t>
  </si>
  <si>
    <t>1 bottle cartridge, Yield 19K, based on 15% Coverage</t>
  </si>
  <si>
    <t>1 bottle cartridge, Yield 14,5K, based on 15% Coverage</t>
  </si>
  <si>
    <t>1 bottle cartridge, Yield 20,5K, based on 15% Coverage</t>
  </si>
  <si>
    <t>C71cf</t>
  </si>
  <si>
    <t>DADF, ADU, Print-Controller with PostScript/PCL, 2 Paper Trays 2 x 1,500 sheets)</t>
  </si>
  <si>
    <t>3 Tray Large Capacity Paper Feeding Unit, Friction Feed, max 6000 sheets</t>
  </si>
  <si>
    <t xml:space="preserve">Inner HDD kit </t>
  </si>
  <si>
    <t>mandatory for the Fax and for network scan functions through the IC or NC</t>
  </si>
  <si>
    <t>TN116</t>
  </si>
  <si>
    <t>TN118</t>
  </si>
  <si>
    <t>DV116</t>
  </si>
  <si>
    <t>DR114</t>
  </si>
  <si>
    <t>Booklet Making Unit (Front)</t>
  </si>
  <si>
    <t>Slitting Unit</t>
  </si>
  <si>
    <t>Creasing Unit</t>
  </si>
  <si>
    <t>Spine Corner Forming Unit</t>
  </si>
  <si>
    <t>1052e</t>
  </si>
  <si>
    <t>1250e (P)</t>
  </si>
  <si>
    <t>1250eP</t>
  </si>
  <si>
    <t>1250e</t>
  </si>
  <si>
    <t>ineo 1052e</t>
  </si>
  <si>
    <t>ineo 1250e</t>
  </si>
  <si>
    <t>MK-749  Optional Panel</t>
  </si>
  <si>
    <t>PF-709  Paper Feed Unit</t>
  </si>
  <si>
    <t>LU-411  A4 Large capacity unit</t>
  </si>
  <si>
    <t>LU-412  SRA3 Large capacity unit</t>
  </si>
  <si>
    <t xml:space="preserve">MB-507  Multi bypass unit </t>
  </si>
  <si>
    <t xml:space="preserve">OT-507  Paper exit tray </t>
  </si>
  <si>
    <t>HD-523  Inner Case kit with HDD</t>
  </si>
  <si>
    <t>TN321K</t>
  </si>
  <si>
    <t>TN321Y</t>
  </si>
  <si>
    <t>TN321M</t>
  </si>
  <si>
    <t>TN321C</t>
  </si>
  <si>
    <t>TN512K</t>
  </si>
  <si>
    <t>TN512Y</t>
  </si>
  <si>
    <t>TN512M</t>
  </si>
  <si>
    <t>TN512C</t>
  </si>
  <si>
    <t>TN221K</t>
  </si>
  <si>
    <t>TN221Y</t>
  </si>
  <si>
    <t>TN221M</t>
  </si>
  <si>
    <t>TN221C</t>
  </si>
  <si>
    <t>TN324K</t>
  </si>
  <si>
    <t>TN324Y</t>
  </si>
  <si>
    <t>TN324M</t>
  </si>
  <si>
    <t>TN324C</t>
  </si>
  <si>
    <t>TNP48K</t>
  </si>
  <si>
    <t>TNP48Y</t>
  </si>
  <si>
    <t>TNP48M</t>
  </si>
  <si>
    <t>TNP48C</t>
  </si>
  <si>
    <t>DR512 Y/M/C</t>
  </si>
  <si>
    <t>DV512K</t>
  </si>
  <si>
    <t>DV512Y</t>
  </si>
  <si>
    <t>DV512M</t>
  </si>
  <si>
    <t>DV512C</t>
  </si>
  <si>
    <t>DR214K</t>
  </si>
  <si>
    <t>DV214K</t>
  </si>
  <si>
    <t>IU214Y</t>
  </si>
  <si>
    <t>IU214M</t>
  </si>
  <si>
    <t>IU214C</t>
  </si>
  <si>
    <t>DR313K</t>
  </si>
  <si>
    <t>DR313 Y/M/C</t>
  </si>
  <si>
    <t>DV313K</t>
  </si>
  <si>
    <t>DV313Y</t>
  </si>
  <si>
    <t>DV313M</t>
  </si>
  <si>
    <t>DV313C</t>
  </si>
  <si>
    <t>IUP22K</t>
  </si>
  <si>
    <t>IUP22Y</t>
  </si>
  <si>
    <t>IUP22M</t>
  </si>
  <si>
    <t>IUP22C</t>
  </si>
  <si>
    <t>TN620K</t>
  </si>
  <si>
    <t>TN620Y</t>
  </si>
  <si>
    <t>TN620M</t>
  </si>
  <si>
    <t>TN620C</t>
  </si>
  <si>
    <t>TN619K</t>
  </si>
  <si>
    <t>TN619Y</t>
  </si>
  <si>
    <t>TN619M</t>
  </si>
  <si>
    <t>TN619C</t>
  </si>
  <si>
    <t>DV614K</t>
  </si>
  <si>
    <t>DV614Y</t>
  </si>
  <si>
    <t>DV614M</t>
  </si>
  <si>
    <t>DV614C</t>
  </si>
  <si>
    <t>DU106</t>
  </si>
  <si>
    <t>DU105</t>
  </si>
  <si>
    <t>TN622K</t>
  </si>
  <si>
    <t xml:space="preserve">TN622Y </t>
  </si>
  <si>
    <t>TN622M</t>
  </si>
  <si>
    <t>TN622C</t>
  </si>
  <si>
    <t>DV616K</t>
  </si>
  <si>
    <t>DV616Y</t>
  </si>
  <si>
    <t>DV616M</t>
  </si>
  <si>
    <t>DV616C</t>
  </si>
  <si>
    <t>DU107</t>
  </si>
  <si>
    <t>TN219</t>
  </si>
  <si>
    <t>DR212</t>
  </si>
  <si>
    <t>TN323</t>
  </si>
  <si>
    <t>DR312K</t>
  </si>
  <si>
    <t>DV312K</t>
  </si>
  <si>
    <t>TN322</t>
  </si>
  <si>
    <t>TN513</t>
  </si>
  <si>
    <t>TNP36</t>
  </si>
  <si>
    <t>TNP35</t>
  </si>
  <si>
    <t>TNP34</t>
  </si>
  <si>
    <t>IUP16</t>
  </si>
  <si>
    <t>TNP39</t>
  </si>
  <si>
    <t>TNP38</t>
  </si>
  <si>
    <t>TNP37</t>
  </si>
  <si>
    <t>IUP17</t>
  </si>
  <si>
    <t>TNP41</t>
  </si>
  <si>
    <t>TNP40</t>
  </si>
  <si>
    <t>IUP18</t>
  </si>
  <si>
    <t>TNP43</t>
  </si>
  <si>
    <t>TNP42</t>
  </si>
  <si>
    <t>IUP19</t>
  </si>
  <si>
    <t>TN015</t>
  </si>
  <si>
    <t>TN014</t>
  </si>
  <si>
    <t>DV011</t>
  </si>
  <si>
    <t xml:space="preserve">DR012 </t>
  </si>
  <si>
    <t>For bizhub 25e / ineo 25e</t>
  </si>
  <si>
    <t>Native Barcode Font printing, requires HD-P06, no additional memory required</t>
  </si>
  <si>
    <t>Native Unicode Font printing, requires HD-P06, no additional memory required</t>
  </si>
  <si>
    <t>Native OCR Font printing, requires HD-P06, no additional memory required</t>
  </si>
  <si>
    <t>for IC-602, UK-104 incl.</t>
  </si>
  <si>
    <t>C6000(L)</t>
  </si>
  <si>
    <t>C7000</t>
  </si>
  <si>
    <t>8GB RAM, 1TB HDD, DF-702 Colour scanner</t>
  </si>
  <si>
    <t>bizhub PRESS 1250eP</t>
  </si>
  <si>
    <t>bizhub 758</t>
  </si>
  <si>
    <t>AU-102  Biometrics Authent. Unit II</t>
  </si>
  <si>
    <t>A795021</t>
  </si>
  <si>
    <t>ineo 758</t>
  </si>
  <si>
    <t>Duplex</t>
  </si>
  <si>
    <t>ADF, Large Capacity Tray, Paper Cass.(2x 500 sheets), Multi Bypass,</t>
  </si>
  <si>
    <t>A8H7WY1</t>
  </si>
  <si>
    <t>LU-205</t>
  </si>
  <si>
    <t>A8H6WY1</t>
  </si>
  <si>
    <t>LU-303</t>
  </si>
  <si>
    <t>A87GWY1</t>
  </si>
  <si>
    <t>FS-536</t>
  </si>
  <si>
    <t>A87GWYA</t>
  </si>
  <si>
    <t>A87HWY1</t>
  </si>
  <si>
    <t>FS-537</t>
  </si>
  <si>
    <t>A87HWYA</t>
  </si>
  <si>
    <t>A63GWY1</t>
  </si>
  <si>
    <t>ZU-609</t>
  </si>
  <si>
    <t>A10CWY2</t>
  </si>
  <si>
    <t>A8C6WY1</t>
  </si>
  <si>
    <t>PI-507</t>
  </si>
  <si>
    <t>A99KW21</t>
  </si>
  <si>
    <t>PK-523</t>
  </si>
  <si>
    <t>A87KWY1</t>
  </si>
  <si>
    <t>RU-515</t>
  </si>
  <si>
    <t>OT-508</t>
  </si>
  <si>
    <t>A8H9WY1</t>
  </si>
  <si>
    <t>A8HAWY1</t>
  </si>
  <si>
    <t>EK-610</t>
  </si>
  <si>
    <t>EK-611</t>
  </si>
  <si>
    <t>A4MMWY3</t>
  </si>
  <si>
    <t>WT-513</t>
  </si>
  <si>
    <t>2x SC-508 required</t>
  </si>
  <si>
    <t>Heater f. tray 3/4 &amp; optional LU-205/303</t>
  </si>
  <si>
    <t>Relay Unit (for FS-536 / FS-537)</t>
  </si>
  <si>
    <t xml:space="preserve">Output tray </t>
  </si>
  <si>
    <t>FK-516</t>
  </si>
  <si>
    <t>A92D021</t>
  </si>
  <si>
    <t>If no finisher is attached the OT-508 is always required</t>
  </si>
  <si>
    <t>Post inserter</t>
  </si>
  <si>
    <t>FS-536SD</t>
  </si>
  <si>
    <t>FS-537SD</t>
  </si>
  <si>
    <t>A888WY2</t>
  </si>
  <si>
    <t>A8WCWY1</t>
  </si>
  <si>
    <t>UK-501</t>
  </si>
  <si>
    <t>A8H5050</t>
  </si>
  <si>
    <t>TN812</t>
  </si>
  <si>
    <t>A8H40RD</t>
  </si>
  <si>
    <t>DR912</t>
  </si>
  <si>
    <t>A8H403D</t>
  </si>
  <si>
    <t>DV912</t>
  </si>
  <si>
    <t>1 Unit</t>
  </si>
  <si>
    <t>1 Cartridge</t>
  </si>
  <si>
    <t>75 cpm (A4). Max. Monthly Copy Vol: 215k</t>
  </si>
  <si>
    <t>Mandatory for FS-536(SD)/FS-537(SD)</t>
  </si>
  <si>
    <t>50 sheet stapling, output capacity 3,200 sheets, Staples: SK-602</t>
  </si>
  <si>
    <t>50 sheet stapling, output capacity 2,200 sheets, Staples: SK-602 (incl. SD-511)</t>
  </si>
  <si>
    <t xml:space="preserve">100 sheet stapling, output capacity 3,200 sheets, Staples: MS-10A </t>
  </si>
  <si>
    <t>100 sheet stapling, output capacity 2,700 sheets, Staples: MS-10A (incl. SD-512)</t>
  </si>
  <si>
    <t>Cannot be used together with PI-507</t>
  </si>
  <si>
    <t>Double Feed Detection Kit</t>
  </si>
  <si>
    <t>PDF Processing: PDFA-1a and PDF/A-1b</t>
  </si>
  <si>
    <t>OCR for searchable PDF &amp; Compact PDF</t>
  </si>
  <si>
    <t>Native Barcode Font printing</t>
  </si>
  <si>
    <t>Native Unicode Font printing</t>
  </si>
  <si>
    <t>Native OCR Font printing</t>
  </si>
  <si>
    <t>Generation file formats, incl. funct. LK-102v3 &amp; LK-105v4</t>
  </si>
  <si>
    <t>Please check sheet "Yield Office BW Mach" for RnD &amp; SVF Yield info</t>
  </si>
  <si>
    <t>LU-205  Large Capacity Unit (SRA3)</t>
  </si>
  <si>
    <t>LU-303  Large Capacity Tray (A4)</t>
  </si>
  <si>
    <t>FS-536  Staple finisher</t>
  </si>
  <si>
    <t>FS-536SD  Staple Finisher + Saddle Sticher</t>
  </si>
  <si>
    <t>FS-537  Staple Finisher</t>
  </si>
  <si>
    <t>FS-537SD  Staple Finisher + Saddle Sticher</t>
  </si>
  <si>
    <t>JS-602  Job Separator</t>
  </si>
  <si>
    <t>PI-507  Post inserter</t>
  </si>
  <si>
    <t>PK-523  Punch Kit</t>
  </si>
  <si>
    <t xml:space="preserve">OT-508  Output tray </t>
  </si>
  <si>
    <t>EK-610  Local IF Kit</t>
  </si>
  <si>
    <t>EK-611  Interface Kit (USB Keyb. Conn.)</t>
  </si>
  <si>
    <t>FK-516  Fax kit</t>
  </si>
  <si>
    <t>UK-501  Double Feed Detection Kit</t>
  </si>
  <si>
    <t>RU-515  Relay Unit</t>
  </si>
  <si>
    <t>WT-513  Working Table</t>
  </si>
  <si>
    <t>WT-509  Working Table (Upright Panel)</t>
  </si>
  <si>
    <t>For bizhub 215 &amp; ineo 215</t>
  </si>
  <si>
    <t>Fiery JobMaster (3 pcs)</t>
  </si>
  <si>
    <t>Fiery JobMaster+Impose (3 pcs)</t>
  </si>
  <si>
    <t xml:space="preserve">	ASM Fiery JobMaste(3 pcs)</t>
  </si>
  <si>
    <t>ASM Fiery JobMaster (3 pcs)</t>
  </si>
  <si>
    <t>ASM Fiery JobMaster+Impose (3 pcs)</t>
  </si>
  <si>
    <t>A799-SMP</t>
  </si>
  <si>
    <t>SMART MAINTENANCE PACK BIZHUB PRO 1100</t>
  </si>
  <si>
    <t>100 ppm (A4). Avg. Monthly Print Vol: 100k</t>
  </si>
  <si>
    <t>A7AH166700</t>
  </si>
  <si>
    <t>Operation Pen</t>
  </si>
  <si>
    <t>Plockmatic SD-350 / SD-500</t>
  </si>
  <si>
    <t>Plockmatic SD-350  Booklet Making Unit</t>
  </si>
  <si>
    <t>Plockmatic SD-500 Upgrade kit</t>
  </si>
  <si>
    <t>Plockmatic Trimmer Module</t>
  </si>
  <si>
    <t>Plockmatic Square Fold Module</t>
  </si>
  <si>
    <t>Plockmatic Cover Feeder Module</t>
  </si>
  <si>
    <t>Plockmatic Rotate Crease Trim Module</t>
  </si>
  <si>
    <t>Plockmatic BST 4000-1 BeltStacker Module</t>
  </si>
  <si>
    <t>35 sheet Production Booklet Maker</t>
  </si>
  <si>
    <t>Kit that allows a SD-350 to be uppgraded to a SD-500 in the field</t>
  </si>
  <si>
    <t>Face trimmer Module</t>
  </si>
  <si>
    <t>Square Fold Module</t>
  </si>
  <si>
    <t>Adds a preprinted cover to the printstream</t>
  </si>
  <si>
    <t>Rotates sheet sizes below SRA4, Creases the cover and cuts the top and bottom of the book</t>
  </si>
  <si>
    <t>Production stacker option,  enables long runs without the need to emply the stacker</t>
  </si>
  <si>
    <t>bizhub SECURE 2.0</t>
  </si>
  <si>
    <t>A796021</t>
  </si>
  <si>
    <t>ineo 958</t>
  </si>
  <si>
    <t>95 cpm (A4). Max. Monthly Copy Vol: 300k</t>
  </si>
  <si>
    <t>A8H5051</t>
  </si>
  <si>
    <t>TN912</t>
  </si>
  <si>
    <t>bizhub PRO 958</t>
  </si>
  <si>
    <t>For bizhub C221 / C281  &amp; ineo+ 221 /+ 281</t>
  </si>
  <si>
    <t>MIC-4150</t>
  </si>
  <si>
    <t>MIC-4150 Imageviever</t>
  </si>
  <si>
    <t>MIC-4150 ext.HDD</t>
  </si>
  <si>
    <t>MIC-4150 FACI bundle</t>
  </si>
  <si>
    <t>External EFI Fiery Controller</t>
  </si>
  <si>
    <t>Fiery Compose</t>
  </si>
  <si>
    <t>Fiery Impose-Compose</t>
  </si>
  <si>
    <t xml:space="preserve">AH-101x </t>
  </si>
  <si>
    <t>A8A3021</t>
  </si>
  <si>
    <t>bizhub 266</t>
  </si>
  <si>
    <t>A8A1021</t>
  </si>
  <si>
    <t>bizhub 306</t>
  </si>
  <si>
    <t>26 ppm / max. A3. Max. Monthly Copy Vol: 16k</t>
  </si>
  <si>
    <t>Paper Tray (250 Sheets), Bypass, Ethernet/USB 2.0 interface</t>
  </si>
  <si>
    <t>30 ppm / max. A3. Max. Monthly Copy Vol: 18k</t>
  </si>
  <si>
    <t>ineo 266</t>
  </si>
  <si>
    <t>ineo 306</t>
  </si>
  <si>
    <t>PF-509</t>
  </si>
  <si>
    <t>w/o  Paper Casette or 1 x PF-507/509 can be added</t>
  </si>
  <si>
    <t>Optional Panel MK-749/750 is required in addition</t>
  </si>
  <si>
    <t>A8WYWY1</t>
  </si>
  <si>
    <t>MK-750</t>
  </si>
  <si>
    <t>UK-213</t>
  </si>
  <si>
    <t>Wireles LAN</t>
  </si>
  <si>
    <t>Mandatory for fax function and enhance network scan usability</t>
  </si>
  <si>
    <t>Wireless printing and scanning</t>
  </si>
  <si>
    <t>A98R050</t>
  </si>
  <si>
    <t>TN222</t>
  </si>
  <si>
    <t>A79M021</t>
  </si>
  <si>
    <t>C458</t>
  </si>
  <si>
    <t>bizhub C458</t>
  </si>
  <si>
    <t>A79K021</t>
  </si>
  <si>
    <t>A79J021</t>
  </si>
  <si>
    <t>bizhub C558</t>
  </si>
  <si>
    <t>bizhub C658</t>
  </si>
  <si>
    <t>ineo+ 458</t>
  </si>
  <si>
    <t>ineo+ 558</t>
  </si>
  <si>
    <t>ineo+ 658</t>
  </si>
  <si>
    <t>C558</t>
  </si>
  <si>
    <t>C658</t>
  </si>
  <si>
    <t>A9HFWY1</t>
  </si>
  <si>
    <t>PC-115</t>
  </si>
  <si>
    <t>A9HFWY2</t>
  </si>
  <si>
    <t>PC-215</t>
  </si>
  <si>
    <t>A9HFWY3</t>
  </si>
  <si>
    <t>PC-415</t>
  </si>
  <si>
    <t>A9EFWY1</t>
  </si>
  <si>
    <t>LU-207</t>
  </si>
  <si>
    <t>A87JWY2</t>
  </si>
  <si>
    <t>Mandatory for FS-536(SD) and FS-537(SD)</t>
  </si>
  <si>
    <t>Heater for PC-115 / 215 / 415 / LU-302</t>
  </si>
  <si>
    <t>CU-102</t>
  </si>
  <si>
    <t>VI-510</t>
  </si>
  <si>
    <t>A883022</t>
  </si>
  <si>
    <t>A9E8150</t>
  </si>
  <si>
    <t>TN514K</t>
  </si>
  <si>
    <t>A9E8250</t>
  </si>
  <si>
    <t>TN514Y</t>
  </si>
  <si>
    <t>A9E8350</t>
  </si>
  <si>
    <t>TN514M</t>
  </si>
  <si>
    <t>A9E8450</t>
  </si>
  <si>
    <t>TN514C</t>
  </si>
  <si>
    <t>A9C803D</t>
  </si>
  <si>
    <t>DV619K</t>
  </si>
  <si>
    <t>A9C808D</t>
  </si>
  <si>
    <t>DV619Y</t>
  </si>
  <si>
    <t>A9C80ED</t>
  </si>
  <si>
    <t>DV619M</t>
  </si>
  <si>
    <t>A9C80KD</t>
  </si>
  <si>
    <t>DV619C</t>
  </si>
  <si>
    <t>DR313</t>
  </si>
  <si>
    <t>2GB RAM, 500GB HDD, VI-510 required</t>
  </si>
  <si>
    <t>C458 / + 458</t>
  </si>
  <si>
    <t>C558 / + 558</t>
  </si>
  <si>
    <t>C658 / + 658</t>
  </si>
  <si>
    <t>SX-DS-510 USB Device Server</t>
  </si>
  <si>
    <t>magicolor &amp; pagepro Printer, A4  &amp; A3 format</t>
  </si>
  <si>
    <t>Consumables pagepro</t>
  </si>
  <si>
    <t>Consumables magicolor</t>
  </si>
  <si>
    <t>Accessories pagepro</t>
  </si>
  <si>
    <t>Accessories magicolor</t>
  </si>
  <si>
    <t>A8WXWY1</t>
  </si>
  <si>
    <t>MK-750  Optional Panel</t>
  </si>
  <si>
    <t>UK-213  WLAN for Android Panel</t>
  </si>
  <si>
    <t>PF-507  Paper Cassette</t>
  </si>
  <si>
    <t>PF-509  Paper Cassette</t>
  </si>
  <si>
    <t>Middle Transfer ASSY</t>
  </si>
  <si>
    <t xml:space="preserve">AH-101x Assist Handle  </t>
  </si>
  <si>
    <t>GDI Controller, Colour TWAIN scan, Copy, 128 MB memory,</t>
  </si>
  <si>
    <t xml:space="preserve">PCL Controller, Colour scan, Copy, 512 MB RAM, Duplex, </t>
  </si>
  <si>
    <t>4 x PF-507 / 3 x or 4 x PF- 509 can be added</t>
  </si>
  <si>
    <t>2 x or 3 x PF-507 / 2 x PF-509 can be added</t>
  </si>
  <si>
    <t>require network functionality (NC-504 or IC-209)</t>
  </si>
  <si>
    <t>CU-102  Air Filter</t>
  </si>
  <si>
    <t>LU-207 Large Capacity Unit (SRA3)</t>
  </si>
  <si>
    <t>PC-115 Universal Tray</t>
  </si>
  <si>
    <t>PC-215 Universal Tray (2x)</t>
  </si>
  <si>
    <t>PC-415 Large Capacity Tray</t>
  </si>
  <si>
    <t xml:space="preserve">4GB RAM, Emperon-Contr., Bypass, Paper Cass.(2x500 sheets), Dual Scan DF,  </t>
  </si>
  <si>
    <t>55 color / 55 bw cpm (A4). Max. Monthly Copy Vol: 200k</t>
  </si>
  <si>
    <t>65 color / 65 bw cpm (A4). Max. Monthly Copy Vol: 200k</t>
  </si>
  <si>
    <t>USB Interface for Keyboard + Speaker + Bluetooth Low Energy</t>
  </si>
  <si>
    <t>Indoor Air filter solution. Standard for bizhub C658</t>
  </si>
  <si>
    <t>Job Separator for FS-537(SD)</t>
  </si>
  <si>
    <t>bh SECURE Notifier App &amp; 1x bh SECURE sticker.</t>
  </si>
  <si>
    <t>requires UK-211. Not working with Fiery controller</t>
  </si>
  <si>
    <t>bizhub SECURE Sticker (50 pcs)</t>
  </si>
  <si>
    <t>requires UK-204, includes LK-101v3. not working with Fiery controller</t>
  </si>
  <si>
    <t>Plockmatic SD-500/350 Staples (3-Pack)</t>
  </si>
  <si>
    <t>FACI Kit (22” Monitor)</t>
  </si>
  <si>
    <t>FACI Superbundle includes CPS, Job Master, Impose and GAPPE</t>
  </si>
  <si>
    <t xml:space="preserve">Bundle includes Color Profiler Suite, Job Master, Impose and GAPPE </t>
  </si>
  <si>
    <t>Max. 2500 sheets, max. SRA3/A3+, cannot be used together with DK-510</t>
  </si>
  <si>
    <t>Max. 3000 sheets, max. A4, cannot be used together with DK-510</t>
  </si>
  <si>
    <t>A50UR70978</t>
  </si>
  <si>
    <t>A2WYWY7</t>
  </si>
  <si>
    <t>A03WWY1</t>
  </si>
  <si>
    <t>ineo 308</t>
  </si>
  <si>
    <t>ineo 368</t>
  </si>
  <si>
    <t>ineo 458</t>
  </si>
  <si>
    <t>ineo 558</t>
  </si>
  <si>
    <t xml:space="preserve"> PC-Drum and Developer</t>
  </si>
  <si>
    <t>A85GWY2</t>
  </si>
  <si>
    <t>30 bw cpm (A4). Max. Monthly Copy Vol: 150k</t>
  </si>
  <si>
    <t>36 bw cpm (A4). Max. Monthly Copy Vol: 175k</t>
  </si>
  <si>
    <t>45 bw cpm (A4). Max. Monthly Copy Vol: 200k</t>
  </si>
  <si>
    <t>55 bw cpm (A4). Max. Monthly Copy Vol: 250k</t>
  </si>
  <si>
    <t>Heater for PC-110 / 210 / 410 / LU-302</t>
  </si>
  <si>
    <t>UK-215</t>
  </si>
  <si>
    <t>PDF Processing: PDFA-1a and PDF/A-1b, UK-211 required for 308 &amp; 368</t>
  </si>
  <si>
    <t>OCR for searchable PDF &amp; Compact PDF, UK-211 required for 308 &amp; 368</t>
  </si>
  <si>
    <t>Native Barcode Font printing, UK-211 required for 308 &amp; 368</t>
  </si>
  <si>
    <t>Native Unicode Font printing, UK-211 required for 308 &amp; 368</t>
  </si>
  <si>
    <t>Native OCR Font printing, UK-211 required for 308 &amp; 368</t>
  </si>
  <si>
    <t>Generation file formats, incl. funct. LK-102v3 &amp; LK-105v4, UK-211 required for 308 &amp; 368</t>
  </si>
  <si>
    <t>A8DA050</t>
  </si>
  <si>
    <t>A9E8050</t>
  </si>
  <si>
    <t>TN325</t>
  </si>
  <si>
    <t>TN515</t>
  </si>
  <si>
    <t>C258 C308 C358</t>
  </si>
  <si>
    <t>DF-706</t>
  </si>
  <si>
    <t>C2060</t>
  </si>
  <si>
    <t>OT-510</t>
  </si>
  <si>
    <t>A043WY1</t>
  </si>
  <si>
    <t>OT-511</t>
  </si>
  <si>
    <t>Open Stacker</t>
  </si>
  <si>
    <t>A03WWY2</t>
  </si>
  <si>
    <t>LU-202m</t>
  </si>
  <si>
    <t>Large Capacity Unit</t>
  </si>
  <si>
    <t>MK-737</t>
  </si>
  <si>
    <t>A7XVWY2</t>
  </si>
  <si>
    <t>incl. In- &amp; Output tray, Banner paper support part on MB-506, FS-612, FS-531,OT-502</t>
  </si>
  <si>
    <t>A8ACWY1</t>
  </si>
  <si>
    <t>MK-746</t>
  </si>
  <si>
    <t>Envelope kit</t>
  </si>
  <si>
    <t>IC-313</t>
  </si>
  <si>
    <t>VI-509</t>
  </si>
  <si>
    <t>IC-314</t>
  </si>
  <si>
    <t>IC-417</t>
  </si>
  <si>
    <t>Internal Controller (Fiery)</t>
  </si>
  <si>
    <t>External Controller (Fiery)</t>
  </si>
  <si>
    <t>A9F90Y1</t>
  </si>
  <si>
    <t>IC-603A</t>
  </si>
  <si>
    <t>A9FA0Y1</t>
  </si>
  <si>
    <t>IC-603B</t>
  </si>
  <si>
    <t>A5XJWY2</t>
  </si>
  <si>
    <t>A9FCWY1</t>
  </si>
  <si>
    <t>UK-214</t>
  </si>
  <si>
    <t>C2060L</t>
  </si>
  <si>
    <t>C2070</t>
  </si>
  <si>
    <t>C2070P</t>
  </si>
  <si>
    <t>A3VX153</t>
  </si>
  <si>
    <t>A3VX253</t>
  </si>
  <si>
    <t>A3VX353</t>
  </si>
  <si>
    <t>A3VX453</t>
  </si>
  <si>
    <t>A3VX154</t>
  </si>
  <si>
    <t>A3VX254</t>
  </si>
  <si>
    <t>A3VX354</t>
  </si>
  <si>
    <t>A3VX454</t>
  </si>
  <si>
    <t>IC-603</t>
  </si>
  <si>
    <t>Staple cartridge</t>
  </si>
  <si>
    <t>bizhub C3351</t>
  </si>
  <si>
    <t>bizhub C3851</t>
  </si>
  <si>
    <t>bizhub C3851FS</t>
  </si>
  <si>
    <t>ineo+ 3351</t>
  </si>
  <si>
    <t>ineo+ 3851</t>
  </si>
  <si>
    <t>ineo+ 3851FS</t>
  </si>
  <si>
    <t>A92F021</t>
  </si>
  <si>
    <t>A92E021</t>
  </si>
  <si>
    <t>A92G021</t>
  </si>
  <si>
    <t>C3351</t>
  </si>
  <si>
    <t>C3851</t>
  </si>
  <si>
    <t>C3851FS</t>
  </si>
  <si>
    <t>A6VCWY2</t>
  </si>
  <si>
    <t>A9M3WY1</t>
  </si>
  <si>
    <t>KH-P01</t>
  </si>
  <si>
    <t>A9M5W21</t>
  </si>
  <si>
    <t>CU-202</t>
  </si>
  <si>
    <t>AA1MWY2</t>
  </si>
  <si>
    <t>UK-216</t>
  </si>
  <si>
    <t>WIFI embedded</t>
  </si>
  <si>
    <t>AA1K021</t>
  </si>
  <si>
    <t>FK-517</t>
  </si>
  <si>
    <t>A9FVWY1</t>
  </si>
  <si>
    <t>EK-P05</t>
  </si>
  <si>
    <t>A9FRWY1</t>
  </si>
  <si>
    <t>EK-P06</t>
  </si>
  <si>
    <t>EK-P07</t>
  </si>
  <si>
    <t xml:space="preserve">USB I/F kit </t>
  </si>
  <si>
    <t>USB I/F kit</t>
  </si>
  <si>
    <t>USB keyboard connection</t>
  </si>
  <si>
    <t>USB keyboard connection, Bluetooth LE</t>
  </si>
  <si>
    <t>for "Inner Finisher" C3851FS</t>
  </si>
  <si>
    <t>A95W150</t>
  </si>
  <si>
    <t>TNP49K</t>
  </si>
  <si>
    <t>A95W250</t>
  </si>
  <si>
    <t>TNP49Y</t>
  </si>
  <si>
    <t>A95W350</t>
  </si>
  <si>
    <t>TNP49M</t>
  </si>
  <si>
    <t>A95W450</t>
  </si>
  <si>
    <t>TNP49C</t>
  </si>
  <si>
    <t>A95X01D</t>
  </si>
  <si>
    <t>IUP24K</t>
  </si>
  <si>
    <t>A95X06D</t>
  </si>
  <si>
    <t>IUP24Y</t>
  </si>
  <si>
    <t>A95X0CD</t>
  </si>
  <si>
    <t>IUP24M</t>
  </si>
  <si>
    <t>A95X0HD</t>
  </si>
  <si>
    <t>IUP24C</t>
  </si>
  <si>
    <t>Embedded Wifi model for both bizhub Remote Access &amp; normal Wifi connection</t>
  </si>
  <si>
    <t>A4Y6WY2</t>
  </si>
  <si>
    <t>A5AWR70933</t>
  </si>
  <si>
    <t>33 colour / bw ppm (A4). Max. Monthly Print Vol: 96k</t>
  </si>
  <si>
    <t>Manual bypass tray, 250 GB HDD, 2 GB memory</t>
  </si>
  <si>
    <t>Toner (K 13.000 YMC 12.000), Imaging units</t>
  </si>
  <si>
    <t>Requires WT-P02</t>
  </si>
  <si>
    <t>Standard for C3851/C3851FS</t>
  </si>
  <si>
    <t>For placement of off-line stapler, keyboard holder or authentication device</t>
  </si>
  <si>
    <t>PS/PCL controller, ADF (50 sheets), Paper Cassette (550 sheets), Ethernet, Duplex, Fax Board</t>
  </si>
  <si>
    <t>A4Y5WY4</t>
  </si>
  <si>
    <t>A4Y5W22</t>
  </si>
  <si>
    <t>C3351 / + 3351</t>
  </si>
  <si>
    <t>C3851 / + 3851</t>
  </si>
  <si>
    <t>C3851FS / + 3851FS</t>
  </si>
  <si>
    <t>4GB RAM, Emperon-Contr., Bypass, Paper Cass. (2x500 sheets), Dual Scan DF ,</t>
  </si>
  <si>
    <t>Key Counter Connection Kit</t>
  </si>
  <si>
    <t>Punch Kit for FS-536/SD</t>
  </si>
  <si>
    <t>Z-fold unit</t>
  </si>
  <si>
    <t>Punch Kit for FS-537/SD</t>
  </si>
  <si>
    <t>WLAN Kit</t>
  </si>
  <si>
    <t>2x SC-508 required if dual scan (DF-704) is installed</t>
  </si>
  <si>
    <t>Embedded WiFi model for both wireless LAN and wireless LAN Access Point Mode</t>
  </si>
  <si>
    <t>Wireless LAN to network connector</t>
  </si>
  <si>
    <t xml:space="preserve">Keyboard holder, to place USB keyboard
</t>
  </si>
  <si>
    <t>bizhub SECURE Notifier App &amp; 1x bizhub SECURE sticker.</t>
  </si>
  <si>
    <t>ZU-609  Z-fold unit</t>
  </si>
  <si>
    <t>ZU-608  Z-fold unit</t>
  </si>
  <si>
    <t>ZU-606  Z-fold Unit</t>
  </si>
  <si>
    <t>CU-202  Air Filter</t>
  </si>
  <si>
    <t xml:space="preserve">EK-P05 USB I/F kit </t>
  </si>
  <si>
    <t>EK-P06 USB I/F kit</t>
  </si>
  <si>
    <t>EM-303  Expansion Memory 32MB</t>
  </si>
  <si>
    <t>Print C2060L</t>
  </si>
  <si>
    <t>ineo+ 2060L</t>
  </si>
  <si>
    <t>Press C2060</t>
  </si>
  <si>
    <t>ineo+ 2060</t>
  </si>
  <si>
    <t>Press C2070</t>
  </si>
  <si>
    <t>ineo+ 2070</t>
  </si>
  <si>
    <t>Press C2070P</t>
  </si>
  <si>
    <t>FK-517 Fax board</t>
  </si>
  <si>
    <t>KH-P01 Keyboard Holder</t>
  </si>
  <si>
    <t>UK-215 WLAN Kit</t>
  </si>
  <si>
    <t>UK-216 WIFI embedded</t>
  </si>
  <si>
    <t xml:space="preserve">UK-211 required for 308 / 368  </t>
  </si>
  <si>
    <t>A8X3WY2</t>
  </si>
  <si>
    <t>Fiery GAPE</t>
  </si>
  <si>
    <t>Fiery Productivity Pack</t>
  </si>
  <si>
    <t>Fiery Hot folder</t>
  </si>
  <si>
    <t>Fiery Auto Trapping</t>
  </si>
  <si>
    <t>Fiery Hot Folder</t>
  </si>
  <si>
    <t>Fiery All-In-Bundle (new)</t>
  </si>
  <si>
    <t>Fiery All-In-Bundle</t>
  </si>
  <si>
    <t>Fiery Software bundle</t>
  </si>
  <si>
    <t>allows printing various types of envelopes</t>
  </si>
  <si>
    <t>Output unit capable of 3000 sheets stack</t>
  </si>
  <si>
    <t>4GB RAM, 1 TB HDD</t>
  </si>
  <si>
    <t>Action Pack f. IC-309/312/314</t>
  </si>
  <si>
    <t>Fast Pack f. IC-309/312/314</t>
  </si>
  <si>
    <t>Match Pack f. IC-309/312/314</t>
  </si>
  <si>
    <t>Preps Pack f. IC-309/312/314</t>
  </si>
  <si>
    <t>Trans Pack f. IC-309/314</t>
  </si>
  <si>
    <t>14GB RAM, 3TB HDD</t>
  </si>
  <si>
    <t>12GB RAM, 3TB HDD</t>
  </si>
  <si>
    <t>DF-706  Auto Document Feeder</t>
  </si>
  <si>
    <t>IC-603A  Internal Controller</t>
  </si>
  <si>
    <t>IC-603B  Internal Controller</t>
  </si>
  <si>
    <t>LU-202m  Large Capacity Unit</t>
  </si>
  <si>
    <t>MK-746  Envelope kit</t>
  </si>
  <si>
    <t>OT-510  Open Stacker</t>
  </si>
  <si>
    <t>OT-511  Output Tray</t>
  </si>
  <si>
    <t>PI-502  Post Insertion</t>
  </si>
  <si>
    <t>UK-214  APPEKit</t>
  </si>
  <si>
    <t xml:space="preserve">VI-509  Interface Kit </t>
  </si>
  <si>
    <t xml:space="preserve">Waste Toner Box </t>
  </si>
  <si>
    <t>1 bag,  developer, Yield ca. 1.538k</t>
  </si>
  <si>
    <t>Yield approx. 143k</t>
  </si>
  <si>
    <t>LK-114</t>
  </si>
  <si>
    <t>A9W7WY2</t>
  </si>
  <si>
    <t>A2X0R71055</t>
  </si>
  <si>
    <t>A795R71422</t>
  </si>
  <si>
    <t>AccurioPro Flux Essential</t>
  </si>
  <si>
    <t>AccurioPro Flux Essential – 1 year SMP</t>
  </si>
  <si>
    <t>Flux Raster Editor (incl. SMP)</t>
  </si>
  <si>
    <t>Flux Raster Editor - 1 year SMP</t>
  </si>
  <si>
    <t>A0PD02P</t>
  </si>
  <si>
    <t>Serverless Pull Printing</t>
  </si>
  <si>
    <t>Serverless Pull Printing, UK-211 is required if machine is used as Storage/Topology system</t>
  </si>
  <si>
    <t>LK-114  i-Option License Kit</t>
  </si>
  <si>
    <t>A85CR70300</t>
  </si>
  <si>
    <t>Color Care 2.4 Measure</t>
  </si>
  <si>
    <t>Can not be installed together with KP-101</t>
  </si>
  <si>
    <t>bizhub 224e / 284e / 364e / 454e / 554e &amp; ineo 284e / 364e / 454e / 554e</t>
  </si>
  <si>
    <t>For bizhub PRO C1060L /PRESS C1060 / C1070(P)/ C71hc &amp; ineo+ 1060 / + 1060L / + 1070</t>
  </si>
  <si>
    <t>Light Pad Production Printing</t>
  </si>
  <si>
    <t>A7X5R-SMP</t>
  </si>
  <si>
    <t>A7X5-SMP</t>
  </si>
  <si>
    <t>2. Fine Tuning KIT C71cf</t>
  </si>
  <si>
    <t>1. Fine Tuning KIT C71cf</t>
  </si>
  <si>
    <t>Always required for 250mm modification</t>
  </si>
  <si>
    <t>Addition to kit 1, only for 1st Mass production (S/N A7X5021000024)</t>
  </si>
  <si>
    <t>Coverage</t>
  </si>
  <si>
    <t>A797R70311</t>
  </si>
  <si>
    <t>DK-510  Copier Desk</t>
  </si>
  <si>
    <t>Color Care Server NFR</t>
  </si>
  <si>
    <t>Color Care Server - Software only</t>
  </si>
  <si>
    <t>Color Care Server - with FD-5BT</t>
  </si>
  <si>
    <t>Color Care Server - with FD-9</t>
  </si>
  <si>
    <t>CCS add DPP</t>
  </si>
  <si>
    <t>CCS add Inkjet</t>
  </si>
  <si>
    <t>CCS add PDF</t>
  </si>
  <si>
    <t>SMP for CCS</t>
  </si>
  <si>
    <t>SMP for add DPP</t>
  </si>
  <si>
    <t>SMP for add PDF</t>
  </si>
  <si>
    <t>SMP for add Inkjet</t>
  </si>
  <si>
    <t>A92Y021</t>
  </si>
  <si>
    <t>AccurioPress C6085</t>
  </si>
  <si>
    <t>A92W021</t>
  </si>
  <si>
    <t>AccurioPress C6100</t>
  </si>
  <si>
    <t>C6085</t>
  </si>
  <si>
    <t>C6100</t>
  </si>
  <si>
    <t>A8FRWY1</t>
  </si>
  <si>
    <t>IQ-501</t>
  </si>
  <si>
    <t>A55CWY2</t>
  </si>
  <si>
    <t>A95VWY1</t>
  </si>
  <si>
    <t>PF-707m</t>
  </si>
  <si>
    <t>PF-711</t>
  </si>
  <si>
    <t>A9G0W21</t>
  </si>
  <si>
    <t>EF-104</t>
  </si>
  <si>
    <t>A9U10Y1</t>
  </si>
  <si>
    <t>IC-604</t>
  </si>
  <si>
    <t>Option for PF-707m / PF-711</t>
  </si>
  <si>
    <t>A9PHWY1</t>
  </si>
  <si>
    <t>UK-110</t>
  </si>
  <si>
    <t>IC-315</t>
  </si>
  <si>
    <t>A9PJWY1</t>
  </si>
  <si>
    <t>VI-511</t>
  </si>
  <si>
    <t xml:space="preserve">External Controller (Fiery) </t>
  </si>
  <si>
    <t>A5E7151</t>
  </si>
  <si>
    <t>A5E7251</t>
  </si>
  <si>
    <t>A5E7351</t>
  </si>
  <si>
    <t>A5E7451</t>
  </si>
  <si>
    <t>ineo+ 6085</t>
  </si>
  <si>
    <t>ineo+ 6100</t>
  </si>
  <si>
    <t>for IC-604</t>
  </si>
  <si>
    <t>Ventilation Kit f. C1085/1100/C6085/C6100</t>
  </si>
  <si>
    <t>Ventilation Kit f. C1085 / 1100 / C6085 / C6100</t>
  </si>
  <si>
    <t>Integrated Color Care Unit</t>
  </si>
  <si>
    <t>Interface Kit f. IQ-501</t>
  </si>
  <si>
    <t>Staple Finisher, Staples: SK-703</t>
  </si>
  <si>
    <t>For bizhub C3350 / C3850 / C3850FS &amp; ineo +3350 /+ 3850 /+ 3850FS</t>
  </si>
  <si>
    <t>Duplex Unit, 9GB RAM</t>
  </si>
  <si>
    <t>100 color / 100 bw ppm (A4). Avg. Monthly Print Vol: 180k</t>
  </si>
  <si>
    <t>Standard stacking tray that loads up to 150 sheets</t>
  </si>
  <si>
    <t>8 GB RAM, 2x 2,000GB + 500 GB HDD</t>
  </si>
  <si>
    <t>20 GB RAM HDD, 4,000 GB HDD</t>
  </si>
  <si>
    <t>Dedicate Fuser for printing envelopes</t>
  </si>
  <si>
    <t>Necessary when coupling PF-711 and IC-313, IC-314 or IC-315</t>
  </si>
  <si>
    <t>Unit to automatic adjust colours and registration</t>
  </si>
  <si>
    <t>Interface kit to connect IQ-501</t>
  </si>
  <si>
    <t>EF-104  Envelop Fusing Unit</t>
  </si>
  <si>
    <t>PF-707m  Paper Feed Unit</t>
  </si>
  <si>
    <t>PF-711  Paper Feed Unit</t>
  </si>
  <si>
    <t>UK-110  Upgrade Kit</t>
  </si>
  <si>
    <t>IQ-501  Integrated Color Care Unit</t>
  </si>
  <si>
    <t>VI-511  Interface Kit f. IQ-501</t>
  </si>
  <si>
    <t>IC-604  Embedded controller (KM)</t>
  </si>
  <si>
    <t>Upgrade IC-315 Win10</t>
  </si>
  <si>
    <t>Upgrade IC-313 Win10</t>
  </si>
  <si>
    <t>Upgrade IC-313 to Windows 10</t>
  </si>
  <si>
    <t>Upgrade IC-315 to Windows 10</t>
  </si>
  <si>
    <t>CCS add 2x PDF</t>
  </si>
  <si>
    <t>CCS add 3x PDF</t>
  </si>
  <si>
    <t>CCS add 4x PDF</t>
  </si>
  <si>
    <t>CCS add 5x PDF</t>
  </si>
  <si>
    <t>CCS add 6x PDF</t>
  </si>
  <si>
    <t>SMP for add 2x PDF</t>
  </si>
  <si>
    <t>SMP for add 3x PDF</t>
  </si>
  <si>
    <t>SMP for add 4x PDF</t>
  </si>
  <si>
    <t>SMP for add 5x PDF</t>
  </si>
  <si>
    <t>SMP for add 6x PDF</t>
  </si>
  <si>
    <t>Flux CCS Option</t>
  </si>
  <si>
    <t>Flux CCS Printer Option</t>
  </si>
  <si>
    <t>SMP for Flux CCS Option</t>
  </si>
  <si>
    <t>SMP for Flux CCS Printer Option</t>
  </si>
  <si>
    <t>A161R71999</t>
  </si>
  <si>
    <t>A61FR71044</t>
  </si>
  <si>
    <t>A92WR70100</t>
  </si>
  <si>
    <t>Yield approx.: 170k</t>
  </si>
  <si>
    <t>C284/C284e</t>
  </si>
  <si>
    <t>C224/C224e</t>
  </si>
  <si>
    <t>C364/C364e</t>
  </si>
  <si>
    <t>C454/C454e</t>
  </si>
  <si>
    <t>C554/C554e</t>
  </si>
  <si>
    <t>For bizhub C224(e) / C284(e) / C364(e) / C454(e) /C554(e) &amp; ineo+ 224(e) /+ 284(e) /+ 364(e) /+ 454(e) /+ 554(e)</t>
  </si>
  <si>
    <t>A7AK027</t>
  </si>
  <si>
    <t>A7AH027</t>
  </si>
  <si>
    <t>A789027</t>
  </si>
  <si>
    <t>FACI kit f. IC-315</t>
  </si>
  <si>
    <t>FACI kit  for IC-315</t>
  </si>
  <si>
    <t>A92WR70E11</t>
  </si>
  <si>
    <t>EMBOSS Intermediate Transfer Unit</t>
  </si>
  <si>
    <t>EMBOSS 2nd Transfer Unit</t>
  </si>
  <si>
    <t>Plockmatic Waste conveyer Module</t>
  </si>
  <si>
    <t>A2XMWYC</t>
  </si>
  <si>
    <t>A2XMWYD</t>
  </si>
  <si>
    <t>A1RFR70023</t>
  </si>
  <si>
    <t>A798027</t>
  </si>
  <si>
    <t>A797027</t>
  </si>
  <si>
    <t>A7R0027</t>
  </si>
  <si>
    <t>A7PY027</t>
  </si>
  <si>
    <t>A7PU027</t>
  </si>
  <si>
    <t>A8AN139</t>
  </si>
  <si>
    <t>A7X5023</t>
  </si>
  <si>
    <t>AccurioLabel 190</t>
  </si>
  <si>
    <t>Web Clean</t>
  </si>
  <si>
    <t xml:space="preserve">Air Compressor </t>
  </si>
  <si>
    <t>Length Slitting Crush Knives</t>
  </si>
  <si>
    <t>AL 190</t>
  </si>
  <si>
    <t>MSRP for AL 190 machine and Unwinder &amp; Rewinder = 180.000 Euro</t>
  </si>
  <si>
    <t>A93JWY2</t>
  </si>
  <si>
    <t>A7AHR72411</t>
  </si>
  <si>
    <t>Unwinder and Rewinder</t>
  </si>
  <si>
    <t>A4F3WY5</t>
  </si>
  <si>
    <t>HDD Security f. IC-315</t>
  </si>
  <si>
    <r>
      <t xml:space="preserve">MIC-4150 FACI bundle &gt;  </t>
    </r>
    <r>
      <rPr>
        <sz val="9"/>
        <color rgb="FFC00000"/>
        <rFont val="Arial"/>
        <family val="2"/>
      </rPr>
      <t>6 weeks lead time</t>
    </r>
  </si>
  <si>
    <t>65 bw cpm (A4). Max. Monthly Copy Vol: 300k</t>
  </si>
  <si>
    <t>AA6R021</t>
  </si>
  <si>
    <t>bizhub 658e</t>
  </si>
  <si>
    <t>ineo 658e</t>
  </si>
  <si>
    <t>658e</t>
  </si>
  <si>
    <t>A9K6021</t>
  </si>
  <si>
    <t>bizhub C659</t>
  </si>
  <si>
    <t>A8JE021</t>
  </si>
  <si>
    <t>bizhub C759</t>
  </si>
  <si>
    <t>ineo+ 659</t>
  </si>
  <si>
    <t>ineo+ 759</t>
  </si>
  <si>
    <t>C659</t>
  </si>
  <si>
    <t>C759</t>
  </si>
  <si>
    <t>A8HDWY2</t>
  </si>
  <si>
    <t>A8HCWY2</t>
  </si>
  <si>
    <t>AAMTWY1</t>
  </si>
  <si>
    <t>IC-418</t>
  </si>
  <si>
    <t>Required to connect IC-418</t>
  </si>
  <si>
    <t>A9DNWY2</t>
  </si>
  <si>
    <t>Interface Kit IC-418</t>
  </si>
  <si>
    <t>TN713K</t>
  </si>
  <si>
    <t>TN713Y</t>
  </si>
  <si>
    <t>TN713M</t>
  </si>
  <si>
    <t>TN713C</t>
  </si>
  <si>
    <t>IU712Y</t>
  </si>
  <si>
    <t>IU712M</t>
  </si>
  <si>
    <t>IU712C</t>
  </si>
  <si>
    <t>DR712K</t>
  </si>
  <si>
    <t>DV712K</t>
  </si>
  <si>
    <t>A9K8150</t>
  </si>
  <si>
    <t>A9K8250</t>
  </si>
  <si>
    <t>A9K8350</t>
  </si>
  <si>
    <t>A9K8450</t>
  </si>
  <si>
    <t>A9K708D</t>
  </si>
  <si>
    <t>A9K70ED</t>
  </si>
  <si>
    <t>A9K70KD</t>
  </si>
  <si>
    <t>A9K70RD</t>
  </si>
  <si>
    <t>A9K703D</t>
  </si>
  <si>
    <t>C659 / + 659</t>
  </si>
  <si>
    <t>C759 /  +759</t>
  </si>
  <si>
    <t>AccurioPrint C759  </t>
  </si>
  <si>
    <t>AP C759</t>
  </si>
  <si>
    <t>Other PP</t>
  </si>
  <si>
    <t>Not working with Fiery controller</t>
  </si>
  <si>
    <t>requires UK-211.</t>
  </si>
  <si>
    <t>A4FJR70466</t>
  </si>
  <si>
    <t>A7VAWY7</t>
  </si>
  <si>
    <t>A860WY7</t>
  </si>
  <si>
    <t>65 color / 65 bw cpm (A4). Max. Monthly Copy Vol: 300k</t>
  </si>
  <si>
    <t>65 color / 75 bw cpm (A4). Max. Monthly Copy Vol: 300k</t>
  </si>
  <si>
    <t>not working with Fiery controller</t>
  </si>
  <si>
    <t>3 x 5.000 pcs, for FS-537/SD</t>
  </si>
  <si>
    <t>3 x 5.000 pcs, for FS-536/SD</t>
  </si>
  <si>
    <t>A8JER70200</t>
  </si>
  <si>
    <t xml:space="preserve">PC-115 </t>
  </si>
  <si>
    <t xml:space="preserve">PC-215 </t>
  </si>
  <si>
    <t xml:space="preserve">PC-415 </t>
  </si>
  <si>
    <t>Indoor Air filter solution. Standard for bizhub 658e.</t>
  </si>
  <si>
    <t>AAJ7050</t>
  </si>
  <si>
    <t>TN516</t>
  </si>
  <si>
    <t>AACJ0RD</t>
  </si>
  <si>
    <t>DR314K</t>
  </si>
  <si>
    <t>AAJ5WY1</t>
  </si>
  <si>
    <t>AA6VR70600</t>
  </si>
  <si>
    <t>AA6VR70111</t>
  </si>
  <si>
    <t>2 GB memory, required for i-Option License Kits, Standard with 458 &amp; 558 &amp; 658e</t>
  </si>
  <si>
    <t>IC-418  Internal Controller (Fiery)</t>
  </si>
  <si>
    <t>A860WY8</t>
  </si>
  <si>
    <t>A2XKR71077</t>
  </si>
  <si>
    <t>AAC3021</t>
  </si>
  <si>
    <t>C3070</t>
  </si>
  <si>
    <t>AAC4021</t>
  </si>
  <si>
    <t>AccurioPrint C3070L</t>
  </si>
  <si>
    <t>AccurioPress C3070</t>
  </si>
  <si>
    <t>A9VE021</t>
  </si>
  <si>
    <t>AccurioPress C3080</t>
  </si>
  <si>
    <t>AAC2021</t>
  </si>
  <si>
    <t>AccurioPress C3080P</t>
  </si>
  <si>
    <t>ineo+ 3070L</t>
  </si>
  <si>
    <t xml:space="preserve">70 color / 80 bw ppm (A4). </t>
  </si>
  <si>
    <t>80 color / 80 bw ppm (A4).</t>
  </si>
  <si>
    <t>C3070L</t>
  </si>
  <si>
    <t>C3080</t>
  </si>
  <si>
    <t>C3080P</t>
  </si>
  <si>
    <t>A782WY2</t>
  </si>
  <si>
    <t>A7XVWY3</t>
  </si>
  <si>
    <t>MK-740m</t>
  </si>
  <si>
    <t>A57WWY2</t>
  </si>
  <si>
    <t>A8K4WY2</t>
  </si>
  <si>
    <t>LU-202XLm</t>
  </si>
  <si>
    <t>A0U4WY3</t>
  </si>
  <si>
    <t>HM-103</t>
  </si>
  <si>
    <t>A9CFWY1</t>
  </si>
  <si>
    <t>A9CEWY1</t>
  </si>
  <si>
    <t>RU-518</t>
  </si>
  <si>
    <t>Humidifier Type Decurler for RU-518</t>
  </si>
  <si>
    <t>Option for RU-518. Decurles, neutralises static el., removes heat</t>
  </si>
  <si>
    <t>A6H9WY2</t>
  </si>
  <si>
    <t>AA01WY1</t>
  </si>
  <si>
    <t>MB-508</t>
  </si>
  <si>
    <t>A9G1WY2</t>
  </si>
  <si>
    <t>AAMXWY1</t>
  </si>
  <si>
    <t>UK-111</t>
  </si>
  <si>
    <t>AAMYWY1</t>
  </si>
  <si>
    <t>UK-218</t>
  </si>
  <si>
    <t>AAN00Y1</t>
  </si>
  <si>
    <t>IC-605A</t>
  </si>
  <si>
    <t>A3VX156</t>
  </si>
  <si>
    <t>A3VX256</t>
  </si>
  <si>
    <t>A3VX356</t>
  </si>
  <si>
    <t>A3VX456</t>
  </si>
  <si>
    <t>A3VX155</t>
  </si>
  <si>
    <t>A3VX255</t>
  </si>
  <si>
    <t>A3VX355</t>
  </si>
  <si>
    <t>A3VX455</t>
  </si>
  <si>
    <t>A9JU021</t>
  </si>
  <si>
    <t>AccurioPress 6120</t>
  </si>
  <si>
    <t>A9JT021</t>
  </si>
  <si>
    <t>AccurioPress 6136</t>
  </si>
  <si>
    <t>A9JW021</t>
  </si>
  <si>
    <t>AccurioPress 6136P</t>
  </si>
  <si>
    <t>6136 (P)</t>
  </si>
  <si>
    <t>A7W7WY2</t>
  </si>
  <si>
    <t>A9JXWY1</t>
  </si>
  <si>
    <t>PF-710</t>
  </si>
  <si>
    <t>Option for PF-709</t>
  </si>
  <si>
    <t>Dehumidifying heater f. PF-710</t>
  </si>
  <si>
    <t>To mount PF-710 if used as post insertion unit</t>
  </si>
  <si>
    <t>A9JYWY1</t>
  </si>
  <si>
    <t>FA-503</t>
  </si>
  <si>
    <t>A1RKWY4</t>
  </si>
  <si>
    <t>Heating Unit f. PF-710</t>
  </si>
  <si>
    <t>A9P9WY1</t>
  </si>
  <si>
    <t>EF-105</t>
  </si>
  <si>
    <t>AAANWY1</t>
  </si>
  <si>
    <t>VI-512</t>
  </si>
  <si>
    <t>A874WY2</t>
  </si>
  <si>
    <t>A0W6WY4</t>
  </si>
  <si>
    <t>AAAMWY1</t>
  </si>
  <si>
    <t>A9K1150</t>
  </si>
  <si>
    <t>TN017</t>
  </si>
  <si>
    <t>A9K1P00</t>
  </si>
  <si>
    <t>DR017</t>
  </si>
  <si>
    <t>A9K1500</t>
  </si>
  <si>
    <t>DV017</t>
  </si>
  <si>
    <t>1 bottle, yield approx.: 105k / pixel ratio 5%</t>
  </si>
  <si>
    <t>1 unit ,Yield approx.: 1.200k</t>
  </si>
  <si>
    <t>Multi Bypass tray for PF-707m</t>
  </si>
  <si>
    <t>Capable of feeding maximum 1,000 sheets of 762mm long size</t>
  </si>
  <si>
    <t>338e</t>
  </si>
  <si>
    <t>368e</t>
  </si>
  <si>
    <t>458e</t>
  </si>
  <si>
    <t>558e</t>
  </si>
  <si>
    <t>AA6W021</t>
  </si>
  <si>
    <t>bizhub 308e</t>
  </si>
  <si>
    <t>AA6V021</t>
  </si>
  <si>
    <t>bizhub 368e</t>
  </si>
  <si>
    <t>AA6U021</t>
  </si>
  <si>
    <t>bizhub 458e</t>
  </si>
  <si>
    <t>AA6T021</t>
  </si>
  <si>
    <t>bizhub 558e</t>
  </si>
  <si>
    <t>ineo 308e</t>
  </si>
  <si>
    <t>ineo 368e</t>
  </si>
  <si>
    <t>ineo 458e</t>
  </si>
  <si>
    <t>ineo 558e</t>
  </si>
  <si>
    <t>308e</t>
  </si>
  <si>
    <t>UK-211 required for 308e / 368e</t>
  </si>
  <si>
    <t>AAJ6050</t>
  </si>
  <si>
    <t>TN326</t>
  </si>
  <si>
    <t>16GB RAM, 1 TB x 2 HDD</t>
  </si>
  <si>
    <t>Paper sheet reverse unit, adaption to 120/136 ppm finishing (mandatory)</t>
  </si>
  <si>
    <t>For LS-506</t>
  </si>
  <si>
    <t>Rack with 1 TB HDD for multiple HDD use</t>
  </si>
  <si>
    <t>PF-710  Paper Feed Unit w. Vacuum Feeding</t>
  </si>
  <si>
    <t>HT-506  Heating Unit f. PF-710</t>
  </si>
  <si>
    <t>FA-503  PI-PFU Mounting Kit</t>
  </si>
  <si>
    <t>RU-518  Relay Unit</t>
  </si>
  <si>
    <t>HM-103  Humidifier Type Decurler</t>
  </si>
  <si>
    <t>EF-105  Envelope Kit</t>
  </si>
  <si>
    <t>VI-512  Interface Kit f. IQ-501</t>
  </si>
  <si>
    <t>ineo 6120</t>
  </si>
  <si>
    <t>ineo 6136</t>
  </si>
  <si>
    <t>ineo 6136P</t>
  </si>
  <si>
    <t>ineo+ 3070</t>
  </si>
  <si>
    <t>ineo+ 3080</t>
  </si>
  <si>
    <t>Can not be installed when connecting PF-602 and PF-707m</t>
  </si>
  <si>
    <t>incl. In- &amp; Output tray, Banner paper support part on MB-506, FS-532, OT-510</t>
  </si>
  <si>
    <t xml:space="preserve">Relay Unit for 2nd and 3rd PFU </t>
  </si>
  <si>
    <t>Option for PF-707m</t>
  </si>
  <si>
    <t>Mandatory when Fiery or Creo controller is used</t>
  </si>
  <si>
    <t>AAN10Y1</t>
  </si>
  <si>
    <t>IC-605B</t>
  </si>
  <si>
    <t>12GB RAM</t>
  </si>
  <si>
    <t>APPE kit</t>
  </si>
  <si>
    <t>IC-605</t>
  </si>
  <si>
    <t>A9VER70300</t>
  </si>
  <si>
    <t>MK-740m  Banner paper feed &amp; output</t>
  </si>
  <si>
    <t>MB-508  Multi-bypass Tray</t>
  </si>
  <si>
    <t>LU-202XLm  Large Capacity Unit</t>
  </si>
  <si>
    <t xml:space="preserve">UK-111  Relay Unit for 2nd and 3rd PFU </t>
  </si>
  <si>
    <t>PF-602  Paper Feed Unit</t>
  </si>
  <si>
    <t>IC-605A  Internal Controller</t>
  </si>
  <si>
    <t>IC-605B  Internal Controller</t>
  </si>
  <si>
    <t>UK-218  APPE kit</t>
  </si>
  <si>
    <t>Print C3070L</t>
  </si>
  <si>
    <t>Press 6120</t>
  </si>
  <si>
    <t>Press 6136P</t>
  </si>
  <si>
    <t>Press C6000</t>
  </si>
  <si>
    <t>Press C1060</t>
  </si>
  <si>
    <t>Press C7000</t>
  </si>
  <si>
    <t>Press C7000P</t>
  </si>
  <si>
    <t>Press C1070</t>
  </si>
  <si>
    <t>Press C1070P</t>
  </si>
  <si>
    <t>Press C70hc</t>
  </si>
  <si>
    <t>Press C71hc</t>
  </si>
  <si>
    <t>Press C71cf</t>
  </si>
  <si>
    <t>Press C8000</t>
  </si>
  <si>
    <t>Press C1085</t>
  </si>
  <si>
    <t>Press C1100</t>
  </si>
  <si>
    <t>Press C6085</t>
  </si>
  <si>
    <t>Press C6100</t>
  </si>
  <si>
    <t>Print C759</t>
  </si>
  <si>
    <t>Press C3070</t>
  </si>
  <si>
    <t>Press C3080</t>
  </si>
  <si>
    <t>Press C3080P</t>
  </si>
  <si>
    <t>ineo+ 3080P</t>
  </si>
  <si>
    <t xml:space="preserve">Ventilation Kit </t>
  </si>
  <si>
    <t xml:space="preserve">CCS add 2x PDF  </t>
  </si>
  <si>
    <t xml:space="preserve">CCS add 3x PDF  </t>
  </si>
  <si>
    <t xml:space="preserve">CCS add 4x PDF  </t>
  </si>
  <si>
    <t xml:space="preserve">CCS add 5x PDF  </t>
  </si>
  <si>
    <t xml:space="preserve">CCS add 6x PDF  </t>
  </si>
  <si>
    <t xml:space="preserve">SMP for add 2x PDF  </t>
  </si>
  <si>
    <t xml:space="preserve">SMP for add 3x PDF  </t>
  </si>
  <si>
    <t xml:space="preserve">SMP for add 4x PDF  </t>
  </si>
  <si>
    <t xml:space="preserve">SMP for add 5x PDF  </t>
  </si>
  <si>
    <t xml:space="preserve">SMP for add 6x PDF  </t>
  </si>
  <si>
    <t xml:space="preserve">SMP for Flux CCS Option  </t>
  </si>
  <si>
    <t xml:space="preserve">SMP for Flux CCS Printer Option  </t>
  </si>
  <si>
    <t xml:space="preserve">Flux CCS Option  </t>
  </si>
  <si>
    <t xml:space="preserve">Flux CCS Printer Option  </t>
  </si>
  <si>
    <t>Press 6136</t>
  </si>
  <si>
    <t xml:space="preserve">Air ComPressor </t>
  </si>
  <si>
    <t>Press C1060L</t>
  </si>
  <si>
    <t>BC-904  Barcode and OCR font Printing</t>
  </si>
  <si>
    <t>EM-905  Upgrad.SD Memory f.PDF direct Print</t>
  </si>
  <si>
    <t>PS-506  PS3 &amp; Barcode &amp; OCR font Printing</t>
  </si>
  <si>
    <t>A9UVWY2</t>
  </si>
  <si>
    <t>Incl. FD-5BT, 1 Printer license  and 3years SMP</t>
  </si>
  <si>
    <t>Incl. 1 Printer license  and 3years SMP</t>
  </si>
  <si>
    <t>Incl. FD-9, 1 Printer license  and 3years SMP</t>
  </si>
  <si>
    <t>A55CWY1</t>
  </si>
  <si>
    <t>PF-707</t>
  </si>
  <si>
    <t>PF-707  Paper Feed Unit</t>
  </si>
  <si>
    <t>AccurioPro Label Impose (incl. SMP)</t>
  </si>
  <si>
    <t>AccurioPro Label Impose – 1 year SMP</t>
  </si>
  <si>
    <t>Upgrade v1.2 to v2 IC-315</t>
  </si>
  <si>
    <t>Upgrade v1.0/1 to v2 IC315</t>
  </si>
  <si>
    <t>Upgrade v1.2 to v2 IC-313</t>
  </si>
  <si>
    <t>Upgrade v1.0/1 to v2 IC-313</t>
  </si>
  <si>
    <t>A7VAWY8</t>
  </si>
  <si>
    <t>UK-217</t>
  </si>
  <si>
    <t xml:space="preserve">APPE Kit </t>
  </si>
  <si>
    <t>A4NNWY4</t>
  </si>
  <si>
    <t>GBC PUNCH G2</t>
  </si>
  <si>
    <t>DIE, 2/4 Hole, 8mm</t>
  </si>
  <si>
    <t>DIE, 2/4 Hole, 6.5mm</t>
  </si>
  <si>
    <t>DIE, 2/4 Hole Scan</t>
  </si>
  <si>
    <t>DIE, VeloBind, 12 Hole, A4</t>
  </si>
  <si>
    <t>DIE, CombBind 20-21H</t>
  </si>
  <si>
    <t>DIE, Wire 2:1, Sq</t>
  </si>
  <si>
    <t>DIE, Wire 3:1, Sq</t>
  </si>
  <si>
    <t>DIE, Coil, Oval  44/47H</t>
  </si>
  <si>
    <t>DIE, eWire, Rnd</t>
  </si>
  <si>
    <t>DIE, eWire, Sq</t>
  </si>
  <si>
    <t>DIE, Coil, Rnd 44/47H</t>
  </si>
  <si>
    <t>incl. In- &amp; Output tray, Banner paper support part on MB-508, RU-518, FS-532, OT-510</t>
  </si>
  <si>
    <t>incl. In- &amp; Output tray, Banner paper support part on MB-508, FS-532, OT-510</t>
  </si>
  <si>
    <t>120 cpm (A4). Avg. Monthly Print Vol: 250k (Monthly)</t>
  </si>
  <si>
    <t>136 cpm (A4). Avg. Monthly Print Vol: 500k (Monthly)</t>
  </si>
  <si>
    <t>Can be also connected to PF-707m – sheet length up to 762mm. Capable feeding max. 1.000 sheets.</t>
  </si>
  <si>
    <t>A9VKWY3</t>
  </si>
  <si>
    <t>Controller</t>
  </si>
  <si>
    <t>for IC-308 / IC-309 / IC-310 / IC-312</t>
  </si>
  <si>
    <t>C654/C654e</t>
  </si>
  <si>
    <t>C754/C754e</t>
  </si>
  <si>
    <t>PRO C754 / PRO C754e</t>
  </si>
  <si>
    <t>Intermediate Image Transfer Unit</t>
  </si>
  <si>
    <t>A161R71433</t>
  </si>
  <si>
    <t>2nd Image Transfer Rollor Assy</t>
  </si>
  <si>
    <t>A161R72711</t>
  </si>
  <si>
    <t>Ozone Filter Assy</t>
  </si>
  <si>
    <t>A161R72811</t>
  </si>
  <si>
    <t>Toner Filter Assy</t>
  </si>
  <si>
    <t>Upgrade V2 IC-417</t>
  </si>
  <si>
    <t>A92WR70G22</t>
  </si>
  <si>
    <t>A796R71422</t>
  </si>
  <si>
    <t xml:space="preserve">For bizhub C654(e) C754(e) PRO C754(e) &amp; ineo+ 654(e) /+754(e) /+754(e)-PP </t>
  </si>
  <si>
    <t>A797R73400</t>
  </si>
  <si>
    <t>A797R71811</t>
  </si>
  <si>
    <t>2nd Transfer Roller Assy</t>
  </si>
  <si>
    <t>RnD Yield 300K</t>
  </si>
  <si>
    <t>A79JR73211</t>
  </si>
  <si>
    <t>A57VW22</t>
  </si>
  <si>
    <t>VI-510 Interface Kit</t>
  </si>
  <si>
    <t>AAFK021</t>
  </si>
  <si>
    <t>bizhub 3602P</t>
  </si>
  <si>
    <t>AAFJ021</t>
  </si>
  <si>
    <t>bizhub 4402P</t>
  </si>
  <si>
    <t>AAFH021</t>
  </si>
  <si>
    <t>bizhub 4702P</t>
  </si>
  <si>
    <t>Starter Toner up to 3k</t>
  </si>
  <si>
    <t>Starter Toner up to 5k</t>
  </si>
  <si>
    <t>ineo 3602P</t>
  </si>
  <si>
    <t>ineo 4402P</t>
  </si>
  <si>
    <t>ineo 4702P</t>
  </si>
  <si>
    <t>3602P</t>
  </si>
  <si>
    <t>4402P</t>
  </si>
  <si>
    <t>4702P</t>
  </si>
  <si>
    <t>AANAWY1</t>
  </si>
  <si>
    <t>PF-P15</t>
  </si>
  <si>
    <t>AANCWY1</t>
  </si>
  <si>
    <t>PF-P16</t>
  </si>
  <si>
    <t>Could be installed once at 3602P and up to 3 times at 4402P / 4702P.</t>
  </si>
  <si>
    <t>AANEWY1</t>
  </si>
  <si>
    <t>UK-P12</t>
  </si>
  <si>
    <t>AANFWY1</t>
  </si>
  <si>
    <t>UK-P13</t>
  </si>
  <si>
    <t>AANGWY1</t>
  </si>
  <si>
    <t>UK-P14</t>
  </si>
  <si>
    <t>Printer-based electronic barcode engine (incl. UK-P12)</t>
  </si>
  <si>
    <t>Configuration flexibility and compatibility for AFP/IPDS printing (incl. UK-P12)</t>
  </si>
  <si>
    <t>AAU4W21</t>
  </si>
  <si>
    <t>CU-203</t>
  </si>
  <si>
    <t>AAV3WY1</t>
  </si>
  <si>
    <t>NC-P05</t>
  </si>
  <si>
    <t>AAV4WY1</t>
  </si>
  <si>
    <t>NC-P06</t>
  </si>
  <si>
    <t xml:space="preserve">3602P </t>
  </si>
  <si>
    <t>AADY011</t>
  </si>
  <si>
    <t>TNP58</t>
  </si>
  <si>
    <t>AADX011</t>
  </si>
  <si>
    <t>TNP57</t>
  </si>
  <si>
    <t>AADW011</t>
  </si>
  <si>
    <t>TNP56</t>
  </si>
  <si>
    <t>AAE00Y1</t>
  </si>
  <si>
    <t>IUP26</t>
  </si>
  <si>
    <t>other machines</t>
  </si>
  <si>
    <t>AAFN021</t>
  </si>
  <si>
    <t>bizhub 3622</t>
  </si>
  <si>
    <t>AA1R021</t>
  </si>
  <si>
    <t>bizhub 4052</t>
  </si>
  <si>
    <t>AAFM021</t>
  </si>
  <si>
    <t>bizhub 4422</t>
  </si>
  <si>
    <t>AA1P021</t>
  </si>
  <si>
    <t>bizhub 4752</t>
  </si>
  <si>
    <t>ineo 3622</t>
  </si>
  <si>
    <t>ineo 4052</t>
  </si>
  <si>
    <t>ineo 4422</t>
  </si>
  <si>
    <t>ineo 4752</t>
  </si>
  <si>
    <t>ADF, PS/PCL Controller,  Paper cassette (250 sheets)</t>
  </si>
  <si>
    <t>RADF, PS/PCL Controller,  Paper cassette (250 sheets)</t>
  </si>
  <si>
    <t>AAE3011</t>
  </si>
  <si>
    <t>TNP62</t>
  </si>
  <si>
    <t>AAE2011</t>
  </si>
  <si>
    <t>TNP61</t>
  </si>
  <si>
    <t>AAE1011</t>
  </si>
  <si>
    <t>TNP64</t>
  </si>
  <si>
    <t>AAFW0Y1</t>
  </si>
  <si>
    <t>IUP33</t>
  </si>
  <si>
    <t>AA1MWYA</t>
  </si>
  <si>
    <t>AAU5WY1</t>
  </si>
  <si>
    <t>UK-219</t>
  </si>
  <si>
    <t>Upgrade kit WiFi</t>
  </si>
  <si>
    <t>AANDWY1</t>
  </si>
  <si>
    <t>HD-P07</t>
  </si>
  <si>
    <t>A9FVWYA</t>
  </si>
  <si>
    <t>Loc. Interface</t>
  </si>
  <si>
    <t>A9FRWYA</t>
  </si>
  <si>
    <t>A9M4WY2</t>
  </si>
  <si>
    <t>Local connection kit  USB hub with bluetooth</t>
  </si>
  <si>
    <t>Local connection kit USB hub kit</t>
  </si>
  <si>
    <t>Local connection kit CSRC cable</t>
  </si>
  <si>
    <t>36 bw ppm / max. A4.  Recom. Monthly Print Vol: 3,6k</t>
  </si>
  <si>
    <t>DADF, PS/PCL Controller,  Paper cassette (550 sheets)</t>
  </si>
  <si>
    <t>40 bw ppm / max. A4.  Recom. Monthly Print Vol: 7 k</t>
  </si>
  <si>
    <t>250GB HDD, Starter Toner &amp; Imaging Unit</t>
  </si>
  <si>
    <t>44 bw ppm / max. A4.  Recom. Monthly Print Vol: 7 k</t>
  </si>
  <si>
    <t>47 bw ppm / max. A4.  Recom. Monthly Print Vol: 7 k</t>
  </si>
  <si>
    <t>Could be installed once at 3622 and up to 3 times at 4422/4052/4752.</t>
  </si>
  <si>
    <t>36 bw ppm / max. A4. Recom. Monthly Print Vol: 3,6k</t>
  </si>
  <si>
    <t>44 bw ppm / max. A4. Monthly Print Vol: 7k</t>
  </si>
  <si>
    <t>47 bw ppm / max. A4. Monthly Print Vol: 7k</t>
  </si>
  <si>
    <t>CU-203  Air Filter A4</t>
  </si>
  <si>
    <t>EK-P05  Loc. Interface</t>
  </si>
  <si>
    <t>EK-P06  Loc. Interface</t>
  </si>
  <si>
    <t>EK-P07  Loc. Interface</t>
  </si>
  <si>
    <t>HD-P07  Hard Disc</t>
  </si>
  <si>
    <t>NC-P05  Network Interface</t>
  </si>
  <si>
    <t>NC-P06  Network Interface</t>
  </si>
  <si>
    <t>PF-P15  Paper tray (250 sh.)</t>
  </si>
  <si>
    <t>PF-P16  Paper tray (550 sh.)</t>
  </si>
  <si>
    <t>UK-P12  Upgrade Kit (256MB)</t>
  </si>
  <si>
    <t>UK-P13  Forms and Barcode card</t>
  </si>
  <si>
    <t xml:space="preserve">UK-P14  IPDS card  </t>
  </si>
  <si>
    <t>UK-P01  Upgrade Kit (256MB)</t>
  </si>
  <si>
    <t>For bizhub 308 / 368 / 458 / 558 &amp; ineo 308 / 368 / 458 / 558</t>
  </si>
  <si>
    <t>3 x AccurioPro Label Impose (incl. SMP)</t>
  </si>
  <si>
    <t>5 x AccurioPro Label Impose (incl. SMP)</t>
  </si>
  <si>
    <t>For AccurioPrint C2060L, AccurioPress C2060, C2070(P) &amp; ineo+ 2060L / + 2060 / + 2070</t>
  </si>
  <si>
    <t>Interface Kit f IC-313 / IC-314 / IC-417</t>
  </si>
  <si>
    <t>A8JER70111</t>
  </si>
  <si>
    <t>A795R72922</t>
  </si>
  <si>
    <t>A61DR71311</t>
  </si>
  <si>
    <t>A79MR70322</t>
  </si>
  <si>
    <t>A92WR70B11</t>
  </si>
  <si>
    <t>A161R73311</t>
  </si>
  <si>
    <t>Fiery Acrobat XI/Enfocus 13 Upgrade</t>
  </si>
  <si>
    <t>AccurioPrint C759 (Flux)</t>
  </si>
  <si>
    <t>Fiery Controller IC-418 with Videointerface</t>
  </si>
  <si>
    <t xml:space="preserve">Paper Cass.(max. 3500 sheets), </t>
  </si>
  <si>
    <t>Paper Cass.(max. 3500 sheets),</t>
  </si>
  <si>
    <t>WT-513+AccurioPro Flux Essential</t>
  </si>
  <si>
    <t>PDF Processing: PDFA-1a and PDF/A-1b, UK-219 required</t>
  </si>
  <si>
    <t>Native Barcode Font printing, UK-219 required</t>
  </si>
  <si>
    <t>Native Unicode Font printing, UK-219 required</t>
  </si>
  <si>
    <t>Native OCR Font printing, UK-219 required</t>
  </si>
  <si>
    <t>Serverless Pull Printing, UK-219 is required if machine is used as Storage/Topology system</t>
  </si>
  <si>
    <t>bizhub SECURE Platinum Sticker (50 pcs)</t>
  </si>
  <si>
    <t>A0EDR71677</t>
  </si>
  <si>
    <t>For bizhub 654(e) / 754(e) / PRO 754(e) &amp; ineo 654(e) /754(e)</t>
  </si>
  <si>
    <t>654/654e</t>
  </si>
  <si>
    <t>754/754e</t>
  </si>
  <si>
    <t>PRO 754 / PRO 754e</t>
  </si>
  <si>
    <t>A9F7WY3</t>
  </si>
  <si>
    <t>A0XPWY5</t>
  </si>
  <si>
    <t>Please check Application price list for more AccurioPro Flux Essential</t>
  </si>
  <si>
    <t>DIE, Wire 2:1, Rnd 23H</t>
  </si>
  <si>
    <t>DIE, Wire 3:1, Rnd 34H</t>
  </si>
  <si>
    <t>MIC-4160</t>
  </si>
  <si>
    <t>MIC-4160 external HDD</t>
  </si>
  <si>
    <t>MIC-4160 FACI Kit</t>
  </si>
  <si>
    <t>Special tray</t>
  </si>
  <si>
    <t>Mandatory when FD-503/FS-532 with PI-502 and RU-518 is mounted directly next to each other</t>
  </si>
  <si>
    <t>RU-518  Special tray</t>
  </si>
  <si>
    <t>IC-315 v2.0</t>
  </si>
  <si>
    <t>IC-315  External Controller (Fiery) v2.0</t>
  </si>
  <si>
    <t>IC-417 v2.1</t>
  </si>
  <si>
    <t>IC-417  Internal Controller (Fiery) v2.1</t>
  </si>
  <si>
    <t xml:space="preserve">Requires 2x MK-737 to install „GBC Punch 2“ </t>
  </si>
  <si>
    <t>AAC5021</t>
  </si>
  <si>
    <t>AccurioPress C83hc</t>
  </si>
  <si>
    <t>C83hc</t>
  </si>
  <si>
    <t>C2070(P)</t>
  </si>
  <si>
    <t>A3VX157</t>
  </si>
  <si>
    <t>A3VX257</t>
  </si>
  <si>
    <t>A3VX357</t>
  </si>
  <si>
    <t>A3VX457</t>
  </si>
  <si>
    <t xml:space="preserve">1 bottle cartridge, Polymer toner, yield ca. 58,5k (5%) </t>
  </si>
  <si>
    <t>A7U40RE</t>
  </si>
  <si>
    <t>DR315K</t>
  </si>
  <si>
    <t>Long Life K</t>
  </si>
  <si>
    <t>1 unit, long life drum with increased yield</t>
  </si>
  <si>
    <t>C258 C308 C358 C458 C558 C658</t>
  </si>
  <si>
    <t>For bizhub 3300P / 3301P / 4000P / 4700P &amp; ineo 3300P / 3301P / 4000P / 4700P</t>
  </si>
  <si>
    <t>For bizhub 3320 / 4020 / 4050 / 4750 &amp; ineo 3320 / 4020 / 4050 / 4750</t>
  </si>
  <si>
    <t>A79JR71066</t>
  </si>
  <si>
    <t>IC-313 v2.1</t>
  </si>
  <si>
    <t>A9F5WY4</t>
  </si>
  <si>
    <t>IC-313  External Controller (Fiery) v2.1</t>
  </si>
  <si>
    <t>Patlite Lamp LR4 - PP</t>
  </si>
  <si>
    <r>
      <t>Patlite Indication Lamp</t>
    </r>
    <r>
      <rPr>
        <sz val="9"/>
        <rFont val="Arial"/>
        <family val="2"/>
      </rPr>
      <t xml:space="preserve"> &gt; replaced by 9967008359</t>
    </r>
  </si>
  <si>
    <t xml:space="preserve"> </t>
  </si>
  <si>
    <r>
      <t>LL Drum Unit K &gt;</t>
    </r>
    <r>
      <rPr>
        <sz val="9"/>
        <color rgb="FFC00000"/>
        <rFont val="Arial"/>
        <family val="2"/>
      </rPr>
      <t xml:space="preserve"> </t>
    </r>
    <r>
      <rPr>
        <b/>
        <sz val="9"/>
        <color rgb="FFC00000"/>
        <rFont val="Arial"/>
        <family val="2"/>
      </rPr>
      <t>approx available Dec</t>
    </r>
  </si>
  <si>
    <t>IC-414  Image Controller (Fiery)   v1.1</t>
  </si>
  <si>
    <t>IC-415  Intern.Controller (Fiery) v2</t>
  </si>
  <si>
    <t>Press C83hc</t>
  </si>
  <si>
    <t>Multi Purpose Stacker MPS-130</t>
  </si>
  <si>
    <t>100 sheet ring - White</t>
  </si>
  <si>
    <t>100 sheet ring - Black</t>
  </si>
  <si>
    <t>50 sheet ring -  White</t>
  </si>
  <si>
    <t>50 sheet ring - Black</t>
  </si>
  <si>
    <t>GBC Binder G1</t>
  </si>
  <si>
    <t>G1 Spool, Element Size 'A', Black</t>
  </si>
  <si>
    <t>G1 Spool, Element Size 'B', Black</t>
  </si>
  <si>
    <t>G1 Spool, Element Size 'C', Black</t>
  </si>
  <si>
    <t>G1 Spool, Element Size 'D', Black</t>
  </si>
  <si>
    <t>G1 Spool, Element Size 'E', Black</t>
  </si>
  <si>
    <t>G1 Spool, Element Size 'F', Black</t>
  </si>
  <si>
    <t>G1 Spool, Element Size 'A', White</t>
  </si>
  <si>
    <t>G1 Spool, Element Size 'B', White</t>
  </si>
  <si>
    <t>G1 Spool, Element Size 'C', White</t>
  </si>
  <si>
    <t>G1 Spool, Element Size 'D', White</t>
  </si>
  <si>
    <t>G1 Spool, Element Size 'E', White</t>
  </si>
  <si>
    <t>G1 Spool, Element Size 'F', White</t>
  </si>
  <si>
    <t>G1 Spool, Element Size 'A', Silver</t>
  </si>
  <si>
    <t>G1 Spool, Element Size 'B', Silver</t>
  </si>
  <si>
    <t>G1 Spool, Element Size 'C', Silver</t>
  </si>
  <si>
    <t>G1 Spool, Element Size 'D', Silver</t>
  </si>
  <si>
    <t>G1 Spool, Element Size 'E', Silver</t>
  </si>
  <si>
    <t>G1 Spool, Element Size 'F', Silver</t>
  </si>
  <si>
    <r>
      <t xml:space="preserve">GBC Binder G1 </t>
    </r>
    <r>
      <rPr>
        <sz val="9"/>
        <rFont val="Arial"/>
        <family val="2"/>
      </rPr>
      <t>&gt;</t>
    </r>
    <r>
      <rPr>
        <b/>
        <sz val="9"/>
        <rFont val="Arial"/>
        <family val="2"/>
      </rPr>
      <t xml:space="preserve"> </t>
    </r>
    <r>
      <rPr>
        <sz val="9"/>
        <color rgb="FFC00000"/>
        <rFont val="Arial"/>
        <family val="2"/>
      </rPr>
      <t>approx. Nov</t>
    </r>
  </si>
  <si>
    <t>For bizhub PRO 951 Press 1052(e) 1250(e) 1250(e)P &amp; ineo 951 1052(e) 1250(e)</t>
  </si>
  <si>
    <t>Max Binder MB-200</t>
  </si>
  <si>
    <r>
      <t xml:space="preserve">Max Binder  MB-200 &gt; </t>
    </r>
    <r>
      <rPr>
        <sz val="9"/>
        <color rgb="FFC00000"/>
        <rFont val="Arial"/>
        <family val="2"/>
      </rPr>
      <t>approx. Jan 2019</t>
    </r>
  </si>
  <si>
    <t>Multi Purpose Stacker  MPS-130</t>
  </si>
  <si>
    <t>Plockmatic</t>
  </si>
  <si>
    <t>SD-350 / SD-500</t>
  </si>
  <si>
    <t>MPS-130</t>
  </si>
  <si>
    <t>GBC Binder G1 and Punch G2</t>
  </si>
  <si>
    <t xml:space="preserve">Requires „GBC Punch 2“ </t>
  </si>
  <si>
    <r>
      <rPr>
        <sz val="9"/>
        <rFont val="Arial"/>
        <family val="2"/>
      </rPr>
      <t>GBC Binder G1 &gt;</t>
    </r>
    <r>
      <rPr>
        <b/>
        <sz val="9"/>
        <rFont val="Arial"/>
        <family val="2"/>
      </rPr>
      <t xml:space="preserve"> </t>
    </r>
    <r>
      <rPr>
        <sz val="9"/>
        <color rgb="FFC00000"/>
        <rFont val="Arial"/>
        <family val="2"/>
      </rPr>
      <t>approx. Nov</t>
    </r>
  </si>
  <si>
    <t>GBC Punch G2</t>
  </si>
  <si>
    <t>Max Binder  MB-200</t>
  </si>
  <si>
    <t xml:space="preserve">Requires 2x MK-737 </t>
  </si>
  <si>
    <t>Dealer 1</t>
  </si>
  <si>
    <t>Dealer 2</t>
  </si>
  <si>
    <t>RSP</t>
  </si>
  <si>
    <t>1 bottles, 250g</t>
  </si>
  <si>
    <t>NEW PRICE</t>
  </si>
  <si>
    <t>1 bottle, 207g, yield ca.: 11k/bottle</t>
  </si>
  <si>
    <t>1 bottle, 250g, yield ca.: 11k/bottle</t>
  </si>
  <si>
    <t>1 bottle, 250g</t>
  </si>
  <si>
    <t>Logic Computers</t>
  </si>
  <si>
    <t xml:space="preserve"> - Черный</t>
  </si>
  <si>
    <t xml:space="preserve"> - Желтый</t>
  </si>
  <si>
    <t xml:space="preserve"> - Красный</t>
  </si>
  <si>
    <t xml:space="preserve"> - Синий</t>
  </si>
  <si>
    <t>USB Считыватель для карт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</si>
</sst>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[$-809]dd\ mmmm\ yyyy;@"/>
    <numFmt numFmtId="166" formatCode="[$-409]d\-mmm\-yyyy;@"/>
    <numFmt numFmtId="167" formatCode="_-* #,##0.00_-;\-* #,##0.00_-;_-* &quot;-&quot;??_-;_-@_-"/>
    <numFmt numFmtId="168" formatCode="_-&quot;£&quot;* #,##0.00_-;\-&quot;£&quot;* #,##0.00_-;_-&quot;£&quot;* &quot;-&quot;??_-;_-@_-"/>
  </numFmts>
  <fonts count="13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8"/>
      <color indexed="8"/>
      <name val="Arial"/>
      <family val="2"/>
    </font>
    <font>
      <b/>
      <sz val="10"/>
      <color indexed="9"/>
      <name val="Arial"/>
      <family val="2"/>
    </font>
    <font>
      <sz val="8"/>
      <color indexed="22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10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9"/>
      <color indexed="43"/>
      <name val="Arial"/>
      <family val="2"/>
    </font>
    <font>
      <sz val="8"/>
      <color indexed="10"/>
      <name val="Arial"/>
      <family val="2"/>
    </font>
    <font>
      <b/>
      <sz val="12"/>
      <color indexed="52"/>
      <name val="Arial"/>
      <family val="2"/>
    </font>
    <font>
      <sz val="8"/>
      <color indexed="8"/>
      <name val="Arial"/>
      <family val="2"/>
    </font>
    <font>
      <b/>
      <sz val="10"/>
      <color indexed="51"/>
      <name val="Arial"/>
      <family val="2"/>
    </font>
    <font>
      <b/>
      <sz val="10"/>
      <color indexed="12"/>
      <name val="Arial"/>
      <family val="2"/>
    </font>
    <font>
      <b/>
      <sz val="9"/>
      <color indexed="63"/>
      <name val="Arial"/>
      <family val="2"/>
    </font>
    <font>
      <sz val="10"/>
      <color indexed="63"/>
      <name val="Arial"/>
      <family val="2"/>
    </font>
    <font>
      <sz val="7"/>
      <color indexed="8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sz val="9"/>
      <color indexed="63"/>
      <name val="Arial"/>
      <family val="2"/>
    </font>
    <font>
      <sz val="8"/>
      <color indexed="81"/>
      <name val="Tahoma"/>
      <family val="2"/>
    </font>
    <font>
      <sz val="7"/>
      <name val="Arial"/>
      <family val="2"/>
    </font>
    <font>
      <b/>
      <sz val="8"/>
      <color indexed="81"/>
      <name val="Tahoma"/>
      <family val="2"/>
    </font>
    <font>
      <strike/>
      <sz val="9"/>
      <name val="Arial"/>
      <family val="2"/>
    </font>
    <font>
      <sz val="9"/>
      <color indexed="23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indexed="72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3F4D58"/>
      <name val="Arial"/>
      <family val="2"/>
    </font>
    <font>
      <sz val="8"/>
      <color rgb="FF4B4B4B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8"/>
      <color theme="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color rgb="FFC00000"/>
      <name val="Arial"/>
      <family val="2"/>
    </font>
    <font>
      <b/>
      <sz val="10"/>
      <color theme="1" tint="0.499984740745262"/>
      <name val="Arial"/>
      <family val="2"/>
    </font>
    <font>
      <sz val="8"/>
      <color rgb="FF333333"/>
      <name val="Tahoma"/>
      <family val="2"/>
    </font>
    <font>
      <b/>
      <sz val="12"/>
      <name val="ＭＳ Ｐゴシック"/>
      <family val="3"/>
      <charset val="128"/>
    </font>
    <font>
      <sz val="12"/>
      <name val="Osaka"/>
      <family val="3"/>
      <charset val="128"/>
    </font>
    <font>
      <b/>
      <sz val="12"/>
      <name val="ＭＳ ゴシック"/>
      <family val="3"/>
      <charset val="128"/>
    </font>
    <font>
      <sz val="9"/>
      <color indexed="81"/>
      <name val="Tahoma"/>
      <family val="2"/>
    </font>
    <font>
      <sz val="9"/>
      <color rgb="FFC0000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sz val="6"/>
      <name val="Arial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C00000"/>
      <name val="Arial"/>
      <family val="2"/>
    </font>
    <font>
      <b/>
      <sz val="12"/>
      <color theme="6" tint="-0.499984740745262"/>
      <name val="Arial"/>
      <family val="2"/>
    </font>
    <font>
      <sz val="9"/>
      <color theme="6" tint="-0.499984740745262"/>
      <name val="Arial"/>
      <family val="2"/>
    </font>
    <font>
      <b/>
      <sz val="9"/>
      <color theme="6" tint="-0.499984740745262"/>
      <name val="Arial"/>
      <family val="2"/>
    </font>
    <font>
      <sz val="8"/>
      <color theme="6" tint="-0.499984740745262"/>
      <name val="Arial"/>
      <family val="2"/>
    </font>
    <font>
      <b/>
      <sz val="10"/>
      <color theme="6" tint="-0.499984740745262"/>
      <name val="Arial"/>
      <family val="2"/>
    </font>
    <font>
      <sz val="10"/>
      <color theme="6" tint="-0.499984740745262"/>
      <name val="Arial"/>
      <family val="2"/>
    </font>
    <font>
      <b/>
      <sz val="8"/>
      <color theme="6" tint="-0.499984740745262"/>
      <name val="Arial"/>
      <family val="2"/>
    </font>
    <font>
      <strike/>
      <sz val="9"/>
      <color theme="6" tint="-0.499984740745262"/>
      <name val="Arial"/>
      <family val="2"/>
    </font>
    <font>
      <b/>
      <strike/>
      <sz val="9"/>
      <name val="Arial"/>
      <family val="2"/>
    </font>
    <font>
      <sz val="10"/>
      <color theme="0" tint="-0.14999847407452621"/>
      <name val="Arial"/>
      <family val="2"/>
    </font>
    <font>
      <sz val="11"/>
      <name val="ＭＳ Ｐゴシック"/>
      <family val="3"/>
      <charset val="128"/>
    </font>
    <font>
      <sz val="9"/>
      <color rgb="FFFFFF99"/>
      <name val="Arial"/>
      <family val="2"/>
    </font>
    <font>
      <sz val="10"/>
      <name val="Arial"/>
      <family val="2"/>
    </font>
    <font>
      <i/>
      <sz val="9"/>
      <color rgb="FFFF0000"/>
      <name val="Arial"/>
      <family val="2"/>
    </font>
    <font>
      <b/>
      <strike/>
      <sz val="10"/>
      <color theme="6" tint="-0.499984740745262"/>
      <name val="Arial"/>
      <family val="2"/>
    </font>
    <font>
      <b/>
      <strike/>
      <sz val="10"/>
      <color indexed="9"/>
      <name val="Arial"/>
      <family val="2"/>
    </font>
    <font>
      <b/>
      <sz val="8"/>
      <color rgb="FFFF0000"/>
      <name val="Arial"/>
      <family val="2"/>
    </font>
    <font>
      <sz val="11"/>
      <name val="Calibri"/>
      <family val="2"/>
    </font>
    <font>
      <sz val="8"/>
      <color rgb="FFFF0000"/>
      <name val="Arial"/>
      <family val="2"/>
    </font>
    <font>
      <sz val="9"/>
      <color rgb="FFFF0000"/>
      <name val="Tahoma"/>
      <family val="2"/>
    </font>
    <font>
      <sz val="8"/>
      <name val="Tahoma"/>
      <family val="2"/>
    </font>
    <font>
      <b/>
      <sz val="10"/>
      <color theme="0" tint="-0.249977111117893"/>
      <name val="Arial"/>
      <family val="2"/>
    </font>
    <font>
      <b/>
      <sz val="9"/>
      <color theme="0" tint="-0.249977111117893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1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 style="thick">
        <color theme="1" tint="0.499984740745262"/>
      </left>
      <right/>
      <top/>
      <bottom/>
      <diagonal/>
    </border>
    <border>
      <left/>
      <right style="thick">
        <color theme="1" tint="0.499984740745262"/>
      </right>
      <top/>
      <bottom/>
      <diagonal/>
    </border>
    <border>
      <left style="thick">
        <color theme="1" tint="0.499984740745262"/>
      </left>
      <right/>
      <top/>
      <bottom style="thick">
        <color theme="1" tint="0.499984740745262"/>
      </bottom>
      <diagonal/>
    </border>
    <border>
      <left/>
      <right/>
      <top/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 style="thick">
        <color indexed="12"/>
      </left>
      <right/>
      <top style="thick">
        <color theme="1" tint="0.499984740745262"/>
      </top>
      <bottom style="thick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5">
    <xf numFmtId="0" fontId="0" fillId="0" borderId="0" applyNumberFormat="0" applyFill="0" applyBorder="0" applyAlignment="0" applyProtection="0"/>
    <xf numFmtId="0" fontId="28" fillId="0" borderId="0"/>
    <xf numFmtId="0" fontId="28" fillId="0" borderId="0" applyNumberFormat="0" applyFill="0" applyBorder="0" applyAlignment="0" applyProtection="0"/>
    <xf numFmtId="0" fontId="26" fillId="0" borderId="0"/>
    <xf numFmtId="0" fontId="96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101" fillId="0" borderId="0" applyNumberFormat="0" applyFill="0" applyBorder="0" applyAlignment="0" applyProtection="0"/>
    <xf numFmtId="0" fontId="22" fillId="0" borderId="0"/>
    <xf numFmtId="0" fontId="20" fillId="0" borderId="0"/>
    <xf numFmtId="0" fontId="28" fillId="0" borderId="0" applyNumberFormat="0" applyFill="0" applyBorder="0" applyAlignment="0" applyProtection="0"/>
    <xf numFmtId="0" fontId="14" fillId="0" borderId="0"/>
    <xf numFmtId="0" fontId="120" fillId="0" borderId="0">
      <alignment vertical="center"/>
    </xf>
    <xf numFmtId="0" fontId="96" fillId="0" borderId="0"/>
    <xf numFmtId="9" fontId="122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5" fillId="0" borderId="0"/>
    <xf numFmtId="0" fontId="4" fillId="0" borderId="0"/>
    <xf numFmtId="0" fontId="2" fillId="0" borderId="0"/>
    <xf numFmtId="168" fontId="28" fillId="0" borderId="0" applyFont="0" applyFill="0" applyBorder="0" applyAlignment="0" applyProtection="0"/>
    <xf numFmtId="167" fontId="28" fillId="0" borderId="0" applyFont="0" applyFill="0" applyBorder="0" applyAlignment="0" applyProtection="0"/>
  </cellStyleXfs>
  <cellXfs count="2007">
    <xf numFmtId="0" fontId="0" fillId="0" borderId="0" xfId="0"/>
    <xf numFmtId="0" fontId="32" fillId="0" borderId="0" xfId="0" applyFont="1"/>
    <xf numFmtId="0" fontId="33" fillId="0" borderId="0" xfId="0" applyFont="1"/>
    <xf numFmtId="0" fontId="33" fillId="0" borderId="0" xfId="0" applyFont="1" applyAlignment="1">
      <alignment horizontal="center"/>
    </xf>
    <xf numFmtId="0" fontId="33" fillId="0" borderId="1" xfId="0" applyFont="1" applyBorder="1"/>
    <xf numFmtId="0" fontId="33" fillId="0" borderId="2" xfId="0" applyFont="1" applyBorder="1"/>
    <xf numFmtId="0" fontId="33" fillId="0" borderId="4" xfId="0" applyFont="1" applyBorder="1"/>
    <xf numFmtId="0" fontId="33" fillId="0" borderId="6" xfId="0" applyFont="1" applyBorder="1"/>
    <xf numFmtId="0" fontId="33" fillId="0" borderId="7" xfId="0" applyFont="1" applyBorder="1"/>
    <xf numFmtId="0" fontId="33" fillId="0" borderId="8" xfId="0" applyFont="1" applyBorder="1"/>
    <xf numFmtId="0" fontId="33" fillId="0" borderId="10" xfId="0" applyFont="1" applyBorder="1"/>
    <xf numFmtId="0" fontId="33" fillId="0" borderId="0" xfId="0" applyFont="1" applyBorder="1"/>
    <xf numFmtId="4" fontId="33" fillId="0" borderId="0" xfId="0" applyNumberFormat="1" applyFont="1" applyBorder="1"/>
    <xf numFmtId="0" fontId="33" fillId="0" borderId="12" xfId="0" applyFont="1" applyBorder="1"/>
    <xf numFmtId="0" fontId="33" fillId="0" borderId="13" xfId="0" applyFont="1" applyBorder="1"/>
    <xf numFmtId="0" fontId="33" fillId="0" borderId="3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33" fillId="0" borderId="14" xfId="0" applyFont="1" applyBorder="1"/>
    <xf numFmtId="0" fontId="33" fillId="0" borderId="9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3" fillId="0" borderId="15" xfId="0" applyFont="1" applyBorder="1"/>
    <xf numFmtId="4" fontId="0" fillId="0" borderId="0" xfId="0" applyNumberFormat="1"/>
    <xf numFmtId="0" fontId="0" fillId="0" borderId="0" xfId="0" applyAlignment="1">
      <alignment horizontal="left"/>
    </xf>
    <xf numFmtId="0" fontId="34" fillId="0" borderId="0" xfId="0" applyFont="1" applyAlignment="1"/>
    <xf numFmtId="0" fontId="30" fillId="0" borderId="0" xfId="0" applyFont="1" applyAlignment="1"/>
    <xf numFmtId="0" fontId="36" fillId="0" borderId="0" xfId="0" applyFont="1" applyAlignment="1">
      <alignment horizontal="right"/>
    </xf>
    <xf numFmtId="0" fontId="36" fillId="0" borderId="0" xfId="0" applyFont="1"/>
    <xf numFmtId="0" fontId="36" fillId="0" borderId="0" xfId="0" applyFont="1" applyAlignment="1"/>
    <xf numFmtId="0" fontId="33" fillId="0" borderId="0" xfId="0" applyFont="1" applyBorder="1" applyAlignment="1">
      <alignment horizontal="right"/>
    </xf>
    <xf numFmtId="0" fontId="33" fillId="0" borderId="3" xfId="0" applyFont="1" applyBorder="1" applyAlignment="1">
      <alignment horizontal="left"/>
    </xf>
    <xf numFmtId="0" fontId="33" fillId="0" borderId="3" xfId="0" applyFont="1" applyBorder="1" applyAlignment="1"/>
    <xf numFmtId="0" fontId="33" fillId="0" borderId="11" xfId="0" applyFont="1" applyBorder="1" applyAlignment="1"/>
    <xf numFmtId="0" fontId="33" fillId="0" borderId="11" xfId="0" applyFont="1" applyBorder="1" applyAlignment="1">
      <alignment horizontal="left"/>
    </xf>
    <xf numFmtId="0" fontId="33" fillId="0" borderId="6" xfId="0" applyFont="1" applyBorder="1" applyAlignment="1">
      <alignment horizontal="right"/>
    </xf>
    <xf numFmtId="0" fontId="33" fillId="0" borderId="13" xfId="0" applyFont="1" applyBorder="1" applyAlignment="1">
      <alignment horizontal="right"/>
    </xf>
    <xf numFmtId="0" fontId="33" fillId="0" borderId="2" xfId="0" applyFont="1" applyBorder="1" applyAlignment="1">
      <alignment horizontal="right"/>
    </xf>
    <xf numFmtId="0" fontId="33" fillId="0" borderId="4" xfId="0" applyFont="1" applyBorder="1" applyAlignment="1">
      <alignment horizontal="right"/>
    </xf>
    <xf numFmtId="0" fontId="33" fillId="0" borderId="4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12" xfId="0" applyFont="1" applyBorder="1" applyAlignment="1">
      <alignment horizontal="right"/>
    </xf>
    <xf numFmtId="0" fontId="0" fillId="0" borderId="0" xfId="0" applyBorder="1"/>
    <xf numFmtId="0" fontId="33" fillId="0" borderId="5" xfId="0" applyFont="1" applyFill="1" applyBorder="1"/>
    <xf numFmtId="0" fontId="33" fillId="0" borderId="5" xfId="0" applyFont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33" fillId="0" borderId="0" xfId="0" applyFont="1" applyFill="1" applyBorder="1"/>
    <xf numFmtId="0" fontId="0" fillId="0" borderId="4" xfId="0" applyBorder="1"/>
    <xf numFmtId="0" fontId="33" fillId="0" borderId="0" xfId="0" applyFont="1" applyBorder="1" applyAlignment="1">
      <alignment horizontal="left"/>
    </xf>
    <xf numFmtId="0" fontId="33" fillId="0" borderId="8" xfId="0" applyFont="1" applyBorder="1" applyAlignment="1">
      <alignment horizontal="left"/>
    </xf>
    <xf numFmtId="0" fontId="33" fillId="0" borderId="7" xfId="0" applyFont="1" applyBorder="1" applyAlignment="1">
      <alignment horizontal="left"/>
    </xf>
    <xf numFmtId="0" fontId="33" fillId="0" borderId="1" xfId="0" applyFont="1" applyBorder="1" applyAlignment="1">
      <alignment horizontal="right"/>
    </xf>
    <xf numFmtId="0" fontId="33" fillId="0" borderId="3" xfId="0" applyFont="1" applyFill="1" applyBorder="1"/>
    <xf numFmtId="0" fontId="33" fillId="0" borderId="5" xfId="0" applyFont="1" applyBorder="1" applyAlignment="1"/>
    <xf numFmtId="0" fontId="33" fillId="0" borderId="6" xfId="0" applyFont="1" applyBorder="1" applyAlignment="1">
      <alignment horizontal="center"/>
    </xf>
    <xf numFmtId="0" fontId="35" fillId="0" borderId="12" xfId="0" applyFont="1" applyBorder="1" applyAlignment="1">
      <alignment horizontal="right"/>
    </xf>
    <xf numFmtId="0" fontId="33" fillId="0" borderId="7" xfId="0" applyFont="1" applyFill="1" applyBorder="1"/>
    <xf numFmtId="0" fontId="33" fillId="0" borderId="8" xfId="0" applyFont="1" applyFill="1" applyBorder="1"/>
    <xf numFmtId="0" fontId="33" fillId="0" borderId="7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0" fontId="33" fillId="0" borderId="13" xfId="0" applyFont="1" applyFill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31" fillId="0" borderId="2" xfId="0" applyFont="1" applyBorder="1"/>
    <xf numFmtId="0" fontId="32" fillId="0" borderId="0" xfId="0" applyFont="1" applyBorder="1"/>
    <xf numFmtId="0" fontId="33" fillId="0" borderId="7" xfId="0" applyFont="1" applyBorder="1" applyAlignment="1"/>
    <xf numFmtId="0" fontId="33" fillId="0" borderId="0" xfId="0" applyFont="1" applyBorder="1" applyAlignment="1"/>
    <xf numFmtId="0" fontId="33" fillId="0" borderId="8" xfId="0" applyFont="1" applyBorder="1" applyAlignment="1"/>
    <xf numFmtId="0" fontId="33" fillId="0" borderId="9" xfId="0" applyFont="1" applyBorder="1" applyAlignment="1">
      <alignment horizontal="left"/>
    </xf>
    <xf numFmtId="0" fontId="33" fillId="0" borderId="10" xfId="0" applyFont="1" applyBorder="1" applyAlignment="1">
      <alignment horizontal="left"/>
    </xf>
    <xf numFmtId="0" fontId="35" fillId="0" borderId="0" xfId="0" applyFont="1" applyFill="1" applyBorder="1"/>
    <xf numFmtId="0" fontId="39" fillId="0" borderId="0" xfId="0" applyFont="1"/>
    <xf numFmtId="0" fontId="43" fillId="0" borderId="0" xfId="0" applyFont="1"/>
    <xf numFmtId="0" fontId="44" fillId="0" borderId="0" xfId="0" applyFont="1"/>
    <xf numFmtId="0" fontId="46" fillId="3" borderId="15" xfId="0" applyFont="1" applyFill="1" applyBorder="1"/>
    <xf numFmtId="0" fontId="46" fillId="3" borderId="9" xfId="0" applyFont="1" applyFill="1" applyBorder="1"/>
    <xf numFmtId="0" fontId="46" fillId="3" borderId="10" xfId="0" applyFont="1" applyFill="1" applyBorder="1"/>
    <xf numFmtId="0" fontId="46" fillId="3" borderId="10" xfId="0" applyFont="1" applyFill="1" applyBorder="1" applyAlignment="1">
      <alignment horizontal="right"/>
    </xf>
    <xf numFmtId="0" fontId="46" fillId="3" borderId="7" xfId="0" applyFont="1" applyFill="1" applyBorder="1"/>
    <xf numFmtId="0" fontId="40" fillId="3" borderId="16" xfId="0" applyFont="1" applyFill="1" applyBorder="1" applyAlignment="1">
      <alignment horizontal="right"/>
    </xf>
    <xf numFmtId="0" fontId="40" fillId="3" borderId="17" xfId="0" applyFont="1" applyFill="1" applyBorder="1"/>
    <xf numFmtId="0" fontId="33" fillId="0" borderId="13" xfId="0" applyFont="1" applyFill="1" applyBorder="1"/>
    <xf numFmtId="0" fontId="0" fillId="0" borderId="0" xfId="0" applyFill="1"/>
    <xf numFmtId="0" fontId="33" fillId="0" borderId="13" xfId="0" applyFont="1" applyFill="1" applyBorder="1" applyAlignment="1">
      <alignment horizontal="left"/>
    </xf>
    <xf numFmtId="0" fontId="46" fillId="3" borderId="1" xfId="0" applyFont="1" applyFill="1" applyBorder="1"/>
    <xf numFmtId="0" fontId="46" fillId="3" borderId="3" xfId="0" applyFont="1" applyFill="1" applyBorder="1"/>
    <xf numFmtId="0" fontId="46" fillId="3" borderId="7" xfId="0" applyFont="1" applyFill="1" applyBorder="1" applyAlignment="1">
      <alignment horizontal="right"/>
    </xf>
    <xf numFmtId="0" fontId="33" fillId="0" borderId="2" xfId="0" applyFont="1" applyFill="1" applyBorder="1" applyAlignment="1">
      <alignment horizontal="right"/>
    </xf>
    <xf numFmtId="0" fontId="33" fillId="0" borderId="4" xfId="0" applyFont="1" applyFill="1" applyBorder="1"/>
    <xf numFmtId="0" fontId="33" fillId="0" borderId="13" xfId="0" applyFont="1" applyBorder="1" applyAlignment="1">
      <alignment horizontal="left"/>
    </xf>
    <xf numFmtId="0" fontId="31" fillId="0" borderId="1" xfId="0" applyFont="1" applyBorder="1"/>
    <xf numFmtId="0" fontId="0" fillId="0" borderId="10" xfId="0" applyBorder="1"/>
    <xf numFmtId="0" fontId="31" fillId="0" borderId="13" xfId="0" applyFont="1" applyBorder="1"/>
    <xf numFmtId="0" fontId="33" fillId="4" borderId="7" xfId="0" applyFont="1" applyFill="1" applyBorder="1"/>
    <xf numFmtId="0" fontId="33" fillId="4" borderId="5" xfId="0" applyFont="1" applyFill="1" applyBorder="1"/>
    <xf numFmtId="0" fontId="33" fillId="4" borderId="8" xfId="0" applyFont="1" applyFill="1" applyBorder="1"/>
    <xf numFmtId="0" fontId="33" fillId="4" borderId="6" xfId="0" applyFont="1" applyFill="1" applyBorder="1"/>
    <xf numFmtId="0" fontId="33" fillId="4" borderId="2" xfId="0" applyFont="1" applyFill="1" applyBorder="1"/>
    <xf numFmtId="0" fontId="32" fillId="4" borderId="11" xfId="0" applyFont="1" applyFill="1" applyBorder="1"/>
    <xf numFmtId="0" fontId="33" fillId="4" borderId="12" xfId="0" applyFont="1" applyFill="1" applyBorder="1"/>
    <xf numFmtId="0" fontId="32" fillId="4" borderId="5" xfId="0" applyFont="1" applyFill="1" applyBorder="1"/>
    <xf numFmtId="0" fontId="32" fillId="4" borderId="3" xfId="0" applyFont="1" applyFill="1" applyBorder="1"/>
    <xf numFmtId="0" fontId="32" fillId="4" borderId="1" xfId="0" applyFont="1" applyFill="1" applyBorder="1"/>
    <xf numFmtId="0" fontId="0" fillId="0" borderId="0" xfId="0" applyAlignment="1">
      <alignment vertical="center"/>
    </xf>
    <xf numFmtId="0" fontId="35" fillId="4" borderId="2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165" fontId="47" fillId="3" borderId="18" xfId="0" applyNumberFormat="1" applyFont="1" applyFill="1" applyBorder="1" applyAlignment="1">
      <alignment horizontal="center"/>
    </xf>
    <xf numFmtId="0" fontId="0" fillId="3" borderId="19" xfId="0" applyFill="1" applyBorder="1"/>
    <xf numFmtId="0" fontId="31" fillId="0" borderId="4" xfId="0" applyFont="1" applyBorder="1" applyAlignment="1">
      <alignment horizontal="right"/>
    </xf>
    <xf numFmtId="0" fontId="31" fillId="0" borderId="12" xfId="0" applyFont="1" applyBorder="1" applyAlignment="1">
      <alignment horizontal="right"/>
    </xf>
    <xf numFmtId="0" fontId="45" fillId="0" borderId="4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47" fillId="0" borderId="12" xfId="0" applyFont="1" applyBorder="1" applyAlignment="1">
      <alignment horizontal="right"/>
    </xf>
    <xf numFmtId="0" fontId="33" fillId="0" borderId="8" xfId="0" applyFont="1" applyBorder="1" applyAlignment="1">
      <alignment horizontal="right"/>
    </xf>
    <xf numFmtId="0" fontId="33" fillId="0" borderId="7" xfId="0" applyFont="1" applyBorder="1" applyAlignment="1">
      <alignment horizontal="right"/>
    </xf>
    <xf numFmtId="0" fontId="34" fillId="0" borderId="20" xfId="0" applyFont="1" applyBorder="1" applyAlignment="1">
      <alignment horizontal="right"/>
    </xf>
    <xf numFmtId="0" fontId="51" fillId="3" borderId="19" xfId="0" applyFont="1" applyFill="1" applyBorder="1" applyAlignment="1">
      <alignment horizontal="right"/>
    </xf>
    <xf numFmtId="0" fontId="33" fillId="0" borderId="1" xfId="0" applyFont="1" applyBorder="1" applyAlignment="1">
      <alignment horizontal="left"/>
    </xf>
    <xf numFmtId="0" fontId="35" fillId="0" borderId="8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35" fillId="0" borderId="4" xfId="0" applyFont="1" applyBorder="1" applyAlignment="1">
      <alignment horizontal="right"/>
    </xf>
    <xf numFmtId="0" fontId="33" fillId="0" borderId="2" xfId="0" applyFont="1" applyBorder="1" applyAlignment="1">
      <alignment horizontal="left"/>
    </xf>
    <xf numFmtId="4" fontId="33" fillId="0" borderId="0" xfId="0" applyNumberFormat="1" applyFont="1" applyFill="1" applyBorder="1" applyAlignment="1">
      <alignment horizontal="right"/>
    </xf>
    <xf numFmtId="0" fontId="35" fillId="0" borderId="0" xfId="0" applyFont="1" applyFill="1" applyBorder="1" applyAlignment="1">
      <alignment horizontal="center"/>
    </xf>
    <xf numFmtId="0" fontId="35" fillId="0" borderId="0" xfId="0" applyFont="1"/>
    <xf numFmtId="0" fontId="38" fillId="0" borderId="0" xfId="0" applyFont="1" applyBorder="1" applyAlignment="1">
      <alignment horizontal="left"/>
    </xf>
    <xf numFmtId="0" fontId="56" fillId="3" borderId="7" xfId="0" applyFont="1" applyFill="1" applyBorder="1"/>
    <xf numFmtId="0" fontId="35" fillId="0" borderId="13" xfId="0" applyFont="1" applyBorder="1"/>
    <xf numFmtId="0" fontId="35" fillId="0" borderId="15" xfId="0" applyFont="1" applyBorder="1"/>
    <xf numFmtId="0" fontId="35" fillId="0" borderId="0" xfId="0" applyFont="1" applyBorder="1"/>
    <xf numFmtId="0" fontId="35" fillId="0" borderId="2" xfId="0" applyFont="1" applyBorder="1"/>
    <xf numFmtId="0" fontId="57" fillId="0" borderId="0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 applyBorder="1" applyAlignment="1">
      <alignment horizontal="center"/>
    </xf>
    <xf numFmtId="0" fontId="33" fillId="4" borderId="10" xfId="0" applyFont="1" applyFill="1" applyBorder="1"/>
    <xf numFmtId="0" fontId="32" fillId="4" borderId="10" xfId="0" applyFont="1" applyFill="1" applyBorder="1"/>
    <xf numFmtId="0" fontId="35" fillId="4" borderId="10" xfId="0" applyFont="1" applyFill="1" applyBorder="1"/>
    <xf numFmtId="0" fontId="33" fillId="4" borderId="14" xfId="0" applyFont="1" applyFill="1" applyBorder="1"/>
    <xf numFmtId="0" fontId="32" fillId="4" borderId="9" xfId="0" applyFont="1" applyFill="1" applyBorder="1"/>
    <xf numFmtId="0" fontId="35" fillId="0" borderId="5" xfId="0" applyFont="1" applyBorder="1"/>
    <xf numFmtId="0" fontId="32" fillId="4" borderId="14" xfId="0" applyFont="1" applyFill="1" applyBorder="1"/>
    <xf numFmtId="0" fontId="32" fillId="4" borderId="7" xfId="0" applyFont="1" applyFill="1" applyBorder="1" applyAlignment="1">
      <alignment horizontal="right"/>
    </xf>
    <xf numFmtId="0" fontId="31" fillId="0" borderId="13" xfId="0" applyFont="1" applyBorder="1" applyAlignment="1">
      <alignment horizontal="right"/>
    </xf>
    <xf numFmtId="0" fontId="31" fillId="0" borderId="1" xfId="0" applyFont="1" applyBorder="1" applyAlignment="1">
      <alignment horizontal="right"/>
    </xf>
    <xf numFmtId="0" fontId="31" fillId="0" borderId="2" xfId="0" applyFont="1" applyBorder="1" applyAlignment="1">
      <alignment horizontal="right"/>
    </xf>
    <xf numFmtId="0" fontId="35" fillId="0" borderId="10" xfId="0" applyFont="1" applyBorder="1" applyAlignment="1">
      <alignment horizontal="center"/>
    </xf>
    <xf numFmtId="0" fontId="49" fillId="0" borderId="0" xfId="0" applyFont="1"/>
    <xf numFmtId="0" fontId="32" fillId="0" borderId="0" xfId="0" applyFont="1" applyBorder="1" applyAlignment="1">
      <alignment horizontal="left"/>
    </xf>
    <xf numFmtId="0" fontId="35" fillId="0" borderId="10" xfId="0" applyFont="1" applyBorder="1"/>
    <xf numFmtId="0" fontId="33" fillId="0" borderId="1" xfId="0" applyFont="1" applyFill="1" applyBorder="1"/>
    <xf numFmtId="0" fontId="31" fillId="0" borderId="15" xfId="0" applyFont="1" applyBorder="1"/>
    <xf numFmtId="0" fontId="60" fillId="3" borderId="9" xfId="0" applyFont="1" applyFill="1" applyBorder="1"/>
    <xf numFmtId="0" fontId="43" fillId="0" borderId="8" xfId="0" applyFont="1" applyBorder="1"/>
    <xf numFmtId="0" fontId="32" fillId="0" borderId="3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32" fillId="0" borderId="7" xfId="0" applyFont="1" applyFill="1" applyBorder="1" applyAlignment="1">
      <alignment horizontal="center"/>
    </xf>
    <xf numFmtId="0" fontId="32" fillId="0" borderId="1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8" xfId="0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/>
    </xf>
    <xf numFmtId="0" fontId="32" fillId="0" borderId="7" xfId="0" applyFont="1" applyBorder="1" applyAlignment="1">
      <alignment horizontal="left"/>
    </xf>
    <xf numFmtId="0" fontId="32" fillId="0" borderId="8" xfId="0" applyFont="1" applyBorder="1" applyAlignment="1">
      <alignment horizontal="left"/>
    </xf>
    <xf numFmtId="0" fontId="32" fillId="0" borderId="5" xfId="0" applyFont="1" applyFill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7" xfId="0" applyFont="1" applyBorder="1" applyAlignment="1"/>
    <xf numFmtId="0" fontId="32" fillId="0" borderId="0" xfId="0" applyFont="1" applyBorder="1" applyAlignment="1"/>
    <xf numFmtId="0" fontId="32" fillId="0" borderId="8" xfId="0" applyFont="1" applyBorder="1" applyAlignment="1"/>
    <xf numFmtId="0" fontId="35" fillId="0" borderId="7" xfId="0" applyFont="1" applyBorder="1"/>
    <xf numFmtId="0" fontId="35" fillId="0" borderId="4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5" fillId="0" borderId="8" xfId="0" applyFont="1" applyBorder="1"/>
    <xf numFmtId="0" fontId="35" fillId="0" borderId="7" xfId="0" applyFont="1" applyBorder="1" applyAlignment="1">
      <alignment horizontal="right"/>
    </xf>
    <xf numFmtId="0" fontId="35" fillId="0" borderId="0" xfId="0" applyFont="1" applyBorder="1" applyAlignment="1">
      <alignment horizontal="left"/>
    </xf>
    <xf numFmtId="0" fontId="56" fillId="3" borderId="7" xfId="0" applyFont="1" applyFill="1" applyBorder="1" applyAlignment="1">
      <alignment horizontal="right"/>
    </xf>
    <xf numFmtId="0" fontId="35" fillId="0" borderId="4" xfId="0" applyFont="1" applyBorder="1"/>
    <xf numFmtId="0" fontId="35" fillId="0" borderId="12" xfId="0" applyFont="1" applyBorder="1"/>
    <xf numFmtId="0" fontId="35" fillId="0" borderId="6" xfId="0" applyFont="1" applyBorder="1"/>
    <xf numFmtId="0" fontId="29" fillId="0" borderId="7" xfId="0" applyFont="1" applyBorder="1"/>
    <xf numFmtId="0" fontId="29" fillId="0" borderId="7" xfId="0" applyFont="1" applyBorder="1" applyAlignment="1">
      <alignment horizontal="center"/>
    </xf>
    <xf numFmtId="0" fontId="29" fillId="0" borderId="4" xfId="0" applyFont="1" applyBorder="1"/>
    <xf numFmtId="0" fontId="29" fillId="0" borderId="0" xfId="0" applyFont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9" fillId="0" borderId="12" xfId="0" applyFont="1" applyBorder="1"/>
    <xf numFmtId="0" fontId="29" fillId="0" borderId="8" xfId="0" applyFont="1" applyBorder="1"/>
    <xf numFmtId="0" fontId="29" fillId="0" borderId="8" xfId="0" applyFont="1" applyBorder="1" applyAlignment="1">
      <alignment horizontal="center"/>
    </xf>
    <xf numFmtId="0" fontId="29" fillId="0" borderId="6" xfId="0" applyFont="1" applyBorder="1"/>
    <xf numFmtId="0" fontId="29" fillId="0" borderId="12" xfId="0" applyFont="1" applyBorder="1" applyAlignment="1">
      <alignment horizontal="center"/>
    </xf>
    <xf numFmtId="0" fontId="35" fillId="0" borderId="7" xfId="0" applyFont="1" applyFill="1" applyBorder="1" applyAlignment="1">
      <alignment horizontal="center"/>
    </xf>
    <xf numFmtId="0" fontId="35" fillId="0" borderId="6" xfId="0" applyFont="1" applyBorder="1" applyAlignment="1">
      <alignment horizontal="right"/>
    </xf>
    <xf numFmtId="0" fontId="35" fillId="0" borderId="7" xfId="0" applyFont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45" fillId="0" borderId="7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5" fillId="0" borderId="7" xfId="0" applyFont="1" applyBorder="1" applyAlignment="1">
      <alignment horizontal="left"/>
    </xf>
    <xf numFmtId="0" fontId="45" fillId="0" borderId="0" xfId="0" applyFont="1" applyBorder="1" applyAlignment="1">
      <alignment horizontal="left"/>
    </xf>
    <xf numFmtId="0" fontId="45" fillId="0" borderId="12" xfId="0" applyFont="1" applyBorder="1" applyAlignment="1">
      <alignment horizontal="right"/>
    </xf>
    <xf numFmtId="0" fontId="35" fillId="0" borderId="8" xfId="0" applyFont="1" applyBorder="1" applyAlignment="1">
      <alignment horizontal="left"/>
    </xf>
    <xf numFmtId="0" fontId="35" fillId="0" borderId="0" xfId="0" applyFont="1" applyBorder="1" applyAlignment="1"/>
    <xf numFmtId="0" fontId="35" fillId="0" borderId="8" xfId="0" applyFont="1" applyBorder="1" applyAlignment="1"/>
    <xf numFmtId="0" fontId="35" fillId="0" borderId="7" xfId="0" applyFont="1" applyFill="1" applyBorder="1"/>
    <xf numFmtId="0" fontId="35" fillId="0" borderId="8" xfId="0" applyFont="1" applyFill="1" applyBorder="1"/>
    <xf numFmtId="0" fontId="45" fillId="0" borderId="4" xfId="0" applyFont="1" applyBorder="1" applyAlignment="1">
      <alignment horizontal="right"/>
    </xf>
    <xf numFmtId="0" fontId="35" fillId="0" borderId="0" xfId="0" applyFont="1" applyFill="1" applyBorder="1" applyAlignment="1">
      <alignment horizontal="right"/>
    </xf>
    <xf numFmtId="0" fontId="37" fillId="0" borderId="0" xfId="0" applyFont="1" applyBorder="1"/>
    <xf numFmtId="0" fontId="31" fillId="0" borderId="3" xfId="0" applyFont="1" applyBorder="1"/>
    <xf numFmtId="0" fontId="52" fillId="0" borderId="3" xfId="0" applyFont="1" applyBorder="1" applyAlignment="1">
      <alignment horizontal="center"/>
    </xf>
    <xf numFmtId="0" fontId="52" fillId="0" borderId="7" xfId="0" applyFont="1" applyBorder="1" applyAlignment="1">
      <alignment horizontal="center"/>
    </xf>
    <xf numFmtId="0" fontId="52" fillId="0" borderId="11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52" fillId="0" borderId="5" xfId="0" applyFont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45" fillId="0" borderId="8" xfId="0" applyFont="1" applyBorder="1" applyAlignment="1">
      <alignment horizontal="center"/>
    </xf>
    <xf numFmtId="0" fontId="45" fillId="0" borderId="8" xfId="0" applyFont="1" applyBorder="1" applyAlignment="1">
      <alignment horizontal="left"/>
    </xf>
    <xf numFmtId="0" fontId="45" fillId="0" borderId="6" xfId="0" applyFont="1" applyBorder="1" applyAlignment="1">
      <alignment horizontal="right"/>
    </xf>
    <xf numFmtId="0" fontId="31" fillId="0" borderId="5" xfId="0" applyFont="1" applyBorder="1"/>
    <xf numFmtId="0" fontId="61" fillId="0" borderId="6" xfId="0" applyFont="1" applyBorder="1" applyAlignment="1">
      <alignment horizontal="right"/>
    </xf>
    <xf numFmtId="0" fontId="33" fillId="0" borderId="15" xfId="0" applyFont="1" applyBorder="1" applyAlignment="1">
      <alignment horizontal="left"/>
    </xf>
    <xf numFmtId="0" fontId="35" fillId="0" borderId="1" xfId="0" applyFont="1" applyBorder="1"/>
    <xf numFmtId="0" fontId="62" fillId="3" borderId="7" xfId="0" applyFont="1" applyFill="1" applyBorder="1"/>
    <xf numFmtId="0" fontId="52" fillId="0" borderId="4" xfId="0" applyFont="1" applyBorder="1" applyAlignment="1">
      <alignment horizontal="right"/>
    </xf>
    <xf numFmtId="0" fontId="52" fillId="0" borderId="12" xfId="0" applyFont="1" applyBorder="1" applyAlignment="1">
      <alignment horizontal="right"/>
    </xf>
    <xf numFmtId="0" fontId="53" fillId="0" borderId="8" xfId="0" applyFont="1" applyBorder="1" applyAlignment="1">
      <alignment horizontal="center"/>
    </xf>
    <xf numFmtId="0" fontId="33" fillId="0" borderId="7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/>
    </xf>
    <xf numFmtId="0" fontId="33" fillId="0" borderId="8" xfId="0" applyFont="1" applyFill="1" applyBorder="1" applyAlignment="1">
      <alignment horizontal="right"/>
    </xf>
    <xf numFmtId="0" fontId="31" fillId="0" borderId="3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2" fillId="0" borderId="10" xfId="0" applyFont="1" applyBorder="1" applyAlignment="1">
      <alignment horizontal="left"/>
    </xf>
    <xf numFmtId="0" fontId="45" fillId="0" borderId="12" xfId="0" applyFont="1" applyBorder="1" applyAlignment="1">
      <alignment horizontal="center"/>
    </xf>
    <xf numFmtId="0" fontId="33" fillId="0" borderId="11" xfId="0" applyFont="1" applyFill="1" applyBorder="1" applyAlignment="1">
      <alignment horizontal="center"/>
    </xf>
    <xf numFmtId="0" fontId="33" fillId="0" borderId="5" xfId="0" applyFont="1" applyFill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38" fillId="0" borderId="0" xfId="0" applyFont="1" applyBorder="1" applyAlignment="1">
      <alignment horizontal="right"/>
    </xf>
    <xf numFmtId="0" fontId="0" fillId="0" borderId="0" xfId="0" applyFill="1" applyBorder="1"/>
    <xf numFmtId="0" fontId="59" fillId="0" borderId="12" xfId="0" applyFont="1" applyBorder="1" applyAlignment="1">
      <alignment horizontal="right"/>
    </xf>
    <xf numFmtId="0" fontId="64" fillId="0" borderId="0" xfId="0" applyFont="1"/>
    <xf numFmtId="0" fontId="45" fillId="0" borderId="0" xfId="0" applyFont="1" applyBorder="1" applyAlignment="1"/>
    <xf numFmtId="0" fontId="45" fillId="0" borderId="8" xfId="0" applyFont="1" applyBorder="1" applyAlignment="1"/>
    <xf numFmtId="0" fontId="31" fillId="0" borderId="0" xfId="0" applyFont="1" applyBorder="1" applyAlignment="1">
      <alignment horizontal="left"/>
    </xf>
    <xf numFmtId="0" fontId="45" fillId="0" borderId="6" xfId="0" applyFont="1" applyBorder="1" applyAlignment="1">
      <alignment horizontal="center"/>
    </xf>
    <xf numFmtId="0" fontId="35" fillId="0" borderId="14" xfId="0" applyFont="1" applyBorder="1" applyAlignment="1">
      <alignment horizontal="right"/>
    </xf>
    <xf numFmtId="0" fontId="33" fillId="0" borderId="2" xfId="0" applyFont="1" applyFill="1" applyBorder="1" applyAlignment="1">
      <alignment horizontal="left"/>
    </xf>
    <xf numFmtId="0" fontId="33" fillId="0" borderId="0" xfId="0" applyFont="1" applyFill="1" applyBorder="1" applyAlignment="1"/>
    <xf numFmtId="0" fontId="35" fillId="0" borderId="7" xfId="0" applyFont="1" applyBorder="1" applyAlignment="1"/>
    <xf numFmtId="0" fontId="31" fillId="0" borderId="8" xfId="0" applyFont="1" applyBorder="1" applyAlignment="1">
      <alignment horizontal="left"/>
    </xf>
    <xf numFmtId="4" fontId="43" fillId="0" borderId="21" xfId="0" applyNumberFormat="1" applyFont="1" applyBorder="1"/>
    <xf numFmtId="0" fontId="0" fillId="0" borderId="22" xfId="0" applyBorder="1"/>
    <xf numFmtId="0" fontId="0" fillId="0" borderId="23" xfId="0" applyBorder="1"/>
    <xf numFmtId="0" fontId="43" fillId="0" borderId="24" xfId="0" applyFont="1" applyBorder="1"/>
    <xf numFmtId="0" fontId="0" fillId="0" borderId="25" xfId="0" applyBorder="1"/>
    <xf numFmtId="0" fontId="40" fillId="3" borderId="26" xfId="0" applyFont="1" applyFill="1" applyBorder="1" applyAlignment="1">
      <alignment horizontal="right"/>
    </xf>
    <xf numFmtId="0" fontId="0" fillId="0" borderId="27" xfId="0" applyBorder="1"/>
    <xf numFmtId="49" fontId="40" fillId="3" borderId="20" xfId="0" applyNumberFormat="1" applyFont="1" applyFill="1" applyBorder="1"/>
    <xf numFmtId="0" fontId="35" fillId="0" borderId="8" xfId="0" applyFont="1" applyFill="1" applyBorder="1" applyAlignment="1">
      <alignment horizontal="center"/>
    </xf>
    <xf numFmtId="0" fontId="45" fillId="0" borderId="12" xfId="0" applyFont="1" applyFill="1" applyBorder="1" applyAlignment="1">
      <alignment horizontal="left"/>
    </xf>
    <xf numFmtId="0" fontId="45" fillId="0" borderId="12" xfId="0" applyFont="1" applyBorder="1" applyAlignment="1">
      <alignment horizontal="left"/>
    </xf>
    <xf numFmtId="0" fontId="45" fillId="0" borderId="6" xfId="0" applyFont="1" applyBorder="1" applyAlignment="1">
      <alignment horizontal="left"/>
    </xf>
    <xf numFmtId="0" fontId="33" fillId="0" borderId="11" xfId="0" applyFont="1" applyFill="1" applyBorder="1" applyAlignment="1">
      <alignment horizontal="left"/>
    </xf>
    <xf numFmtId="0" fontId="45" fillId="0" borderId="4" xfId="0" applyFont="1" applyBorder="1" applyAlignment="1">
      <alignment horizontal="left"/>
    </xf>
    <xf numFmtId="0" fontId="55" fillId="3" borderId="10" xfId="0" applyFont="1" applyFill="1" applyBorder="1"/>
    <xf numFmtId="0" fontId="45" fillId="0" borderId="6" xfId="0" applyFont="1" applyFill="1" applyBorder="1" applyAlignment="1">
      <alignment horizontal="left"/>
    </xf>
    <xf numFmtId="0" fontId="35" fillId="0" borderId="6" xfId="0" applyFont="1" applyFill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59" fillId="0" borderId="6" xfId="0" applyFont="1" applyBorder="1" applyAlignment="1">
      <alignment horizontal="right"/>
    </xf>
    <xf numFmtId="4" fontId="33" fillId="2" borderId="3" xfId="0" applyNumberFormat="1" applyFont="1" applyFill="1" applyBorder="1" applyAlignment="1">
      <alignment horizontal="right"/>
    </xf>
    <xf numFmtId="0" fontId="0" fillId="0" borderId="25" xfId="0" applyBorder="1" applyAlignment="1">
      <alignment horizontal="right"/>
    </xf>
    <xf numFmtId="0" fontId="45" fillId="0" borderId="7" xfId="0" applyFont="1" applyFill="1" applyBorder="1" applyAlignment="1">
      <alignment horizontal="center"/>
    </xf>
    <xf numFmtId="0" fontId="45" fillId="0" borderId="8" xfId="0" applyFont="1" applyFill="1" applyBorder="1" applyAlignment="1">
      <alignment horizontal="center"/>
    </xf>
    <xf numFmtId="0" fontId="45" fillId="0" borderId="4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35" fillId="0" borderId="13" xfId="0" applyFont="1" applyBorder="1" applyAlignment="1">
      <alignment horizontal="left"/>
    </xf>
    <xf numFmtId="0" fontId="35" fillId="0" borderId="2" xfId="0" applyFont="1" applyFill="1" applyBorder="1"/>
    <xf numFmtId="0" fontId="0" fillId="0" borderId="0" xfId="0" applyAlignment="1">
      <alignment horizontal="center"/>
    </xf>
    <xf numFmtId="0" fontId="65" fillId="0" borderId="0" xfId="0" applyFont="1"/>
    <xf numFmtId="0" fontId="55" fillId="3" borderId="7" xfId="0" applyFont="1" applyFill="1" applyBorder="1"/>
    <xf numFmtId="0" fontId="35" fillId="0" borderId="7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0" fontId="35" fillId="0" borderId="8" xfId="0" applyFont="1" applyFill="1" applyBorder="1" applyAlignment="1">
      <alignment horizontal="left"/>
    </xf>
    <xf numFmtId="0" fontId="45" fillId="0" borderId="7" xfId="0" applyFont="1" applyFill="1" applyBorder="1" applyAlignment="1">
      <alignment horizontal="left"/>
    </xf>
    <xf numFmtId="0" fontId="45" fillId="0" borderId="0" xfId="0" applyFont="1" applyFill="1" applyBorder="1" applyAlignment="1">
      <alignment horizontal="left"/>
    </xf>
    <xf numFmtId="0" fontId="45" fillId="0" borderId="8" xfId="0" applyFont="1" applyFill="1" applyBorder="1" applyAlignment="1">
      <alignment horizontal="left"/>
    </xf>
    <xf numFmtId="0" fontId="35" fillId="0" borderId="10" xfId="0" applyFont="1" applyBorder="1" applyAlignment="1">
      <alignment horizontal="left"/>
    </xf>
    <xf numFmtId="0" fontId="35" fillId="0" borderId="0" xfId="0" applyFont="1" applyBorder="1" applyAlignment="1">
      <alignment horizontal="right"/>
    </xf>
    <xf numFmtId="0" fontId="55" fillId="3" borderId="10" xfId="0" applyFont="1" applyFill="1" applyBorder="1" applyAlignment="1">
      <alignment horizontal="left"/>
    </xf>
    <xf numFmtId="0" fontId="45" fillId="3" borderId="10" xfId="0" applyFont="1" applyFill="1" applyBorder="1" applyAlignment="1">
      <alignment horizontal="left"/>
    </xf>
    <xf numFmtId="165" fontId="48" fillId="0" borderId="0" xfId="0" applyNumberFormat="1" applyFont="1" applyFill="1" applyBorder="1" applyAlignment="1">
      <alignment horizontal="center"/>
    </xf>
    <xf numFmtId="0" fontId="31" fillId="0" borderId="3" xfId="0" applyFont="1" applyFill="1" applyBorder="1"/>
    <xf numFmtId="0" fontId="31" fillId="0" borderId="7" xfId="0" applyFont="1" applyFill="1" applyBorder="1"/>
    <xf numFmtId="0" fontId="31" fillId="0" borderId="4" xfId="0" applyFont="1" applyFill="1" applyBorder="1" applyAlignment="1">
      <alignment horizontal="right"/>
    </xf>
    <xf numFmtId="0" fontId="31" fillId="0" borderId="5" xfId="0" applyFont="1" applyFill="1" applyBorder="1"/>
    <xf numFmtId="0" fontId="31" fillId="0" borderId="8" xfId="0" applyFont="1" applyFill="1" applyBorder="1"/>
    <xf numFmtId="0" fontId="31" fillId="0" borderId="6" xfId="0" applyFont="1" applyFill="1" applyBorder="1" applyAlignment="1">
      <alignment horizontal="right"/>
    </xf>
    <xf numFmtId="0" fontId="33" fillId="0" borderId="0" xfId="0" applyFont="1" applyAlignment="1">
      <alignment horizontal="right"/>
    </xf>
    <xf numFmtId="0" fontId="31" fillId="0" borderId="1" xfId="0" applyFont="1" applyFill="1" applyBorder="1"/>
    <xf numFmtId="0" fontId="33" fillId="0" borderId="6" xfId="0" applyFont="1" applyFill="1" applyBorder="1" applyAlignment="1">
      <alignment horizontal="right"/>
    </xf>
    <xf numFmtId="0" fontId="33" fillId="0" borderId="2" xfId="0" applyFont="1" applyFill="1" applyBorder="1"/>
    <xf numFmtId="0" fontId="35" fillId="4" borderId="10" xfId="0" applyFont="1" applyFill="1" applyBorder="1" applyAlignment="1">
      <alignment horizontal="right"/>
    </xf>
    <xf numFmtId="0" fontId="57" fillId="0" borderId="0" xfId="0" applyFont="1" applyBorder="1" applyAlignment="1">
      <alignment horizontal="left"/>
    </xf>
    <xf numFmtId="0" fontId="57" fillId="0" borderId="8" xfId="0" applyFont="1" applyBorder="1" applyAlignment="1">
      <alignment horizontal="left"/>
    </xf>
    <xf numFmtId="0" fontId="31" fillId="0" borderId="13" xfId="0" applyFont="1" applyFill="1" applyBorder="1" applyAlignment="1">
      <alignment horizontal="right"/>
    </xf>
    <xf numFmtId="0" fontId="31" fillId="0" borderId="1" xfId="0" applyFont="1" applyFill="1" applyBorder="1" applyAlignment="1">
      <alignment horizontal="right"/>
    </xf>
    <xf numFmtId="0" fontId="31" fillId="0" borderId="2" xfId="0" applyFont="1" applyFill="1" applyBorder="1" applyAlignment="1">
      <alignment horizontal="right"/>
    </xf>
    <xf numFmtId="0" fontId="31" fillId="0" borderId="1" xfId="0" applyFont="1" applyFill="1" applyBorder="1" applyAlignment="1">
      <alignment horizontal="left"/>
    </xf>
    <xf numFmtId="0" fontId="31" fillId="0" borderId="13" xfId="0" applyFont="1" applyFill="1" applyBorder="1" applyAlignment="1">
      <alignment horizontal="left"/>
    </xf>
    <xf numFmtId="0" fontId="31" fillId="0" borderId="2" xfId="0" applyFont="1" applyFill="1" applyBorder="1" applyAlignment="1">
      <alignment horizontal="left"/>
    </xf>
    <xf numFmtId="0" fontId="57" fillId="0" borderId="7" xfId="0" applyFont="1" applyBorder="1" applyAlignment="1">
      <alignment horizontal="left"/>
    </xf>
    <xf numFmtId="0" fontId="37" fillId="0" borderId="0" xfId="0" applyFont="1" applyFill="1" applyBorder="1"/>
    <xf numFmtId="0" fontId="52" fillId="0" borderId="7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2" fillId="0" borderId="8" xfId="0" applyFont="1" applyFill="1" applyBorder="1" applyAlignment="1">
      <alignment horizontal="center"/>
    </xf>
    <xf numFmtId="0" fontId="33" fillId="0" borderId="10" xfId="0" applyFont="1" applyFill="1" applyBorder="1"/>
    <xf numFmtId="0" fontId="31" fillId="0" borderId="11" xfId="0" applyFont="1" applyFill="1" applyBorder="1"/>
    <xf numFmtId="0" fontId="36" fillId="0" borderId="0" xfId="0" applyFont="1" applyFill="1" applyAlignment="1">
      <alignment horizontal="right"/>
    </xf>
    <xf numFmtId="0" fontId="38" fillId="0" borderId="0" xfId="0" applyFont="1" applyBorder="1"/>
    <xf numFmtId="0" fontId="31" fillId="0" borderId="2" xfId="0" applyFont="1" applyFill="1" applyBorder="1"/>
    <xf numFmtId="0" fontId="46" fillId="3" borderId="0" xfId="0" applyFont="1" applyFill="1" applyBorder="1"/>
    <xf numFmtId="0" fontId="29" fillId="0" borderId="0" xfId="0" applyFont="1" applyBorder="1" applyAlignment="1">
      <alignment horizontal="left"/>
    </xf>
    <xf numFmtId="0" fontId="45" fillId="0" borderId="0" xfId="0" applyFont="1" applyFill="1" applyBorder="1" applyAlignment="1">
      <alignment horizontal="right"/>
    </xf>
    <xf numFmtId="0" fontId="33" fillId="0" borderId="4" xfId="0" applyFont="1" applyFill="1" applyBorder="1" applyAlignment="1">
      <alignment horizontal="right"/>
    </xf>
    <xf numFmtId="0" fontId="53" fillId="0" borderId="7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35" fillId="0" borderId="12" xfId="0" applyFont="1" applyFill="1" applyBorder="1" applyAlignment="1">
      <alignment horizontal="center"/>
    </xf>
    <xf numFmtId="0" fontId="35" fillId="0" borderId="1" xfId="0" applyFont="1" applyFill="1" applyBorder="1"/>
    <xf numFmtId="0" fontId="35" fillId="0" borderId="13" xfId="0" applyFont="1" applyFill="1" applyBorder="1"/>
    <xf numFmtId="0" fontId="61" fillId="0" borderId="4" xfId="0" applyFont="1" applyFill="1" applyBorder="1" applyAlignment="1">
      <alignment horizontal="right"/>
    </xf>
    <xf numFmtId="0" fontId="61" fillId="0" borderId="6" xfId="0" applyFont="1" applyFill="1" applyBorder="1" applyAlignment="1">
      <alignment horizontal="right"/>
    </xf>
    <xf numFmtId="0" fontId="66" fillId="0" borderId="0" xfId="0" applyFont="1" applyBorder="1" applyAlignment="1">
      <alignment horizontal="left"/>
    </xf>
    <xf numFmtId="0" fontId="66" fillId="0" borderId="7" xfId="0" applyFont="1" applyFill="1" applyBorder="1" applyAlignment="1">
      <alignment horizontal="center"/>
    </xf>
    <xf numFmtId="0" fontId="66" fillId="0" borderId="8" xfId="0" applyFont="1" applyFill="1" applyBorder="1" applyAlignment="1">
      <alignment horizontal="center"/>
    </xf>
    <xf numFmtId="0" fontId="35" fillId="0" borderId="8" xfId="0" applyFont="1" applyBorder="1" applyAlignment="1">
      <alignment horizontal="right"/>
    </xf>
    <xf numFmtId="0" fontId="45" fillId="0" borderId="7" xfId="0" applyFont="1" applyBorder="1" applyAlignment="1"/>
    <xf numFmtId="0" fontId="67" fillId="0" borderId="22" xfId="0" applyFont="1" applyBorder="1"/>
    <xf numFmtId="0" fontId="67" fillId="0" borderId="0" xfId="0" applyFont="1" applyBorder="1"/>
    <xf numFmtId="0" fontId="38" fillId="0" borderId="0" xfId="0" applyFont="1"/>
    <xf numFmtId="0" fontId="54" fillId="0" borderId="0" xfId="0" applyFont="1"/>
    <xf numFmtId="0" fontId="45" fillId="0" borderId="0" xfId="0" applyFont="1" applyBorder="1" applyAlignment="1">
      <alignment horizontal="right"/>
    </xf>
    <xf numFmtId="0" fontId="45" fillId="0" borderId="8" xfId="0" applyFont="1" applyBorder="1" applyAlignment="1">
      <alignment horizontal="right"/>
    </xf>
    <xf numFmtId="0" fontId="45" fillId="0" borderId="8" xfId="0" applyFont="1" applyFill="1" applyBorder="1" applyAlignment="1">
      <alignment horizontal="right"/>
    </xf>
    <xf numFmtId="0" fontId="67" fillId="0" borderId="0" xfId="0" applyFont="1"/>
    <xf numFmtId="0" fontId="32" fillId="4" borderId="4" xfId="0" applyFont="1" applyFill="1" applyBorder="1"/>
    <xf numFmtId="0" fontId="33" fillId="4" borderId="6" xfId="0" applyFont="1" applyFill="1" applyBorder="1" applyAlignment="1">
      <alignment horizontal="center"/>
    </xf>
    <xf numFmtId="0" fontId="42" fillId="3" borderId="7" xfId="0" applyFont="1" applyFill="1" applyBorder="1"/>
    <xf numFmtId="0" fontId="41" fillId="3" borderId="7" xfId="0" applyFont="1" applyFill="1" applyBorder="1"/>
    <xf numFmtId="0" fontId="33" fillId="0" borderId="3" xfId="0" applyFont="1" applyFill="1" applyBorder="1" applyAlignment="1">
      <alignment horizontal="left"/>
    </xf>
    <xf numFmtId="0" fontId="33" fillId="0" borderId="7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0" fontId="31" fillId="0" borderId="7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45" fillId="0" borderId="4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5" fillId="0" borderId="12" xfId="0" applyFont="1" applyFill="1" applyBorder="1" applyAlignment="1">
      <alignment horizontal="center"/>
    </xf>
    <xf numFmtId="0" fontId="33" fillId="0" borderId="5" xfId="0" applyFont="1" applyFill="1" applyBorder="1" applyAlignment="1">
      <alignment horizontal="left"/>
    </xf>
    <xf numFmtId="0" fontId="33" fillId="0" borderId="8" xfId="0" applyFont="1" applyFill="1" applyBorder="1" applyAlignment="1">
      <alignment horizontal="left"/>
    </xf>
    <xf numFmtId="0" fontId="45" fillId="0" borderId="6" xfId="0" applyFont="1" applyFill="1" applyBorder="1" applyAlignment="1">
      <alignment horizontal="center"/>
    </xf>
    <xf numFmtId="0" fontId="33" fillId="0" borderId="3" xfId="0" applyFont="1" applyFill="1" applyBorder="1" applyAlignment="1"/>
    <xf numFmtId="0" fontId="33" fillId="0" borderId="7" xfId="0" applyFont="1" applyFill="1" applyBorder="1" applyAlignment="1"/>
    <xf numFmtId="0" fontId="33" fillId="0" borderId="11" xfId="0" applyFont="1" applyFill="1" applyBorder="1" applyAlignment="1"/>
    <xf numFmtId="0" fontId="33" fillId="0" borderId="5" xfId="0" applyFont="1" applyFill="1" applyBorder="1" applyAlignment="1"/>
    <xf numFmtId="0" fontId="33" fillId="0" borderId="8" xfId="0" applyFont="1" applyFill="1" applyBorder="1" applyAlignment="1"/>
    <xf numFmtId="0" fontId="45" fillId="0" borderId="12" xfId="0" applyFont="1" applyBorder="1" applyAlignment="1"/>
    <xf numFmtId="0" fontId="45" fillId="0" borderId="6" xfId="0" applyFont="1" applyBorder="1" applyAlignment="1"/>
    <xf numFmtId="0" fontId="45" fillId="0" borderId="4" xfId="0" applyFont="1" applyFill="1" applyBorder="1" applyAlignment="1"/>
    <xf numFmtId="0" fontId="35" fillId="0" borderId="12" xfId="0" applyFont="1" applyFill="1" applyBorder="1"/>
    <xf numFmtId="0" fontId="32" fillId="0" borderId="0" xfId="0" applyFont="1" applyFill="1" applyBorder="1" applyAlignment="1">
      <alignment horizontal="left"/>
    </xf>
    <xf numFmtId="0" fontId="32" fillId="0" borderId="8" xfId="0" applyFont="1" applyFill="1" applyBorder="1" applyAlignment="1">
      <alignment horizontal="left"/>
    </xf>
    <xf numFmtId="0" fontId="35" fillId="4" borderId="7" xfId="0" applyFont="1" applyFill="1" applyBorder="1"/>
    <xf numFmtId="0" fontId="35" fillId="0" borderId="10" xfId="0" applyFont="1" applyBorder="1" applyAlignment="1"/>
    <xf numFmtId="0" fontId="35" fillId="0" borderId="1" xfId="0" applyFont="1" applyBorder="1" applyAlignment="1">
      <alignment horizontal="left"/>
    </xf>
    <xf numFmtId="0" fontId="35" fillId="0" borderId="13" xfId="0" applyFont="1" applyFill="1" applyBorder="1" applyAlignment="1">
      <alignment horizontal="left"/>
    </xf>
    <xf numFmtId="0" fontId="59" fillId="0" borderId="0" xfId="0" applyFont="1" applyFill="1" applyBorder="1" applyAlignment="1">
      <alignment horizontal="right"/>
    </xf>
    <xf numFmtId="0" fontId="45" fillId="0" borderId="6" xfId="0" applyFont="1" applyFill="1" applyBorder="1"/>
    <xf numFmtId="0" fontId="29" fillId="4" borderId="7" xfId="0" applyFont="1" applyFill="1" applyBorder="1"/>
    <xf numFmtId="0" fontId="29" fillId="0" borderId="6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35" fillId="0" borderId="13" xfId="0" applyFont="1" applyFill="1" applyBorder="1" applyAlignment="1">
      <alignment horizontal="right"/>
    </xf>
    <xf numFmtId="0" fontId="45" fillId="0" borderId="12" xfId="0" applyFont="1" applyFill="1" applyBorder="1" applyAlignment="1">
      <alignment horizontal="right"/>
    </xf>
    <xf numFmtId="0" fontId="31" fillId="0" borderId="3" xfId="0" applyFont="1" applyFill="1" applyBorder="1" applyAlignment="1"/>
    <xf numFmtId="0" fontId="31" fillId="0" borderId="7" xfId="0" applyFont="1" applyFill="1" applyBorder="1" applyAlignment="1"/>
    <xf numFmtId="0" fontId="31" fillId="0" borderId="7" xfId="0" applyFont="1" applyBorder="1" applyAlignment="1"/>
    <xf numFmtId="0" fontId="31" fillId="0" borderId="4" xfId="0" applyFont="1" applyFill="1" applyBorder="1" applyAlignment="1"/>
    <xf numFmtId="0" fontId="31" fillId="0" borderId="11" xfId="0" applyFont="1" applyFill="1" applyBorder="1" applyAlignment="1"/>
    <xf numFmtId="0" fontId="31" fillId="0" borderId="0" xfId="0" applyFont="1" applyFill="1" applyBorder="1" applyAlignment="1"/>
    <xf numFmtId="0" fontId="31" fillId="0" borderId="0" xfId="0" applyFont="1" applyBorder="1" applyAlignment="1"/>
    <xf numFmtId="0" fontId="31" fillId="0" borderId="12" xfId="0" applyFont="1" applyBorder="1" applyAlignment="1"/>
    <xf numFmtId="0" fontId="31" fillId="0" borderId="5" xfId="0" applyFont="1" applyFill="1" applyBorder="1" applyAlignment="1"/>
    <xf numFmtId="0" fontId="31" fillId="0" borderId="8" xfId="0" applyFont="1" applyFill="1" applyBorder="1" applyAlignment="1"/>
    <xf numFmtId="0" fontId="31" fillId="0" borderId="8" xfId="0" applyFont="1" applyBorder="1" applyAlignment="1"/>
    <xf numFmtId="0" fontId="31" fillId="0" borderId="6" xfId="0" applyFont="1" applyBorder="1" applyAlignment="1"/>
    <xf numFmtId="0" fontId="31" fillId="0" borderId="8" xfId="0" applyFont="1" applyFill="1" applyBorder="1" applyAlignment="1">
      <alignment horizontal="center"/>
    </xf>
    <xf numFmtId="0" fontId="45" fillId="0" borderId="7" xfId="0" applyFont="1" applyFill="1" applyBorder="1" applyAlignment="1">
      <alignment horizontal="right"/>
    </xf>
    <xf numFmtId="0" fontId="35" fillId="0" borderId="8" xfId="0" applyFont="1" applyFill="1" applyBorder="1" applyAlignment="1">
      <alignment horizontal="right"/>
    </xf>
    <xf numFmtId="0" fontId="31" fillId="0" borderId="4" xfId="0" applyFont="1" applyBorder="1" applyAlignment="1"/>
    <xf numFmtId="0" fontId="66" fillId="0" borderId="8" xfId="0" applyFont="1" applyBorder="1" applyAlignment="1">
      <alignment horizontal="left"/>
    </xf>
    <xf numFmtId="0" fontId="66" fillId="0" borderId="7" xfId="0" applyFont="1" applyBorder="1" applyAlignment="1">
      <alignment horizontal="left"/>
    </xf>
    <xf numFmtId="0" fontId="31" fillId="0" borderId="13" xfId="0" applyFont="1" applyFill="1" applyBorder="1"/>
    <xf numFmtId="0" fontId="33" fillId="0" borderId="1" xfId="0" applyFont="1" applyFill="1" applyBorder="1" applyAlignment="1">
      <alignment horizontal="left"/>
    </xf>
    <xf numFmtId="0" fontId="33" fillId="0" borderId="6" xfId="0" applyFont="1" applyBorder="1" applyAlignment="1">
      <alignment horizontal="left"/>
    </xf>
    <xf numFmtId="0" fontId="0" fillId="0" borderId="10" xfId="0" applyBorder="1" applyAlignment="1">
      <alignment horizontal="center"/>
    </xf>
    <xf numFmtId="4" fontId="58" fillId="2" borderId="5" xfId="0" applyNumberFormat="1" applyFont="1" applyFill="1" applyBorder="1" applyAlignment="1">
      <alignment horizontal="right"/>
    </xf>
    <xf numFmtId="0" fontId="52" fillId="0" borderId="0" xfId="0" applyFont="1" applyBorder="1" applyAlignment="1">
      <alignment horizontal="left"/>
    </xf>
    <xf numFmtId="0" fontId="35" fillId="0" borderId="12" xfId="0" applyFont="1" applyFill="1" applyBorder="1" applyAlignment="1">
      <alignment horizontal="right"/>
    </xf>
    <xf numFmtId="0" fontId="59" fillId="0" borderId="7" xfId="0" applyFont="1" applyFill="1" applyBorder="1" applyAlignment="1">
      <alignment horizontal="right"/>
    </xf>
    <xf numFmtId="0" fontId="33" fillId="0" borderId="3" xfId="0" applyFont="1" applyFill="1" applyBorder="1" applyAlignment="1">
      <alignment horizontal="center"/>
    </xf>
    <xf numFmtId="0" fontId="63" fillId="0" borderId="0" xfId="0" applyFont="1" applyBorder="1"/>
    <xf numFmtId="0" fontId="63" fillId="0" borderId="0" xfId="0" applyFont="1" applyFill="1" applyBorder="1"/>
    <xf numFmtId="0" fontId="59" fillId="0" borderId="8" xfId="0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0" fontId="59" fillId="0" borderId="0" xfId="0" applyFont="1" applyBorder="1" applyAlignment="1">
      <alignment horizontal="right"/>
    </xf>
    <xf numFmtId="0" fontId="31" fillId="0" borderId="2" xfId="0" applyFont="1" applyBorder="1" applyAlignment="1">
      <alignment horizontal="left"/>
    </xf>
    <xf numFmtId="0" fontId="32" fillId="4" borderId="7" xfId="0" applyFont="1" applyFill="1" applyBorder="1"/>
    <xf numFmtId="0" fontId="35" fillId="4" borderId="7" xfId="0" applyFont="1" applyFill="1" applyBorder="1" applyAlignment="1">
      <alignment horizontal="right"/>
    </xf>
    <xf numFmtId="0" fontId="45" fillId="0" borderId="7" xfId="0" applyFont="1" applyBorder="1" applyAlignment="1">
      <alignment horizontal="right"/>
    </xf>
    <xf numFmtId="0" fontId="59" fillId="0" borderId="7" xfId="0" applyFont="1" applyBorder="1" applyAlignment="1">
      <alignment horizontal="right"/>
    </xf>
    <xf numFmtId="0" fontId="31" fillId="0" borderId="13" xfId="0" applyFont="1" applyBorder="1" applyAlignment="1">
      <alignment horizontal="left"/>
    </xf>
    <xf numFmtId="0" fontId="31" fillId="0" borderId="8" xfId="0" applyFont="1" applyFill="1" applyBorder="1" applyAlignment="1">
      <alignment horizontal="left"/>
    </xf>
    <xf numFmtId="0" fontId="46" fillId="3" borderId="7" xfId="0" applyFont="1" applyFill="1" applyBorder="1" applyAlignment="1">
      <alignment horizontal="left"/>
    </xf>
    <xf numFmtId="0" fontId="59" fillId="0" borderId="8" xfId="0" applyFont="1" applyBorder="1" applyAlignment="1">
      <alignment horizontal="right"/>
    </xf>
    <xf numFmtId="0" fontId="32" fillId="0" borderId="0" xfId="0" applyFont="1" applyAlignment="1">
      <alignment horizontal="center"/>
    </xf>
    <xf numFmtId="0" fontId="42" fillId="3" borderId="7" xfId="0" applyFont="1" applyFill="1" applyBorder="1" applyAlignment="1">
      <alignment horizontal="center"/>
    </xf>
    <xf numFmtId="0" fontId="33" fillId="0" borderId="15" xfId="0" applyFont="1" applyFill="1" applyBorder="1" applyAlignment="1">
      <alignment horizontal="left"/>
    </xf>
    <xf numFmtId="0" fontId="32" fillId="0" borderId="9" xfId="0" applyFont="1" applyFill="1" applyBorder="1" applyAlignment="1">
      <alignment horizontal="center"/>
    </xf>
    <xf numFmtId="0" fontId="45" fillId="0" borderId="10" xfId="0" applyFont="1" applyFill="1" applyBorder="1" applyAlignment="1">
      <alignment horizontal="left"/>
    </xf>
    <xf numFmtId="0" fontId="66" fillId="0" borderId="10" xfId="0" applyFont="1" applyFill="1" applyBorder="1" applyAlignment="1">
      <alignment horizontal="center"/>
    </xf>
    <xf numFmtId="0" fontId="45" fillId="0" borderId="10" xfId="0" applyFont="1" applyFill="1" applyBorder="1" applyAlignment="1">
      <alignment horizontal="right"/>
    </xf>
    <xf numFmtId="0" fontId="61" fillId="0" borderId="10" xfId="0" applyFont="1" applyFill="1" applyBorder="1" applyAlignment="1">
      <alignment horizontal="right"/>
    </xf>
    <xf numFmtId="0" fontId="28" fillId="0" borderId="0" xfId="1"/>
    <xf numFmtId="0" fontId="46" fillId="3" borderId="3" xfId="1" applyFont="1" applyFill="1" applyBorder="1"/>
    <xf numFmtId="0" fontId="46" fillId="3" borderId="7" xfId="1" applyFont="1" applyFill="1" applyBorder="1"/>
    <xf numFmtId="0" fontId="44" fillId="0" borderId="0" xfId="1" applyFont="1"/>
    <xf numFmtId="0" fontId="46" fillId="3" borderId="4" xfId="1" applyFont="1" applyFill="1" applyBorder="1"/>
    <xf numFmtId="0" fontId="35" fillId="0" borderId="8" xfId="1" applyFont="1" applyBorder="1" applyAlignment="1">
      <alignment horizontal="left"/>
    </xf>
    <xf numFmtId="0" fontId="56" fillId="3" borderId="7" xfId="1" applyFont="1" applyFill="1" applyBorder="1" applyAlignment="1">
      <alignment horizontal="left"/>
    </xf>
    <xf numFmtId="0" fontId="35" fillId="0" borderId="6" xfId="1" applyFont="1" applyBorder="1" applyAlignment="1">
      <alignment horizontal="left"/>
    </xf>
    <xf numFmtId="0" fontId="56" fillId="3" borderId="7" xfId="1" applyFont="1" applyFill="1" applyBorder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53" fillId="0" borderId="12" xfId="0" applyFont="1" applyBorder="1"/>
    <xf numFmtId="0" fontId="61" fillId="0" borderId="8" xfId="0" applyFont="1" applyFill="1" applyBorder="1" applyAlignment="1">
      <alignment horizontal="left"/>
    </xf>
    <xf numFmtId="0" fontId="35" fillId="0" borderId="7" xfId="0" applyFont="1" applyFill="1" applyBorder="1" applyAlignment="1">
      <alignment horizontal="right"/>
    </xf>
    <xf numFmtId="0" fontId="31" fillId="0" borderId="11" xfId="0" applyFont="1" applyFill="1" applyBorder="1" applyAlignment="1">
      <alignment horizontal="left"/>
    </xf>
    <xf numFmtId="0" fontId="31" fillId="0" borderId="5" xfId="0" applyFont="1" applyFill="1" applyBorder="1" applyAlignment="1">
      <alignment horizontal="left"/>
    </xf>
    <xf numFmtId="0" fontId="57" fillId="0" borderId="7" xfId="0" applyFont="1" applyBorder="1" applyAlignment="1">
      <alignment horizontal="center"/>
    </xf>
    <xf numFmtId="0" fontId="57" fillId="0" borderId="7" xfId="1" applyFont="1" applyBorder="1" applyAlignment="1">
      <alignment horizontal="center"/>
    </xf>
    <xf numFmtId="0" fontId="57" fillId="0" borderId="0" xfId="1" applyFont="1" applyBorder="1" applyAlignment="1">
      <alignment horizontal="center"/>
    </xf>
    <xf numFmtId="0" fontId="57" fillId="0" borderId="8" xfId="1" applyFont="1" applyBorder="1" applyAlignment="1">
      <alignment horizontal="center"/>
    </xf>
    <xf numFmtId="0" fontId="35" fillId="0" borderId="10" xfId="1" applyFont="1" applyBorder="1" applyAlignment="1">
      <alignment horizontal="center"/>
    </xf>
    <xf numFmtId="0" fontId="35" fillId="0" borderId="7" xfId="1" applyFont="1" applyBorder="1" applyAlignment="1">
      <alignment horizontal="center"/>
    </xf>
    <xf numFmtId="0" fontId="35" fillId="0" borderId="0" xfId="1" applyFont="1" applyBorder="1" applyAlignment="1">
      <alignment horizontal="center"/>
    </xf>
    <xf numFmtId="0" fontId="35" fillId="0" borderId="8" xfId="1" applyFont="1" applyBorder="1" applyAlignment="1">
      <alignment horizontal="center"/>
    </xf>
    <xf numFmtId="0" fontId="33" fillId="4" borderId="10" xfId="0" applyFont="1" applyFill="1" applyBorder="1" applyAlignment="1">
      <alignment horizontal="center"/>
    </xf>
    <xf numFmtId="0" fontId="35" fillId="0" borderId="4" xfId="1" applyFont="1" applyBorder="1" applyAlignment="1">
      <alignment horizontal="center"/>
    </xf>
    <xf numFmtId="0" fontId="35" fillId="0" borderId="12" xfId="1" applyFont="1" applyBorder="1" applyAlignment="1">
      <alignment horizontal="center"/>
    </xf>
    <xf numFmtId="0" fontId="45" fillId="0" borderId="0" xfId="1" applyFont="1" applyBorder="1" applyAlignment="1">
      <alignment horizontal="center"/>
    </xf>
    <xf numFmtId="0" fontId="45" fillId="0" borderId="8" xfId="1" applyFont="1" applyBorder="1" applyAlignment="1">
      <alignment horizontal="center"/>
    </xf>
    <xf numFmtId="0" fontId="35" fillId="0" borderId="6" xfId="1" applyFont="1" applyBorder="1" applyAlignment="1">
      <alignment horizontal="center"/>
    </xf>
    <xf numFmtId="0" fontId="33" fillId="0" borderId="0" xfId="1" applyFont="1" applyBorder="1" applyAlignment="1">
      <alignment horizontal="center"/>
    </xf>
    <xf numFmtId="0" fontId="45" fillId="0" borderId="7" xfId="1" applyFont="1" applyBorder="1" applyAlignment="1">
      <alignment horizontal="center"/>
    </xf>
    <xf numFmtId="0" fontId="32" fillId="0" borderId="5" xfId="1" applyFont="1" applyBorder="1" applyAlignment="1">
      <alignment horizontal="center"/>
    </xf>
    <xf numFmtId="0" fontId="33" fillId="0" borderId="7" xfId="1" applyFont="1" applyBorder="1" applyAlignment="1">
      <alignment horizontal="center"/>
    </xf>
    <xf numFmtId="0" fontId="33" fillId="0" borderId="8" xfId="1" applyFont="1" applyBorder="1" applyAlignment="1">
      <alignment horizontal="center"/>
    </xf>
    <xf numFmtId="0" fontId="68" fillId="3" borderId="7" xfId="1" applyFont="1" applyFill="1" applyBorder="1" applyAlignment="1">
      <alignment horizontal="center"/>
    </xf>
    <xf numFmtId="0" fontId="32" fillId="0" borderId="3" xfId="1" applyFont="1" applyBorder="1" applyAlignment="1">
      <alignment horizontal="center"/>
    </xf>
    <xf numFmtId="0" fontId="32" fillId="0" borderId="11" xfId="1" applyFont="1" applyBorder="1" applyAlignment="1">
      <alignment horizontal="center"/>
    </xf>
    <xf numFmtId="0" fontId="70" fillId="0" borderId="0" xfId="0" applyFont="1" applyAlignment="1">
      <alignment horizontal="center"/>
    </xf>
    <xf numFmtId="0" fontId="65" fillId="5" borderId="0" xfId="0" applyFont="1" applyFill="1" applyBorder="1" applyAlignment="1"/>
    <xf numFmtId="0" fontId="72" fillId="0" borderId="6" xfId="0" applyFont="1" applyBorder="1" applyAlignment="1">
      <alignment horizontal="right"/>
    </xf>
    <xf numFmtId="0" fontId="31" fillId="0" borderId="0" xfId="0" applyFont="1" applyFill="1" applyBorder="1" applyAlignment="1">
      <alignment horizontal="left"/>
    </xf>
    <xf numFmtId="0" fontId="37" fillId="0" borderId="8" xfId="0" applyFont="1" applyFill="1" applyBorder="1"/>
    <xf numFmtId="0" fontId="29" fillId="0" borderId="13" xfId="0" applyFont="1" applyBorder="1"/>
    <xf numFmtId="0" fontId="34" fillId="0" borderId="19" xfId="0" applyFont="1" applyBorder="1" applyAlignment="1">
      <alignment horizontal="right"/>
    </xf>
    <xf numFmtId="0" fontId="72" fillId="0" borderId="12" xfId="0" applyFont="1" applyBorder="1" applyAlignment="1">
      <alignment horizontal="right"/>
    </xf>
    <xf numFmtId="0" fontId="72" fillId="0" borderId="4" xfId="0" applyFont="1" applyBorder="1" applyAlignment="1">
      <alignment horizontal="right"/>
    </xf>
    <xf numFmtId="0" fontId="53" fillId="0" borderId="0" xfId="0" applyFont="1" applyBorder="1" applyAlignment="1">
      <alignment horizontal="left"/>
    </xf>
    <xf numFmtId="0" fontId="57" fillId="0" borderId="7" xfId="0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57" fillId="0" borderId="8" xfId="0" applyFont="1" applyFill="1" applyBorder="1" applyAlignment="1">
      <alignment horizontal="center"/>
    </xf>
    <xf numFmtId="0" fontId="35" fillId="0" borderId="4" xfId="0" applyFont="1" applyFill="1" applyBorder="1" applyAlignment="1">
      <alignment horizontal="right"/>
    </xf>
    <xf numFmtId="0" fontId="35" fillId="0" borderId="6" xfId="0" applyFont="1" applyFill="1" applyBorder="1" applyAlignment="1">
      <alignment horizontal="right"/>
    </xf>
    <xf numFmtId="0" fontId="69" fillId="0" borderId="0" xfId="1" applyFont="1" applyBorder="1" applyAlignment="1">
      <alignment horizontal="left"/>
    </xf>
    <xf numFmtId="0" fontId="35" fillId="0" borderId="0" xfId="1" applyFont="1" applyBorder="1" applyAlignment="1">
      <alignment horizontal="left"/>
    </xf>
    <xf numFmtId="0" fontId="35" fillId="0" borderId="12" xfId="1" applyFont="1" applyBorder="1" applyAlignment="1">
      <alignment horizontal="left"/>
    </xf>
    <xf numFmtId="0" fontId="59" fillId="0" borderId="0" xfId="0" applyFont="1" applyBorder="1" applyAlignment="1">
      <alignment horizontal="left"/>
    </xf>
    <xf numFmtId="0" fontId="33" fillId="0" borderId="11" xfId="1" applyFont="1" applyBorder="1" applyAlignment="1">
      <alignment horizontal="center"/>
    </xf>
    <xf numFmtId="0" fontId="32" fillId="0" borderId="7" xfId="1" applyFont="1" applyBorder="1" applyAlignment="1">
      <alignment horizontal="center"/>
    </xf>
    <xf numFmtId="0" fontId="32" fillId="0" borderId="8" xfId="1" applyFont="1" applyBorder="1" applyAlignment="1">
      <alignment horizontal="center"/>
    </xf>
    <xf numFmtId="0" fontId="32" fillId="0" borderId="10" xfId="1" applyFont="1" applyBorder="1" applyAlignment="1">
      <alignment horizontal="center"/>
    </xf>
    <xf numFmtId="0" fontId="32" fillId="0" borderId="0" xfId="1" applyFont="1" applyBorder="1" applyAlignment="1">
      <alignment horizontal="center"/>
    </xf>
    <xf numFmtId="0" fontId="35" fillId="0" borderId="4" xfId="1" applyFont="1" applyBorder="1" applyAlignment="1">
      <alignment horizontal="right"/>
    </xf>
    <xf numFmtId="0" fontId="35" fillId="0" borderId="6" xfId="1" applyFont="1" applyBorder="1" applyAlignment="1">
      <alignment horizontal="right"/>
    </xf>
    <xf numFmtId="0" fontId="35" fillId="0" borderId="12" xfId="1" applyFont="1" applyBorder="1" applyAlignment="1">
      <alignment horizontal="right"/>
    </xf>
    <xf numFmtId="0" fontId="57" fillId="0" borderId="10" xfId="1" applyFont="1" applyBorder="1" applyAlignment="1">
      <alignment horizontal="center"/>
    </xf>
    <xf numFmtId="0" fontId="43" fillId="0" borderId="0" xfId="0" applyFont="1" applyBorder="1"/>
    <xf numFmtId="0" fontId="43" fillId="0" borderId="7" xfId="0" applyFont="1" applyBorder="1"/>
    <xf numFmtId="0" fontId="39" fillId="0" borderId="10" xfId="0" applyFont="1" applyBorder="1"/>
    <xf numFmtId="0" fontId="37" fillId="0" borderId="0" xfId="0" applyFont="1" applyBorder="1" applyAlignment="1">
      <alignment horizontal="right"/>
    </xf>
    <xf numFmtId="0" fontId="75" fillId="0" borderId="7" xfId="0" applyFont="1" applyFill="1" applyBorder="1"/>
    <xf numFmtId="0" fontId="75" fillId="0" borderId="0" xfId="0" applyFont="1" applyFill="1" applyBorder="1"/>
    <xf numFmtId="0" fontId="29" fillId="0" borderId="7" xfId="0" applyFont="1" applyBorder="1" applyAlignment="1">
      <alignment horizontal="left"/>
    </xf>
    <xf numFmtId="0" fontId="29" fillId="0" borderId="12" xfId="0" applyFont="1" applyBorder="1" applyAlignment="1">
      <alignment horizontal="right"/>
    </xf>
    <xf numFmtId="0" fontId="78" fillId="0" borderId="0" xfId="0" applyFont="1" applyFill="1"/>
    <xf numFmtId="0" fontId="46" fillId="3" borderId="7" xfId="0" applyFont="1" applyFill="1" applyBorder="1" applyAlignment="1">
      <alignment horizontal="center"/>
    </xf>
    <xf numFmtId="0" fontId="29" fillId="0" borderId="1" xfId="0" applyFont="1" applyFill="1" applyBorder="1"/>
    <xf numFmtId="4" fontId="80" fillId="0" borderId="0" xfId="0" applyNumberFormat="1" applyFont="1"/>
    <xf numFmtId="0" fontId="28" fillId="0" borderId="0" xfId="2"/>
    <xf numFmtId="0" fontId="32" fillId="4" borderId="13" xfId="2" applyFont="1" applyFill="1" applyBorder="1" applyAlignment="1">
      <alignment horizontal="center"/>
    </xf>
    <xf numFmtId="0" fontId="32" fillId="4" borderId="11" xfId="2" applyFont="1" applyFill="1" applyBorder="1"/>
    <xf numFmtId="0" fontId="33" fillId="4" borderId="12" xfId="2" applyFont="1" applyFill="1" applyBorder="1"/>
    <xf numFmtId="0" fontId="32" fillId="4" borderId="3" xfId="2" applyFont="1" applyFill="1" applyBorder="1"/>
    <xf numFmtId="0" fontId="33" fillId="4" borderId="7" xfId="2" applyFont="1" applyFill="1" applyBorder="1"/>
    <xf numFmtId="0" fontId="32" fillId="4" borderId="7" xfId="2" applyFont="1" applyFill="1" applyBorder="1" applyAlignment="1">
      <alignment horizontal="right"/>
    </xf>
    <xf numFmtId="0" fontId="32" fillId="4" borderId="1" xfId="2" applyFont="1" applyFill="1" applyBorder="1"/>
    <xf numFmtId="0" fontId="29" fillId="4" borderId="2" xfId="2" applyFont="1" applyFill="1" applyBorder="1" applyAlignment="1">
      <alignment horizontal="center"/>
    </xf>
    <xf numFmtId="0" fontId="32" fillId="4" borderId="5" xfId="2" applyFont="1" applyFill="1" applyBorder="1"/>
    <xf numFmtId="0" fontId="33" fillId="4" borderId="6" xfId="2" applyFont="1" applyFill="1" applyBorder="1"/>
    <xf numFmtId="0" fontId="33" fillId="4" borderId="5" xfId="2" applyFont="1" applyFill="1" applyBorder="1"/>
    <xf numFmtId="0" fontId="33" fillId="4" borderId="8" xfId="2" applyFont="1" applyFill="1" applyBorder="1"/>
    <xf numFmtId="0" fontId="33" fillId="4" borderId="2" xfId="2" applyFont="1" applyFill="1" applyBorder="1"/>
    <xf numFmtId="0" fontId="33" fillId="0" borderId="0" xfId="2" applyFont="1"/>
    <xf numFmtId="0" fontId="32" fillId="0" borderId="0" xfId="2" applyFont="1"/>
    <xf numFmtId="0" fontId="29" fillId="0" borderId="0" xfId="2" applyFont="1"/>
    <xf numFmtId="0" fontId="46" fillId="3" borderId="3" xfId="2" applyFont="1" applyFill="1" applyBorder="1"/>
    <xf numFmtId="0" fontId="46" fillId="3" borderId="7" xfId="2" applyFont="1" applyFill="1" applyBorder="1"/>
    <xf numFmtId="0" fontId="46" fillId="3" borderId="1" xfId="2" applyFont="1" applyFill="1" applyBorder="1"/>
    <xf numFmtId="0" fontId="46" fillId="3" borderId="7" xfId="2" applyFont="1" applyFill="1" applyBorder="1" applyAlignment="1">
      <alignment horizontal="right"/>
    </xf>
    <xf numFmtId="0" fontId="44" fillId="0" borderId="0" xfId="2" applyFont="1"/>
    <xf numFmtId="4" fontId="33" fillId="2" borderId="3" xfId="2" applyNumberFormat="1" applyFont="1" applyFill="1" applyBorder="1" applyAlignment="1">
      <alignment horizontal="right"/>
    </xf>
    <xf numFmtId="4" fontId="58" fillId="2" borderId="5" xfId="2" applyNumberFormat="1" applyFont="1" applyFill="1" applyBorder="1" applyAlignment="1">
      <alignment horizontal="right"/>
    </xf>
    <xf numFmtId="0" fontId="29" fillId="0" borderId="0" xfId="2" applyFont="1" applyBorder="1"/>
    <xf numFmtId="0" fontId="32" fillId="0" borderId="11" xfId="2" applyFont="1" applyBorder="1" applyAlignment="1">
      <alignment horizontal="left"/>
    </xf>
    <xf numFmtId="0" fontId="32" fillId="0" borderId="0" xfId="2" applyFont="1" applyBorder="1" applyAlignment="1">
      <alignment horizontal="center"/>
    </xf>
    <xf numFmtId="0" fontId="32" fillId="0" borderId="0" xfId="2" applyFont="1" applyFill="1" applyBorder="1" applyAlignment="1">
      <alignment horizontal="center"/>
    </xf>
    <xf numFmtId="0" fontId="52" fillId="0" borderId="0" xfId="2" applyFont="1" applyBorder="1" applyAlignment="1">
      <alignment horizontal="right"/>
    </xf>
    <xf numFmtId="0" fontId="45" fillId="0" borderId="0" xfId="2" applyFont="1" applyBorder="1" applyAlignment="1">
      <alignment horizontal="center"/>
    </xf>
    <xf numFmtId="0" fontId="45" fillId="0" borderId="0" xfId="2" applyFont="1" applyFill="1" applyBorder="1" applyAlignment="1">
      <alignment horizontal="center"/>
    </xf>
    <xf numFmtId="0" fontId="45" fillId="0" borderId="0" xfId="2" applyFont="1" applyBorder="1" applyAlignment="1">
      <alignment horizontal="right"/>
    </xf>
    <xf numFmtId="0" fontId="45" fillId="0" borderId="12" xfId="2" applyFont="1" applyBorder="1" applyAlignment="1">
      <alignment horizontal="right"/>
    </xf>
    <xf numFmtId="0" fontId="57" fillId="0" borderId="0" xfId="2" applyFont="1" applyBorder="1" applyAlignment="1">
      <alignment horizontal="center"/>
    </xf>
    <xf numFmtId="0" fontId="29" fillId="0" borderId="0" xfId="2" applyFont="1" applyBorder="1" applyAlignment="1">
      <alignment horizontal="center"/>
    </xf>
    <xf numFmtId="0" fontId="29" fillId="0" borderId="0" xfId="2" applyFont="1" applyBorder="1" applyAlignment="1">
      <alignment horizontal="right"/>
    </xf>
    <xf numFmtId="0" fontId="29" fillId="0" borderId="12" xfId="2" applyFont="1" applyBorder="1" applyAlignment="1">
      <alignment horizontal="right"/>
    </xf>
    <xf numFmtId="0" fontId="28" fillId="0" borderId="0" xfId="2" applyBorder="1"/>
    <xf numFmtId="0" fontId="32" fillId="0" borderId="5" xfId="2" applyFont="1" applyBorder="1" applyAlignment="1">
      <alignment horizontal="left"/>
    </xf>
    <xf numFmtId="0" fontId="32" fillId="0" borderId="8" xfId="2" applyFont="1" applyBorder="1" applyAlignment="1">
      <alignment horizontal="center"/>
    </xf>
    <xf numFmtId="0" fontId="32" fillId="0" borderId="8" xfId="2" applyFont="1" applyFill="1" applyBorder="1" applyAlignment="1">
      <alignment horizontal="center"/>
    </xf>
    <xf numFmtId="0" fontId="57" fillId="0" borderId="8" xfId="2" applyFont="1" applyBorder="1" applyAlignment="1">
      <alignment horizontal="center"/>
    </xf>
    <xf numFmtId="0" fontId="29" fillId="0" borderId="8" xfId="2" applyFont="1" applyBorder="1" applyAlignment="1">
      <alignment horizontal="center"/>
    </xf>
    <xf numFmtId="0" fontId="29" fillId="0" borderId="8" xfId="2" applyFont="1" applyFill="1" applyBorder="1" applyAlignment="1">
      <alignment horizontal="left"/>
    </xf>
    <xf numFmtId="0" fontId="29" fillId="0" borderId="8" xfId="2" applyFont="1" applyBorder="1" applyAlignment="1">
      <alignment horizontal="left"/>
    </xf>
    <xf numFmtId="0" fontId="29" fillId="0" borderId="6" xfId="2" applyFont="1" applyBorder="1" applyAlignment="1">
      <alignment horizontal="right"/>
    </xf>
    <xf numFmtId="0" fontId="29" fillId="0" borderId="0" xfId="2" applyFont="1" applyFill="1" applyBorder="1" applyAlignment="1">
      <alignment horizontal="center"/>
    </xf>
    <xf numFmtId="0" fontId="29" fillId="0" borderId="0" xfId="2" applyFont="1" applyBorder="1" applyAlignment="1">
      <alignment horizontal="left"/>
    </xf>
    <xf numFmtId="0" fontId="45" fillId="0" borderId="0" xfId="2" applyFont="1" applyFill="1" applyBorder="1" applyAlignment="1">
      <alignment horizontal="left"/>
    </xf>
    <xf numFmtId="0" fontId="52" fillId="0" borderId="8" xfId="2" applyFont="1" applyBorder="1" applyAlignment="1">
      <alignment horizontal="right"/>
    </xf>
    <xf numFmtId="0" fontId="29" fillId="0" borderId="8" xfId="2" applyFont="1" applyBorder="1" applyAlignment="1">
      <alignment horizontal="right"/>
    </xf>
    <xf numFmtId="0" fontId="45" fillId="0" borderId="6" xfId="2" applyFont="1" applyBorder="1" applyAlignment="1">
      <alignment horizontal="right"/>
    </xf>
    <xf numFmtId="0" fontId="33" fillId="0" borderId="5" xfId="2" applyFont="1" applyBorder="1" applyAlignment="1">
      <alignment horizontal="center"/>
    </xf>
    <xf numFmtId="0" fontId="33" fillId="0" borderId="8" xfId="2" applyFont="1" applyBorder="1" applyAlignment="1">
      <alignment horizontal="center"/>
    </xf>
    <xf numFmtId="0" fontId="33" fillId="0" borderId="8" xfId="2" applyFont="1" applyBorder="1"/>
    <xf numFmtId="0" fontId="33" fillId="0" borderId="0" xfId="2" applyFont="1" applyBorder="1" applyAlignment="1">
      <alignment horizontal="right"/>
    </xf>
    <xf numFmtId="0" fontId="32" fillId="0" borderId="0" xfId="2" applyFont="1" applyBorder="1"/>
    <xf numFmtId="0" fontId="33" fillId="0" borderId="0" xfId="2" applyFont="1" applyBorder="1"/>
    <xf numFmtId="4" fontId="33" fillId="0" borderId="0" xfId="2" applyNumberFormat="1" applyFont="1" applyBorder="1"/>
    <xf numFmtId="0" fontId="33" fillId="0" borderId="0" xfId="2" applyFont="1" applyBorder="1" applyAlignment="1">
      <alignment horizontal="center"/>
    </xf>
    <xf numFmtId="0" fontId="32" fillId="0" borderId="7" xfId="2" applyFont="1" applyBorder="1" applyAlignment="1">
      <alignment horizontal="center"/>
    </xf>
    <xf numFmtId="0" fontId="32" fillId="0" borderId="7" xfId="2" applyFont="1" applyFill="1" applyBorder="1" applyAlignment="1">
      <alignment horizontal="center"/>
    </xf>
    <xf numFmtId="0" fontId="52" fillId="0" borderId="7" xfId="2" applyFont="1" applyBorder="1" applyAlignment="1">
      <alignment horizontal="right"/>
    </xf>
    <xf numFmtId="0" fontId="45" fillId="0" borderId="7" xfId="2" applyFont="1" applyBorder="1" applyAlignment="1">
      <alignment horizontal="center"/>
    </xf>
    <xf numFmtId="0" fontId="45" fillId="0" borderId="7" xfId="2" applyFont="1" applyFill="1" applyBorder="1" applyAlignment="1">
      <alignment horizontal="right"/>
    </xf>
    <xf numFmtId="0" fontId="45" fillId="0" borderId="7" xfId="2" applyFont="1" applyBorder="1" applyAlignment="1">
      <alignment horizontal="right"/>
    </xf>
    <xf numFmtId="0" fontId="33" fillId="0" borderId="1" xfId="2" applyFont="1" applyBorder="1"/>
    <xf numFmtId="0" fontId="32" fillId="0" borderId="8" xfId="2" applyFont="1" applyBorder="1" applyAlignment="1">
      <alignment horizontal="right"/>
    </xf>
    <xf numFmtId="0" fontId="33" fillId="0" borderId="2" xfId="2" applyFont="1" applyFill="1" applyBorder="1" applyAlignment="1">
      <alignment horizontal="left"/>
    </xf>
    <xf numFmtId="0" fontId="32" fillId="0" borderId="11" xfId="2" applyFont="1" applyBorder="1" applyAlignment="1">
      <alignment horizontal="center"/>
    </xf>
    <xf numFmtId="0" fontId="33" fillId="0" borderId="13" xfId="2" applyFont="1" applyFill="1" applyBorder="1"/>
    <xf numFmtId="0" fontId="32" fillId="0" borderId="11" xfId="2" applyFont="1" applyFill="1" applyBorder="1" applyAlignment="1">
      <alignment horizontal="center"/>
    </xf>
    <xf numFmtId="0" fontId="33" fillId="0" borderId="13" xfId="2" applyFont="1" applyBorder="1"/>
    <xf numFmtId="0" fontId="32" fillId="0" borderId="5" xfId="2" applyFont="1" applyBorder="1" applyAlignment="1">
      <alignment horizontal="center"/>
    </xf>
    <xf numFmtId="0" fontId="45" fillId="0" borderId="8" xfId="2" applyFont="1" applyBorder="1" applyAlignment="1">
      <alignment horizontal="center"/>
    </xf>
    <xf numFmtId="0" fontId="33" fillId="0" borderId="2" xfId="2" applyFont="1" applyBorder="1"/>
    <xf numFmtId="0" fontId="33" fillId="0" borderId="13" xfId="2" applyFont="1" applyFill="1" applyBorder="1" applyAlignment="1">
      <alignment horizontal="left"/>
    </xf>
    <xf numFmtId="0" fontId="45" fillId="0" borderId="8" xfId="2" applyFont="1" applyBorder="1" applyAlignment="1">
      <alignment horizontal="right"/>
    </xf>
    <xf numFmtId="0" fontId="33" fillId="0" borderId="0" xfId="2" applyFont="1" applyAlignment="1">
      <alignment horizontal="center"/>
    </xf>
    <xf numFmtId="0" fontId="62" fillId="3" borderId="7" xfId="2" applyFont="1" applyFill="1" applyBorder="1"/>
    <xf numFmtId="0" fontId="33" fillId="0" borderId="1" xfId="2" applyFont="1" applyFill="1" applyBorder="1"/>
    <xf numFmtId="0" fontId="29" fillId="0" borderId="0" xfId="2" applyFont="1" applyAlignment="1">
      <alignment horizontal="center"/>
    </xf>
    <xf numFmtId="0" fontId="29" fillId="0" borderId="7" xfId="2" applyFont="1" applyBorder="1" applyAlignment="1">
      <alignment horizontal="center"/>
    </xf>
    <xf numFmtId="0" fontId="29" fillId="0" borderId="4" xfId="2" applyFont="1" applyBorder="1" applyAlignment="1">
      <alignment horizontal="center"/>
    </xf>
    <xf numFmtId="0" fontId="29" fillId="0" borderId="12" xfId="2" applyFont="1" applyBorder="1" applyAlignment="1">
      <alignment horizontal="center"/>
    </xf>
    <xf numFmtId="0" fontId="29" fillId="0" borderId="6" xfId="2" applyFont="1" applyBorder="1" applyAlignment="1">
      <alignment horizontal="center"/>
    </xf>
    <xf numFmtId="0" fontId="52" fillId="0" borderId="0" xfId="2" applyFont="1" applyBorder="1" applyAlignment="1">
      <alignment horizontal="center"/>
    </xf>
    <xf numFmtId="0" fontId="52" fillId="0" borderId="8" xfId="2" applyFont="1" applyBorder="1" applyAlignment="1">
      <alignment horizontal="center"/>
    </xf>
    <xf numFmtId="0" fontId="33" fillId="0" borderId="8" xfId="2" applyFont="1" applyFill="1" applyBorder="1" applyAlignment="1">
      <alignment horizontal="center"/>
    </xf>
    <xf numFmtId="0" fontId="52" fillId="0" borderId="7" xfId="2" applyFont="1" applyBorder="1" applyAlignment="1">
      <alignment horizontal="center"/>
    </xf>
    <xf numFmtId="0" fontId="29" fillId="0" borderId="4" xfId="2" applyFont="1" applyBorder="1" applyAlignment="1">
      <alignment horizontal="right"/>
    </xf>
    <xf numFmtId="0" fontId="57" fillId="0" borderId="7" xfId="2" applyFont="1" applyBorder="1" applyAlignment="1">
      <alignment horizontal="center"/>
    </xf>
    <xf numFmtId="0" fontId="33" fillId="0" borderId="0" xfId="2" applyFont="1" applyFill="1" applyBorder="1" applyAlignment="1">
      <alignment horizontal="center"/>
    </xf>
    <xf numFmtId="0" fontId="32" fillId="0" borderId="0" xfId="2" applyFont="1" applyFill="1" applyBorder="1"/>
    <xf numFmtId="0" fontId="29" fillId="0" borderId="0" xfId="2" applyFont="1" applyFill="1" applyBorder="1" applyAlignment="1">
      <alignment horizontal="right"/>
    </xf>
    <xf numFmtId="0" fontId="39" fillId="0" borderId="0" xfId="2" applyFont="1"/>
    <xf numFmtId="0" fontId="45" fillId="0" borderId="7" xfId="2" applyFont="1" applyFill="1" applyBorder="1" applyAlignment="1">
      <alignment horizontal="center"/>
    </xf>
    <xf numFmtId="0" fontId="33" fillId="0" borderId="2" xfId="2" applyFont="1" applyFill="1" applyBorder="1"/>
    <xf numFmtId="0" fontId="31" fillId="0" borderId="1" xfId="2" applyFont="1" applyFill="1" applyBorder="1"/>
    <xf numFmtId="0" fontId="31" fillId="0" borderId="13" xfId="2" applyFont="1" applyFill="1" applyBorder="1"/>
    <xf numFmtId="0" fontId="31" fillId="0" borderId="2" xfId="2" applyFont="1" applyFill="1" applyBorder="1"/>
    <xf numFmtId="0" fontId="79" fillId="0" borderId="7" xfId="2" applyFont="1" applyFill="1" applyBorder="1"/>
    <xf numFmtId="0" fontId="79" fillId="0" borderId="4" xfId="2" applyFont="1" applyFill="1" applyBorder="1" applyAlignment="1">
      <alignment horizontal="right"/>
    </xf>
    <xf numFmtId="0" fontId="79" fillId="0" borderId="1" xfId="2" applyFont="1" applyFill="1" applyBorder="1"/>
    <xf numFmtId="0" fontId="79" fillId="0" borderId="5" xfId="2" applyFont="1" applyFill="1" applyBorder="1"/>
    <xf numFmtId="0" fontId="79" fillId="0" borderId="8" xfId="2" applyFont="1" applyFill="1" applyBorder="1"/>
    <xf numFmtId="0" fontId="79" fillId="0" borderId="6" xfId="2" applyFont="1" applyFill="1" applyBorder="1" applyAlignment="1">
      <alignment horizontal="right"/>
    </xf>
    <xf numFmtId="0" fontId="79" fillId="0" borderId="2" xfId="2" applyFont="1" applyFill="1" applyBorder="1"/>
    <xf numFmtId="0" fontId="54" fillId="0" borderId="0" xfId="0" applyFont="1" applyBorder="1" applyAlignment="1">
      <alignment horizontal="center"/>
    </xf>
    <xf numFmtId="0" fontId="29" fillId="0" borderId="0" xfId="0" applyFont="1" applyFill="1" applyBorder="1" applyAlignment="1">
      <alignment horizontal="left"/>
    </xf>
    <xf numFmtId="0" fontId="29" fillId="0" borderId="8" xfId="0" applyFont="1" applyFill="1" applyBorder="1" applyAlignment="1">
      <alignment horizontal="left"/>
    </xf>
    <xf numFmtId="0" fontId="29" fillId="0" borderId="0" xfId="0" applyFont="1" applyAlignment="1">
      <alignment horizontal="left"/>
    </xf>
    <xf numFmtId="0" fontId="55" fillId="3" borderId="7" xfId="0" applyFont="1" applyFill="1" applyBorder="1" applyAlignment="1">
      <alignment horizontal="left"/>
    </xf>
    <xf numFmtId="0" fontId="29" fillId="0" borderId="13" xfId="2" applyFont="1" applyFill="1" applyBorder="1"/>
    <xf numFmtId="0" fontId="82" fillId="0" borderId="0" xfId="0" applyFont="1"/>
    <xf numFmtId="0" fontId="83" fillId="0" borderId="0" xfId="0" applyFont="1"/>
    <xf numFmtId="0" fontId="29" fillId="0" borderId="4" xfId="0" applyFont="1" applyBorder="1" applyAlignment="1">
      <alignment horizontal="right"/>
    </xf>
    <xf numFmtId="0" fontId="29" fillId="0" borderId="7" xfId="2" applyFont="1" applyBorder="1" applyAlignment="1">
      <alignment horizontal="left"/>
    </xf>
    <xf numFmtId="0" fontId="29" fillId="0" borderId="7" xfId="2" applyFont="1" applyBorder="1" applyAlignment="1">
      <alignment horizontal="right"/>
    </xf>
    <xf numFmtId="0" fontId="33" fillId="0" borderId="1" xfId="2" applyFont="1" applyFill="1" applyBorder="1" applyAlignment="1">
      <alignment horizontal="left"/>
    </xf>
    <xf numFmtId="0" fontId="0" fillId="5" borderId="0" xfId="0" applyFill="1" applyBorder="1"/>
    <xf numFmtId="0" fontId="36" fillId="0" borderId="33" xfId="0" applyFont="1" applyBorder="1"/>
    <xf numFmtId="0" fontId="0" fillId="0" borderId="34" xfId="0" applyBorder="1"/>
    <xf numFmtId="0" fontId="0" fillId="0" borderId="35" xfId="0" applyBorder="1"/>
    <xf numFmtId="0" fontId="0" fillId="0" borderId="36" xfId="0" applyBorder="1" applyAlignment="1">
      <alignment horizontal="right"/>
    </xf>
    <xf numFmtId="0" fontId="0" fillId="0" borderId="37" xfId="0" applyBorder="1"/>
    <xf numFmtId="0" fontId="0" fillId="0" borderId="36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85" fillId="0" borderId="36" xfId="0" applyFont="1" applyBorder="1" applyAlignment="1">
      <alignment horizontal="center"/>
    </xf>
    <xf numFmtId="0" fontId="27" fillId="0" borderId="0" xfId="0" applyFont="1" applyBorder="1"/>
    <xf numFmtId="0" fontId="27" fillId="0" borderId="37" xfId="0" applyFont="1" applyBorder="1"/>
    <xf numFmtId="0" fontId="40" fillId="6" borderId="31" xfId="0" applyFont="1" applyFill="1" applyBorder="1" applyAlignment="1">
      <alignment horizontal="right"/>
    </xf>
    <xf numFmtId="0" fontId="40" fillId="6" borderId="41" xfId="0" applyFont="1" applyFill="1" applyBorder="1" applyAlignment="1">
      <alignment horizontal="right"/>
    </xf>
    <xf numFmtId="0" fontId="40" fillId="6" borderId="30" xfId="0" applyFont="1" applyFill="1" applyBorder="1" applyAlignment="1">
      <alignment horizontal="right"/>
    </xf>
    <xf numFmtId="0" fontId="84" fillId="7" borderId="0" xfId="0" applyFont="1" applyFill="1" applyBorder="1" applyAlignment="1">
      <alignment horizontal="center"/>
    </xf>
    <xf numFmtId="0" fontId="0" fillId="0" borderId="0" xfId="0" quotePrefix="1" applyBorder="1"/>
    <xf numFmtId="0" fontId="32" fillId="8" borderId="1" xfId="0" applyFont="1" applyFill="1" applyBorder="1" applyAlignment="1">
      <alignment horizontal="right"/>
    </xf>
    <xf numFmtId="0" fontId="32" fillId="8" borderId="7" xfId="0" applyFont="1" applyFill="1" applyBorder="1"/>
    <xf numFmtId="0" fontId="33" fillId="8" borderId="4" xfId="0" applyFont="1" applyFill="1" applyBorder="1"/>
    <xf numFmtId="0" fontId="38" fillId="8" borderId="2" xfId="0" applyFont="1" applyFill="1" applyBorder="1" applyAlignment="1">
      <alignment horizontal="left"/>
    </xf>
    <xf numFmtId="0" fontId="32" fillId="8" borderId="2" xfId="0" applyFont="1" applyFill="1" applyBorder="1" applyAlignment="1">
      <alignment horizontal="right"/>
    </xf>
    <xf numFmtId="0" fontId="33" fillId="8" borderId="6" xfId="0" applyFont="1" applyFill="1" applyBorder="1"/>
    <xf numFmtId="0" fontId="33" fillId="9" borderId="13" xfId="0" applyFont="1" applyFill="1" applyBorder="1" applyAlignment="1">
      <alignment horizontal="right"/>
    </xf>
    <xf numFmtId="0" fontId="32" fillId="9" borderId="11" xfId="0" applyFont="1" applyFill="1" applyBorder="1"/>
    <xf numFmtId="0" fontId="33" fillId="9" borderId="12" xfId="0" applyFont="1" applyFill="1" applyBorder="1"/>
    <xf numFmtId="0" fontId="33" fillId="9" borderId="2" xfId="0" applyFont="1" applyFill="1" applyBorder="1" applyAlignment="1">
      <alignment horizontal="right"/>
    </xf>
    <xf numFmtId="0" fontId="32" fillId="9" borderId="5" xfId="0" applyFont="1" applyFill="1" applyBorder="1"/>
    <xf numFmtId="0" fontId="33" fillId="9" borderId="6" xfId="0" applyFont="1" applyFill="1" applyBorder="1"/>
    <xf numFmtId="0" fontId="31" fillId="9" borderId="13" xfId="0" applyFont="1" applyFill="1" applyBorder="1" applyAlignment="1">
      <alignment horizontal="right"/>
    </xf>
    <xf numFmtId="0" fontId="33" fillId="9" borderId="11" xfId="0" applyFont="1" applyFill="1" applyBorder="1"/>
    <xf numFmtId="0" fontId="33" fillId="9" borderId="5" xfId="0" applyFont="1" applyFill="1" applyBorder="1"/>
    <xf numFmtId="0" fontId="33" fillId="8" borderId="0" xfId="0" applyFont="1" applyFill="1" applyBorder="1"/>
    <xf numFmtId="0" fontId="32" fillId="9" borderId="7" xfId="0" applyFont="1" applyFill="1" applyBorder="1"/>
    <xf numFmtId="0" fontId="33" fillId="9" borderId="4" xfId="0" applyFont="1" applyFill="1" applyBorder="1"/>
    <xf numFmtId="0" fontId="33" fillId="9" borderId="1" xfId="0" applyFont="1" applyFill="1" applyBorder="1" applyAlignment="1">
      <alignment horizontal="right"/>
    </xf>
    <xf numFmtId="0" fontId="32" fillId="9" borderId="0" xfId="0" applyFont="1" applyFill="1" applyBorder="1"/>
    <xf numFmtId="0" fontId="32" fillId="9" borderId="8" xfId="0" applyFont="1" applyFill="1" applyBorder="1"/>
    <xf numFmtId="0" fontId="33" fillId="9" borderId="0" xfId="0" applyFont="1" applyFill="1" applyBorder="1"/>
    <xf numFmtId="0" fontId="33" fillId="9" borderId="7" xfId="0" applyFont="1" applyFill="1" applyBorder="1"/>
    <xf numFmtId="0" fontId="33" fillId="9" borderId="8" xfId="0" applyFont="1" applyFill="1" applyBorder="1"/>
    <xf numFmtId="0" fontId="32" fillId="8" borderId="1" xfId="2" applyFont="1" applyFill="1" applyBorder="1" applyAlignment="1">
      <alignment horizontal="right"/>
    </xf>
    <xf numFmtId="0" fontId="32" fillId="8" borderId="3" xfId="2" applyFont="1" applyFill="1" applyBorder="1"/>
    <xf numFmtId="0" fontId="33" fillId="8" borderId="4" xfId="2" applyFont="1" applyFill="1" applyBorder="1" applyAlignment="1">
      <alignment horizontal="center"/>
    </xf>
    <xf numFmtId="0" fontId="32" fillId="8" borderId="2" xfId="2" applyFont="1" applyFill="1" applyBorder="1" applyAlignment="1">
      <alignment horizontal="right"/>
    </xf>
    <xf numFmtId="0" fontId="33" fillId="8" borderId="6" xfId="2" applyFont="1" applyFill="1" applyBorder="1" applyAlignment="1">
      <alignment horizontal="center"/>
    </xf>
    <xf numFmtId="0" fontId="33" fillId="8" borderId="6" xfId="2" applyFont="1" applyFill="1" applyBorder="1"/>
    <xf numFmtId="0" fontId="33" fillId="9" borderId="13" xfId="2" applyFont="1" applyFill="1" applyBorder="1" applyAlignment="1">
      <alignment horizontal="right"/>
    </xf>
    <xf numFmtId="0" fontId="32" fillId="9" borderId="11" xfId="2" applyFont="1" applyFill="1" applyBorder="1"/>
    <xf numFmtId="0" fontId="33" fillId="9" borderId="12" xfId="2" applyFont="1" applyFill="1" applyBorder="1"/>
    <xf numFmtId="0" fontId="33" fillId="9" borderId="2" xfId="2" applyFont="1" applyFill="1" applyBorder="1" applyAlignment="1">
      <alignment horizontal="right"/>
    </xf>
    <xf numFmtId="0" fontId="32" fillId="9" borderId="5" xfId="2" applyFont="1" applyFill="1" applyBorder="1"/>
    <xf numFmtId="0" fontId="33" fillId="9" borderId="6" xfId="2" applyFont="1" applyFill="1" applyBorder="1"/>
    <xf numFmtId="0" fontId="33" fillId="9" borderId="1" xfId="2" applyFont="1" applyFill="1" applyBorder="1" applyAlignment="1">
      <alignment horizontal="right"/>
    </xf>
    <xf numFmtId="0" fontId="32" fillId="9" borderId="3" xfId="2" applyFont="1" applyFill="1" applyBorder="1"/>
    <xf numFmtId="0" fontId="33" fillId="9" borderId="4" xfId="2" applyFont="1" applyFill="1" applyBorder="1"/>
    <xf numFmtId="0" fontId="33" fillId="9" borderId="11" xfId="2" applyFont="1" applyFill="1" applyBorder="1"/>
    <xf numFmtId="0" fontId="33" fillId="9" borderId="5" xfId="2" applyFont="1" applyFill="1" applyBorder="1"/>
    <xf numFmtId="0" fontId="31" fillId="9" borderId="1" xfId="2" applyFont="1" applyFill="1" applyBorder="1" applyAlignment="1">
      <alignment horizontal="right"/>
    </xf>
    <xf numFmtId="0" fontId="31" fillId="9" borderId="2" xfId="2" applyFont="1" applyFill="1" applyBorder="1" applyAlignment="1">
      <alignment horizontal="right"/>
    </xf>
    <xf numFmtId="0" fontId="33" fillId="9" borderId="3" xfId="2" applyFont="1" applyFill="1" applyBorder="1"/>
    <xf numFmtId="0" fontId="33" fillId="8" borderId="4" xfId="0" applyFont="1" applyFill="1" applyBorder="1" applyAlignment="1">
      <alignment horizontal="center"/>
    </xf>
    <xf numFmtId="0" fontId="32" fillId="8" borderId="13" xfId="0" applyFont="1" applyFill="1" applyBorder="1" applyAlignment="1">
      <alignment horizontal="right"/>
    </xf>
    <xf numFmtId="0" fontId="33" fillId="8" borderId="12" xfId="0" applyFont="1" applyFill="1" applyBorder="1" applyAlignment="1">
      <alignment horizontal="center"/>
    </xf>
    <xf numFmtId="0" fontId="54" fillId="8" borderId="5" xfId="0" applyFont="1" applyFill="1" applyBorder="1"/>
    <xf numFmtId="0" fontId="33" fillId="8" borderId="6" xfId="0" applyFont="1" applyFill="1" applyBorder="1" applyAlignment="1">
      <alignment horizontal="center"/>
    </xf>
    <xf numFmtId="0" fontId="32" fillId="8" borderId="3" xfId="0" applyFont="1" applyFill="1" applyBorder="1"/>
    <xf numFmtId="0" fontId="32" fillId="8" borderId="5" xfId="0" applyFont="1" applyFill="1" applyBorder="1"/>
    <xf numFmtId="0" fontId="79" fillId="9" borderId="1" xfId="0" applyFont="1" applyFill="1" applyBorder="1" applyAlignment="1">
      <alignment horizontal="right"/>
    </xf>
    <xf numFmtId="0" fontId="32" fillId="9" borderId="3" xfId="0" applyFont="1" applyFill="1" applyBorder="1"/>
    <xf numFmtId="0" fontId="79" fillId="9" borderId="2" xfId="0" applyFont="1" applyFill="1" applyBorder="1" applyAlignment="1">
      <alignment horizontal="right"/>
    </xf>
    <xf numFmtId="0" fontId="33" fillId="9" borderId="3" xfId="0" applyFont="1" applyFill="1" applyBorder="1"/>
    <xf numFmtId="0" fontId="33" fillId="9" borderId="15" xfId="0" applyFont="1" applyFill="1" applyBorder="1" applyAlignment="1">
      <alignment horizontal="right"/>
    </xf>
    <xf numFmtId="0" fontId="32" fillId="9" borderId="9" xfId="0" applyFont="1" applyFill="1" applyBorder="1"/>
    <xf numFmtId="0" fontId="33" fillId="9" borderId="14" xfId="0" applyFont="1" applyFill="1" applyBorder="1"/>
    <xf numFmtId="0" fontId="33" fillId="9" borderId="4" xfId="0" applyFont="1" applyFill="1" applyBorder="1" applyAlignment="1">
      <alignment horizontal="left"/>
    </xf>
    <xf numFmtId="0" fontId="31" fillId="9" borderId="15" xfId="0" applyFont="1" applyFill="1" applyBorder="1" applyAlignment="1">
      <alignment horizontal="right"/>
    </xf>
    <xf numFmtId="0" fontId="33" fillId="8" borderId="7" xfId="0" applyFont="1" applyFill="1" applyBorder="1"/>
    <xf numFmtId="0" fontId="38" fillId="8" borderId="8" xfId="0" applyFont="1" applyFill="1" applyBorder="1"/>
    <xf numFmtId="0" fontId="38" fillId="8" borderId="6" xfId="0" applyFont="1" applyFill="1" applyBorder="1"/>
    <xf numFmtId="0" fontId="52" fillId="8" borderId="1" xfId="0" applyFont="1" applyFill="1" applyBorder="1" applyAlignment="1">
      <alignment horizontal="right"/>
    </xf>
    <xf numFmtId="0" fontId="52" fillId="8" borderId="2" xfId="0" applyFont="1" applyFill="1" applyBorder="1" applyAlignment="1">
      <alignment horizontal="right"/>
    </xf>
    <xf numFmtId="0" fontId="33" fillId="9" borderId="9" xfId="0" applyFont="1" applyFill="1" applyBorder="1"/>
    <xf numFmtId="0" fontId="31" fillId="9" borderId="1" xfId="1" applyFont="1" applyFill="1" applyBorder="1" applyAlignment="1">
      <alignment horizontal="right"/>
    </xf>
    <xf numFmtId="0" fontId="33" fillId="9" borderId="1" xfId="1" applyFont="1" applyFill="1" applyBorder="1" applyAlignment="1">
      <alignment horizontal="right"/>
    </xf>
    <xf numFmtId="0" fontId="33" fillId="9" borderId="4" xfId="1" applyFont="1" applyFill="1" applyBorder="1"/>
    <xf numFmtId="0" fontId="33" fillId="9" borderId="3" xfId="1" applyFont="1" applyFill="1" applyBorder="1"/>
    <xf numFmtId="0" fontId="33" fillId="9" borderId="2" xfId="1" applyFont="1" applyFill="1" applyBorder="1" applyAlignment="1">
      <alignment horizontal="right"/>
    </xf>
    <xf numFmtId="0" fontId="33" fillId="9" borderId="5" xfId="1" applyFont="1" applyFill="1" applyBorder="1"/>
    <xf numFmtId="0" fontId="33" fillId="9" borderId="6" xfId="1" applyFont="1" applyFill="1" applyBorder="1"/>
    <xf numFmtId="0" fontId="33" fillId="9" borderId="7" xfId="1" applyFont="1" applyFill="1" applyBorder="1"/>
    <xf numFmtId="0" fontId="31" fillId="9" borderId="13" xfId="1" applyFont="1" applyFill="1" applyBorder="1" applyAlignment="1">
      <alignment horizontal="right"/>
    </xf>
    <xf numFmtId="0" fontId="33" fillId="9" borderId="13" xfId="1" applyFont="1" applyFill="1" applyBorder="1" applyAlignment="1">
      <alignment horizontal="right"/>
    </xf>
    <xf numFmtId="0" fontId="33" fillId="9" borderId="11" xfId="1" applyFont="1" applyFill="1" applyBorder="1"/>
    <xf numFmtId="0" fontId="33" fillId="9" borderId="0" xfId="1" applyFont="1" applyFill="1" applyBorder="1"/>
    <xf numFmtId="0" fontId="31" fillId="9" borderId="2" xfId="1" applyFont="1" applyFill="1" applyBorder="1" applyAlignment="1">
      <alignment horizontal="right"/>
    </xf>
    <xf numFmtId="0" fontId="33" fillId="9" borderId="8" xfId="1" applyFont="1" applyFill="1" applyBorder="1"/>
    <xf numFmtId="0" fontId="32" fillId="9" borderId="5" xfId="1" applyFont="1" applyFill="1" applyBorder="1"/>
    <xf numFmtId="0" fontId="32" fillId="9" borderId="11" xfId="1" applyFont="1" applyFill="1" applyBorder="1"/>
    <xf numFmtId="0" fontId="33" fillId="9" borderId="11" xfId="1" applyFont="1" applyFill="1" applyBorder="1" applyAlignment="1">
      <alignment horizontal="right"/>
    </xf>
    <xf numFmtId="0" fontId="33" fillId="9" borderId="12" xfId="1" applyFont="1" applyFill="1" applyBorder="1"/>
    <xf numFmtId="0" fontId="31" fillId="9" borderId="11" xfId="1" applyFont="1" applyFill="1" applyBorder="1" applyAlignment="1">
      <alignment horizontal="right"/>
    </xf>
    <xf numFmtId="0" fontId="33" fillId="8" borderId="3" xfId="2" applyFont="1" applyFill="1" applyBorder="1" applyAlignment="1">
      <alignment horizontal="right"/>
    </xf>
    <xf numFmtId="0" fontId="33" fillId="8" borderId="1" xfId="2" applyFont="1" applyFill="1" applyBorder="1" applyAlignment="1">
      <alignment horizontal="right"/>
    </xf>
    <xf numFmtId="0" fontId="33" fillId="8" borderId="4" xfId="2" applyFont="1" applyFill="1" applyBorder="1"/>
    <xf numFmtId="0" fontId="33" fillId="8" borderId="11" xfId="2" applyFont="1" applyFill="1" applyBorder="1" applyAlignment="1">
      <alignment horizontal="right"/>
    </xf>
    <xf numFmtId="0" fontId="33" fillId="8" borderId="13" xfId="2" applyFont="1" applyFill="1" applyBorder="1" applyAlignment="1">
      <alignment horizontal="right"/>
    </xf>
    <xf numFmtId="0" fontId="32" fillId="8" borderId="11" xfId="2" applyFont="1" applyFill="1" applyBorder="1"/>
    <xf numFmtId="0" fontId="33" fillId="8" borderId="12" xfId="2" applyFont="1" applyFill="1" applyBorder="1"/>
    <xf numFmtId="0" fontId="33" fillId="8" borderId="5" xfId="2" applyFont="1" applyFill="1" applyBorder="1" applyAlignment="1">
      <alignment horizontal="right"/>
    </xf>
    <xf numFmtId="0" fontId="33" fillId="8" borderId="2" xfId="2" applyFont="1" applyFill="1" applyBorder="1" applyAlignment="1">
      <alignment horizontal="right"/>
    </xf>
    <xf numFmtId="0" fontId="32" fillId="8" borderId="5" xfId="2" applyFont="1" applyFill="1" applyBorder="1"/>
    <xf numFmtId="0" fontId="72" fillId="0" borderId="12" xfId="2" applyFont="1" applyBorder="1" applyAlignment="1">
      <alignment horizontal="right"/>
    </xf>
    <xf numFmtId="0" fontId="72" fillId="0" borderId="6" xfId="2" applyFont="1" applyBorder="1" applyAlignment="1">
      <alignment horizontal="right"/>
    </xf>
    <xf numFmtId="0" fontId="66" fillId="0" borderId="6" xfId="0" applyFont="1" applyBorder="1" applyAlignment="1">
      <alignment horizontal="right"/>
    </xf>
    <xf numFmtId="0" fontId="33" fillId="8" borderId="1" xfId="0" applyFont="1" applyFill="1" applyBorder="1" applyAlignment="1">
      <alignment horizontal="right"/>
    </xf>
    <xf numFmtId="0" fontId="33" fillId="8" borderId="13" xfId="0" applyFont="1" applyFill="1" applyBorder="1" applyAlignment="1">
      <alignment horizontal="right"/>
    </xf>
    <xf numFmtId="0" fontId="32" fillId="8" borderId="11" xfId="0" applyFont="1" applyFill="1" applyBorder="1"/>
    <xf numFmtId="0" fontId="33" fillId="8" borderId="12" xfId="0" applyFont="1" applyFill="1" applyBorder="1"/>
    <xf numFmtId="0" fontId="33" fillId="8" borderId="2" xfId="0" applyFont="1" applyFill="1" applyBorder="1" applyAlignment="1">
      <alignment horizontal="right"/>
    </xf>
    <xf numFmtId="0" fontId="31" fillId="8" borderId="11" xfId="0" applyFont="1" applyFill="1" applyBorder="1" applyAlignment="1">
      <alignment horizontal="right"/>
    </xf>
    <xf numFmtId="0" fontId="31" fillId="0" borderId="0" xfId="2" applyFont="1" applyBorder="1" applyAlignment="1">
      <alignment horizontal="center"/>
    </xf>
    <xf numFmtId="0" fontId="31" fillId="0" borderId="8" xfId="2" applyFont="1" applyBorder="1" applyAlignment="1">
      <alignment horizontal="center"/>
    </xf>
    <xf numFmtId="0" fontId="38" fillId="8" borderId="6" xfId="0" applyFont="1" applyFill="1" applyBorder="1" applyAlignment="1">
      <alignment horizontal="right"/>
    </xf>
    <xf numFmtId="0" fontId="38" fillId="8" borderId="4" xfId="0" applyFont="1" applyFill="1" applyBorder="1" applyAlignment="1">
      <alignment horizontal="right"/>
    </xf>
    <xf numFmtId="0" fontId="35" fillId="9" borderId="13" xfId="0" applyFont="1" applyFill="1" applyBorder="1" applyAlignment="1">
      <alignment horizontal="right"/>
    </xf>
    <xf numFmtId="0" fontId="33" fillId="9" borderId="5" xfId="0" applyFont="1" applyFill="1" applyBorder="1" applyAlignment="1">
      <alignment horizontal="right"/>
    </xf>
    <xf numFmtId="0" fontId="33" fillId="8" borderId="3" xfId="0" applyFont="1" applyFill="1" applyBorder="1" applyAlignment="1">
      <alignment horizontal="right"/>
    </xf>
    <xf numFmtId="0" fontId="33" fillId="8" borderId="11" xfId="0" applyFont="1" applyFill="1" applyBorder="1" applyAlignment="1">
      <alignment horizontal="right"/>
    </xf>
    <xf numFmtId="0" fontId="32" fillId="8" borderId="0" xfId="0" applyFont="1" applyFill="1" applyBorder="1"/>
    <xf numFmtId="0" fontId="33" fillId="8" borderId="5" xfId="0" applyFont="1" applyFill="1" applyBorder="1" applyAlignment="1">
      <alignment horizontal="right"/>
    </xf>
    <xf numFmtId="0" fontId="32" fillId="8" borderId="8" xfId="0" applyFont="1" applyFill="1" applyBorder="1"/>
    <xf numFmtId="0" fontId="33" fillId="8" borderId="8" xfId="0" applyFont="1" applyFill="1" applyBorder="1"/>
    <xf numFmtId="0" fontId="31" fillId="9" borderId="2" xfId="0" applyFont="1" applyFill="1" applyBorder="1" applyAlignment="1">
      <alignment horizontal="right"/>
    </xf>
    <xf numFmtId="0" fontId="52" fillId="9" borderId="5" xfId="0" applyFont="1" applyFill="1" applyBorder="1"/>
    <xf numFmtId="0" fontId="52" fillId="9" borderId="11" xfId="0" applyFont="1" applyFill="1" applyBorder="1"/>
    <xf numFmtId="0" fontId="33" fillId="8" borderId="11" xfId="0" applyFont="1" applyFill="1" applyBorder="1"/>
    <xf numFmtId="0" fontId="79" fillId="9" borderId="13" xfId="0" applyFont="1" applyFill="1" applyBorder="1" applyAlignment="1">
      <alignment horizontal="right"/>
    </xf>
    <xf numFmtId="0" fontId="32" fillId="9" borderId="11" xfId="0" applyFont="1" applyFill="1" applyBorder="1" applyAlignment="1">
      <alignment horizontal="left"/>
    </xf>
    <xf numFmtId="0" fontId="33" fillId="9" borderId="11" xfId="0" applyFont="1" applyFill="1" applyBorder="1" applyAlignment="1">
      <alignment horizontal="left"/>
    </xf>
    <xf numFmtId="0" fontId="31" fillId="9" borderId="1" xfId="0" applyFont="1" applyFill="1" applyBorder="1" applyAlignment="1">
      <alignment horizontal="right"/>
    </xf>
    <xf numFmtId="0" fontId="52" fillId="9" borderId="3" xfId="0" applyFont="1" applyFill="1" applyBorder="1"/>
    <xf numFmtId="0" fontId="31" fillId="9" borderId="4" xfId="0" applyFont="1" applyFill="1" applyBorder="1"/>
    <xf numFmtId="0" fontId="31" fillId="9" borderId="12" xfId="0" applyFont="1" applyFill="1" applyBorder="1"/>
    <xf numFmtId="0" fontId="31" fillId="9" borderId="6" xfId="0" applyFont="1" applyFill="1" applyBorder="1"/>
    <xf numFmtId="0" fontId="32" fillId="9" borderId="6" xfId="0" applyFont="1" applyFill="1" applyBorder="1"/>
    <xf numFmtId="0" fontId="32" fillId="8" borderId="3" xfId="1" applyFont="1" applyFill="1" applyBorder="1"/>
    <xf numFmtId="0" fontId="54" fillId="0" borderId="0" xfId="1" applyFont="1" applyBorder="1" applyAlignment="1">
      <alignment horizontal="center"/>
    </xf>
    <xf numFmtId="0" fontId="33" fillId="0" borderId="15" xfId="0" applyFont="1" applyFill="1" applyBorder="1"/>
    <xf numFmtId="0" fontId="33" fillId="8" borderId="7" xfId="1" applyFont="1" applyFill="1" applyBorder="1"/>
    <xf numFmtId="0" fontId="33" fillId="8" borderId="2" xfId="1" applyFont="1" applyFill="1" applyBorder="1" applyAlignment="1">
      <alignment horizontal="right"/>
    </xf>
    <xf numFmtId="0" fontId="32" fillId="8" borderId="5" xfId="1" applyFont="1" applyFill="1" applyBorder="1"/>
    <xf numFmtId="0" fontId="33" fillId="8" borderId="15" xfId="0" applyFont="1" applyFill="1" applyBorder="1" applyAlignment="1">
      <alignment horizontal="right"/>
    </xf>
    <xf numFmtId="0" fontId="32" fillId="8" borderId="9" xfId="0" applyFont="1" applyFill="1" applyBorder="1"/>
    <xf numFmtId="0" fontId="33" fillId="8" borderId="14" xfId="0" applyFont="1" applyFill="1" applyBorder="1"/>
    <xf numFmtId="0" fontId="33" fillId="8" borderId="13" xfId="1" applyFont="1" applyFill="1" applyBorder="1" applyAlignment="1">
      <alignment horizontal="right"/>
    </xf>
    <xf numFmtId="0" fontId="32" fillId="8" borderId="11" xfId="1" applyFont="1" applyFill="1" applyBorder="1"/>
    <xf numFmtId="0" fontId="33" fillId="8" borderId="0" xfId="1" applyFont="1" applyFill="1" applyBorder="1"/>
    <xf numFmtId="0" fontId="33" fillId="8" borderId="6" xfId="1" applyFont="1" applyFill="1" applyBorder="1"/>
    <xf numFmtId="0" fontId="31" fillId="8" borderId="6" xfId="0" applyFont="1" applyFill="1" applyBorder="1"/>
    <xf numFmtId="0" fontId="38" fillId="8" borderId="7" xfId="0" applyFont="1" applyFill="1" applyBorder="1" applyAlignment="1">
      <alignment horizontal="left"/>
    </xf>
    <xf numFmtId="0" fontId="38" fillId="8" borderId="8" xfId="0" applyFont="1" applyFill="1" applyBorder="1" applyAlignment="1">
      <alignment horizontal="right"/>
    </xf>
    <xf numFmtId="0" fontId="38" fillId="8" borderId="7" xfId="0" applyFont="1" applyFill="1" applyBorder="1"/>
    <xf numFmtId="0" fontId="33" fillId="8" borderId="3" xfId="0" applyFont="1" applyFill="1" applyBorder="1"/>
    <xf numFmtId="0" fontId="33" fillId="8" borderId="5" xfId="0" applyFont="1" applyFill="1" applyBorder="1"/>
    <xf numFmtId="0" fontId="59" fillId="0" borderId="8" xfId="0" applyFont="1" applyBorder="1" applyAlignment="1">
      <alignment horizontal="left"/>
    </xf>
    <xf numFmtId="0" fontId="60" fillId="10" borderId="9" xfId="0" applyFont="1" applyFill="1" applyBorder="1"/>
    <xf numFmtId="0" fontId="46" fillId="10" borderId="10" xfId="0" applyFont="1" applyFill="1" applyBorder="1"/>
    <xf numFmtId="0" fontId="32" fillId="8" borderId="11" xfId="0" applyFont="1" applyFill="1" applyBorder="1" applyAlignment="1">
      <alignment horizontal="left"/>
    </xf>
    <xf numFmtId="0" fontId="31" fillId="8" borderId="1" xfId="0" applyFont="1" applyFill="1" applyBorder="1" applyAlignment="1">
      <alignment horizontal="right"/>
    </xf>
    <xf numFmtId="0" fontId="52" fillId="8" borderId="3" xfId="0" applyFont="1" applyFill="1" applyBorder="1"/>
    <xf numFmtId="0" fontId="31" fillId="8" borderId="4" xfId="0" applyFont="1" applyFill="1" applyBorder="1"/>
    <xf numFmtId="0" fontId="31" fillId="8" borderId="13" xfId="0" applyFont="1" applyFill="1" applyBorder="1" applyAlignment="1">
      <alignment horizontal="right"/>
    </xf>
    <xf numFmtId="0" fontId="52" fillId="8" borderId="11" xfId="0" applyFont="1" applyFill="1" applyBorder="1"/>
    <xf numFmtId="0" fontId="31" fillId="8" borderId="12" xfId="0" applyFont="1" applyFill="1" applyBorder="1"/>
    <xf numFmtId="0" fontId="31" fillId="8" borderId="2" xfId="0" applyFont="1" applyFill="1" applyBorder="1" applyAlignment="1">
      <alignment horizontal="right"/>
    </xf>
    <xf numFmtId="0" fontId="52" fillId="8" borderId="5" xfId="0" applyFont="1" applyFill="1" applyBorder="1"/>
    <xf numFmtId="0" fontId="69" fillId="0" borderId="10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89" fillId="6" borderId="3" xfId="2" applyFont="1" applyFill="1" applyBorder="1"/>
    <xf numFmtId="0" fontId="90" fillId="6" borderId="7" xfId="2" applyFont="1" applyFill="1" applyBorder="1"/>
    <xf numFmtId="0" fontId="91" fillId="6" borderId="7" xfId="2" applyFont="1" applyFill="1" applyBorder="1"/>
    <xf numFmtId="0" fontId="89" fillId="6" borderId="11" xfId="2" applyFont="1" applyFill="1" applyBorder="1"/>
    <xf numFmtId="0" fontId="90" fillId="6" borderId="0" xfId="2" applyFont="1" applyFill="1" applyBorder="1"/>
    <xf numFmtId="0" fontId="91" fillId="6" borderId="0" xfId="2" applyFont="1" applyFill="1" applyBorder="1"/>
    <xf numFmtId="0" fontId="91" fillId="6" borderId="5" xfId="2" applyFont="1" applyFill="1" applyBorder="1"/>
    <xf numFmtId="0" fontId="91" fillId="6" borderId="8" xfId="2" applyFont="1" applyFill="1" applyBorder="1"/>
    <xf numFmtId="0" fontId="90" fillId="6" borderId="8" xfId="2" applyFont="1" applyFill="1" applyBorder="1"/>
    <xf numFmtId="0" fontId="89" fillId="6" borderId="3" xfId="0" applyFont="1" applyFill="1" applyBorder="1"/>
    <xf numFmtId="0" fontId="91" fillId="6" borderId="7" xfId="0" applyFont="1" applyFill="1" applyBorder="1"/>
    <xf numFmtId="0" fontId="89" fillId="6" borderId="11" xfId="0" applyFont="1" applyFill="1" applyBorder="1"/>
    <xf numFmtId="0" fontId="91" fillId="6" borderId="0" xfId="0" applyFont="1" applyFill="1" applyBorder="1"/>
    <xf numFmtId="0" fontId="91" fillId="6" borderId="5" xfId="0" applyFont="1" applyFill="1" applyBorder="1"/>
    <xf numFmtId="0" fontId="91" fillId="6" borderId="8" xfId="0" applyFont="1" applyFill="1" applyBorder="1"/>
    <xf numFmtId="0" fontId="90" fillId="6" borderId="7" xfId="0" applyFont="1" applyFill="1" applyBorder="1"/>
    <xf numFmtId="0" fontId="90" fillId="6" borderId="0" xfId="0" applyFont="1" applyFill="1" applyBorder="1"/>
    <xf numFmtId="0" fontId="90" fillId="6" borderId="8" xfId="0" applyFont="1" applyFill="1" applyBorder="1"/>
    <xf numFmtId="0" fontId="89" fillId="6" borderId="5" xfId="0" applyFont="1" applyFill="1" applyBorder="1"/>
    <xf numFmtId="0" fontId="89" fillId="6" borderId="11" xfId="1" applyFont="1" applyFill="1" applyBorder="1"/>
    <xf numFmtId="0" fontId="72" fillId="0" borderId="12" xfId="0" applyFont="1" applyFill="1" applyBorder="1" applyAlignment="1">
      <alignment horizontal="right"/>
    </xf>
    <xf numFmtId="0" fontId="33" fillId="11" borderId="13" xfId="0" applyFont="1" applyFill="1" applyBorder="1" applyAlignment="1">
      <alignment horizontal="right"/>
    </xf>
    <xf numFmtId="0" fontId="32" fillId="11" borderId="11" xfId="0" applyFont="1" applyFill="1" applyBorder="1"/>
    <xf numFmtId="0" fontId="33" fillId="11" borderId="12" xfId="0" applyFont="1" applyFill="1" applyBorder="1"/>
    <xf numFmtId="0" fontId="33" fillId="11" borderId="2" xfId="0" applyFont="1" applyFill="1" applyBorder="1" applyAlignment="1">
      <alignment horizontal="right"/>
    </xf>
    <xf numFmtId="0" fontId="32" fillId="11" borderId="5" xfId="0" applyFont="1" applyFill="1" applyBorder="1"/>
    <xf numFmtId="0" fontId="33" fillId="11" borderId="6" xfId="0" applyFont="1" applyFill="1" applyBorder="1"/>
    <xf numFmtId="0" fontId="28" fillId="0" borderId="10" xfId="1" applyBorder="1"/>
    <xf numFmtId="0" fontId="28" fillId="0" borderId="10" xfId="1" applyBorder="1" applyAlignment="1">
      <alignment horizontal="center"/>
    </xf>
    <xf numFmtId="0" fontId="0" fillId="0" borderId="10" xfId="0" applyBorder="1" applyAlignment="1">
      <alignment horizontal="right"/>
    </xf>
    <xf numFmtId="0" fontId="43" fillId="0" borderId="10" xfId="1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32" fillId="0" borderId="3" xfId="2" applyFont="1" applyBorder="1" applyAlignment="1">
      <alignment horizontal="center"/>
    </xf>
    <xf numFmtId="0" fontId="45" fillId="0" borderId="4" xfId="2" applyFont="1" applyBorder="1" applyAlignment="1">
      <alignment horizontal="center"/>
    </xf>
    <xf numFmtId="0" fontId="45" fillId="0" borderId="12" xfId="2" applyFont="1" applyBorder="1" applyAlignment="1">
      <alignment horizontal="center"/>
    </xf>
    <xf numFmtId="0" fontId="33" fillId="0" borderId="3" xfId="2" applyFont="1" applyBorder="1" applyAlignment="1">
      <alignment horizontal="center"/>
    </xf>
    <xf numFmtId="0" fontId="33" fillId="0" borderId="11" xfId="2" applyFont="1" applyBorder="1" applyAlignment="1">
      <alignment horizontal="center"/>
    </xf>
    <xf numFmtId="0" fontId="45" fillId="0" borderId="4" xfId="2" applyFont="1" applyBorder="1" applyAlignment="1">
      <alignment horizontal="right"/>
    </xf>
    <xf numFmtId="0" fontId="32" fillId="0" borderId="10" xfId="0" applyFont="1" applyBorder="1"/>
    <xf numFmtId="0" fontId="79" fillId="9" borderId="13" xfId="2" applyFont="1" applyFill="1" applyBorder="1" applyAlignment="1">
      <alignment horizontal="right"/>
    </xf>
    <xf numFmtId="0" fontId="32" fillId="9" borderId="4" xfId="0" applyFont="1" applyFill="1" applyBorder="1"/>
    <xf numFmtId="0" fontId="38" fillId="0" borderId="7" xfId="0" applyFont="1" applyBorder="1" applyAlignment="1">
      <alignment horizontal="right"/>
    </xf>
    <xf numFmtId="0" fontId="33" fillId="0" borderId="10" xfId="0" applyFont="1" applyFill="1" applyBorder="1" applyAlignment="1">
      <alignment horizontal="right"/>
    </xf>
    <xf numFmtId="0" fontId="32" fillId="0" borderId="10" xfId="0" applyFont="1" applyFill="1" applyBorder="1"/>
    <xf numFmtId="0" fontId="35" fillId="0" borderId="10" xfId="0" applyFont="1" applyFill="1" applyBorder="1"/>
    <xf numFmtId="0" fontId="33" fillId="0" borderId="10" xfId="0" applyFont="1" applyFill="1" applyBorder="1" applyAlignment="1">
      <alignment horizontal="center"/>
    </xf>
    <xf numFmtId="0" fontId="35" fillId="0" borderId="10" xfId="0" applyFont="1" applyFill="1" applyBorder="1" applyAlignment="1">
      <alignment horizontal="right"/>
    </xf>
    <xf numFmtId="0" fontId="29" fillId="0" borderId="6" xfId="0" applyFont="1" applyBorder="1" applyAlignment="1">
      <alignment horizontal="right"/>
    </xf>
    <xf numFmtId="0" fontId="45" fillId="0" borderId="0" xfId="2" applyFont="1" applyBorder="1" applyAlignment="1">
      <alignment horizontal="left"/>
    </xf>
    <xf numFmtId="0" fontId="29" fillId="0" borderId="12" xfId="0" applyFont="1" applyFill="1" applyBorder="1" applyAlignment="1">
      <alignment horizontal="right"/>
    </xf>
    <xf numFmtId="0" fontId="29" fillId="0" borderId="6" xfId="0" applyFont="1" applyFill="1" applyBorder="1" applyAlignment="1">
      <alignment horizontal="right"/>
    </xf>
    <xf numFmtId="0" fontId="29" fillId="0" borderId="0" xfId="0" applyFont="1" applyBorder="1" applyAlignment="1">
      <alignment horizontal="right"/>
    </xf>
    <xf numFmtId="0" fontId="29" fillId="0" borderId="8" xfId="0" applyFont="1" applyBorder="1" applyAlignment="1">
      <alignment horizontal="left"/>
    </xf>
    <xf numFmtId="0" fontId="33" fillId="9" borderId="5" xfId="2" applyFont="1" applyFill="1" applyBorder="1" applyAlignment="1">
      <alignment horizontal="right"/>
    </xf>
    <xf numFmtId="0" fontId="33" fillId="9" borderId="11" xfId="2" applyFont="1" applyFill="1" applyBorder="1" applyAlignment="1">
      <alignment horizontal="right"/>
    </xf>
    <xf numFmtId="0" fontId="57" fillId="0" borderId="0" xfId="2" applyFont="1" applyBorder="1" applyAlignment="1">
      <alignment horizontal="left"/>
    </xf>
    <xf numFmtId="0" fontId="57" fillId="0" borderId="8" xfId="2" applyFont="1" applyBorder="1" applyAlignment="1">
      <alignment horizontal="left"/>
    </xf>
    <xf numFmtId="0" fontId="32" fillId="0" borderId="0" xfId="2" applyFont="1" applyFill="1" applyBorder="1" applyAlignment="1">
      <alignment horizontal="left"/>
    </xf>
    <xf numFmtId="0" fontId="33" fillId="0" borderId="13" xfId="2" applyFont="1" applyFill="1" applyBorder="1" applyAlignment="1">
      <alignment horizontal="left" wrapText="1"/>
    </xf>
    <xf numFmtId="0" fontId="45" fillId="0" borderId="7" xfId="2" applyFont="1" applyFill="1" applyBorder="1" applyAlignment="1">
      <alignment horizontal="left"/>
    </xf>
    <xf numFmtId="0" fontId="29" fillId="0" borderId="0" xfId="2" applyFont="1" applyFill="1" applyBorder="1" applyAlignment="1">
      <alignment horizontal="left"/>
    </xf>
    <xf numFmtId="0" fontId="92" fillId="8" borderId="5" xfId="2" applyFont="1" applyFill="1" applyBorder="1"/>
    <xf numFmtId="0" fontId="29" fillId="0" borderId="13" xfId="0" applyFont="1" applyFill="1" applyBorder="1" applyAlignment="1">
      <alignment horizontal="left"/>
    </xf>
    <xf numFmtId="0" fontId="35" fillId="0" borderId="4" xfId="0" applyFont="1" applyFill="1" applyBorder="1"/>
    <xf numFmtId="0" fontId="32" fillId="0" borderId="7" xfId="2" applyFont="1" applyBorder="1" applyAlignment="1">
      <alignment horizontal="right"/>
    </xf>
    <xf numFmtId="0" fontId="32" fillId="0" borderId="0" xfId="2" applyFont="1" applyBorder="1" applyAlignment="1">
      <alignment horizontal="right"/>
    </xf>
    <xf numFmtId="0" fontId="79" fillId="9" borderId="3" xfId="0" applyFont="1" applyFill="1" applyBorder="1"/>
    <xf numFmtId="0" fontId="79" fillId="9" borderId="7" xfId="0" applyFont="1" applyFill="1" applyBorder="1"/>
    <xf numFmtId="0" fontId="79" fillId="9" borderId="11" xfId="0" applyFont="1" applyFill="1" applyBorder="1"/>
    <xf numFmtId="0" fontId="79" fillId="9" borderId="0" xfId="0" applyFont="1" applyFill="1" applyBorder="1"/>
    <xf numFmtId="0" fontId="79" fillId="9" borderId="5" xfId="0" applyFont="1" applyFill="1" applyBorder="1"/>
    <xf numFmtId="0" fontId="79" fillId="9" borderId="8" xfId="0" applyFont="1" applyFill="1" applyBorder="1"/>
    <xf numFmtId="0" fontId="92" fillId="8" borderId="5" xfId="0" applyFont="1" applyFill="1" applyBorder="1"/>
    <xf numFmtId="0" fontId="32" fillId="4" borderId="4" xfId="2" applyFont="1" applyFill="1" applyBorder="1"/>
    <xf numFmtId="0" fontId="45" fillId="0" borderId="8" xfId="2" applyFont="1" applyFill="1" applyBorder="1" applyAlignment="1">
      <alignment horizontal="center"/>
    </xf>
    <xf numFmtId="0" fontId="31" fillId="0" borderId="7" xfId="2" applyFont="1" applyBorder="1" applyAlignment="1">
      <alignment horizontal="center"/>
    </xf>
    <xf numFmtId="0" fontId="33" fillId="0" borderId="5" xfId="2" applyFont="1" applyBorder="1" applyAlignment="1">
      <alignment horizontal="left"/>
    </xf>
    <xf numFmtId="0" fontId="46" fillId="3" borderId="9" xfId="2" applyFont="1" applyFill="1" applyBorder="1"/>
    <xf numFmtId="0" fontId="46" fillId="3" borderId="10" xfId="2" applyFont="1" applyFill="1" applyBorder="1"/>
    <xf numFmtId="0" fontId="46" fillId="3" borderId="15" xfId="2" applyFont="1" applyFill="1" applyBorder="1"/>
    <xf numFmtId="0" fontId="33" fillId="0" borderId="11" xfId="2" applyFont="1" applyFill="1" applyBorder="1" applyAlignment="1">
      <alignment horizontal="center"/>
    </xf>
    <xf numFmtId="0" fontId="33" fillId="0" borderId="7" xfId="2" applyFont="1" applyBorder="1" applyAlignment="1">
      <alignment horizontal="center"/>
    </xf>
    <xf numFmtId="0" fontId="29" fillId="0" borderId="7" xfId="2" applyFont="1" applyBorder="1"/>
    <xf numFmtId="0" fontId="45" fillId="0" borderId="8" xfId="2" applyFont="1" applyFill="1" applyBorder="1" applyAlignment="1">
      <alignment horizontal="left"/>
    </xf>
    <xf numFmtId="0" fontId="46" fillId="3" borderId="10" xfId="2" applyFont="1" applyFill="1" applyBorder="1" applyAlignment="1">
      <alignment horizontal="right"/>
    </xf>
    <xf numFmtId="0" fontId="29" fillId="0" borderId="10" xfId="2" applyFont="1" applyBorder="1"/>
    <xf numFmtId="0" fontId="33" fillId="0" borderId="8" xfId="2" applyFont="1" applyFill="1" applyBorder="1"/>
    <xf numFmtId="0" fontId="29" fillId="0" borderId="8" xfId="2" applyFont="1" applyBorder="1"/>
    <xf numFmtId="0" fontId="29" fillId="0" borderId="0" xfId="2" applyFont="1" applyBorder="1" applyAlignment="1"/>
    <xf numFmtId="0" fontId="29" fillId="0" borderId="8" xfId="2" applyFont="1" applyBorder="1" applyAlignment="1"/>
    <xf numFmtId="0" fontId="29" fillId="0" borderId="7" xfId="0" applyFont="1" applyFill="1" applyBorder="1" applyAlignment="1">
      <alignment horizontal="center"/>
    </xf>
    <xf numFmtId="0" fontId="32" fillId="0" borderId="7" xfId="2" applyFont="1" applyFill="1" applyBorder="1" applyAlignment="1">
      <alignment horizontal="left"/>
    </xf>
    <xf numFmtId="0" fontId="32" fillId="0" borderId="8" xfId="2" applyFont="1" applyFill="1" applyBorder="1" applyAlignment="1">
      <alignment horizontal="left"/>
    </xf>
    <xf numFmtId="0" fontId="81" fillId="6" borderId="10" xfId="0" applyFont="1" applyFill="1" applyBorder="1" applyAlignment="1">
      <alignment horizontal="right"/>
    </xf>
    <xf numFmtId="0" fontId="81" fillId="6" borderId="9" xfId="0" applyFont="1" applyFill="1" applyBorder="1" applyAlignment="1"/>
    <xf numFmtId="0" fontId="81" fillId="6" borderId="10" xfId="0" applyFont="1" applyFill="1" applyBorder="1" applyAlignment="1"/>
    <xf numFmtId="0" fontId="81" fillId="6" borderId="15" xfId="0" applyFont="1" applyFill="1" applyBorder="1" applyAlignment="1"/>
    <xf numFmtId="0" fontId="44" fillId="0" borderId="0" xfId="0" applyFont="1" applyAlignment="1"/>
    <xf numFmtId="0" fontId="33" fillId="0" borderId="5" xfId="2" applyFont="1" applyFill="1" applyBorder="1" applyAlignment="1">
      <alignment horizontal="center"/>
    </xf>
    <xf numFmtId="0" fontId="92" fillId="8" borderId="8" xfId="0" applyFont="1" applyFill="1" applyBorder="1"/>
    <xf numFmtId="0" fontId="94" fillId="0" borderId="0" xfId="0" applyFont="1"/>
    <xf numFmtId="0" fontId="32" fillId="0" borderId="7" xfId="0" applyFont="1" applyFill="1" applyBorder="1" applyAlignment="1">
      <alignment horizontal="left"/>
    </xf>
    <xf numFmtId="0" fontId="44" fillId="0" borderId="0" xfId="0" applyFont="1" applyAlignment="1">
      <alignment horizontal="center"/>
    </xf>
    <xf numFmtId="0" fontId="66" fillId="0" borderId="0" xfId="0" applyFont="1" applyFill="1" applyBorder="1" applyAlignment="1">
      <alignment horizontal="right"/>
    </xf>
    <xf numFmtId="0" fontId="66" fillId="0" borderId="8" xfId="0" applyFont="1" applyFill="1" applyBorder="1" applyAlignment="1">
      <alignment horizontal="right"/>
    </xf>
    <xf numFmtId="0" fontId="29" fillId="0" borderId="8" xfId="0" applyFont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31" fillId="0" borderId="0" xfId="3" applyFont="1" applyFill="1" applyBorder="1" applyAlignment="1">
      <alignment horizontal="left" vertical="center"/>
    </xf>
    <xf numFmtId="0" fontId="79" fillId="0" borderId="0" xfId="3" applyFont="1" applyBorder="1" applyAlignment="1">
      <alignment horizontal="left" vertical="center"/>
    </xf>
    <xf numFmtId="0" fontId="79" fillId="0" borderId="0" xfId="3" applyFont="1" applyAlignment="1">
      <alignment horizontal="left" vertical="center"/>
    </xf>
    <xf numFmtId="0" fontId="79" fillId="0" borderId="0" xfId="3" applyFont="1"/>
    <xf numFmtId="0" fontId="33" fillId="0" borderId="0" xfId="3" applyFont="1" applyBorder="1" applyAlignment="1">
      <alignment horizontal="left" vertical="center"/>
    </xf>
    <xf numFmtId="0" fontId="38" fillId="0" borderId="0" xfId="3" applyFont="1" applyFill="1" applyBorder="1" applyAlignment="1">
      <alignment horizontal="left" vertical="center"/>
    </xf>
    <xf numFmtId="0" fontId="31" fillId="0" borderId="0" xfId="3" applyFont="1" applyBorder="1" applyAlignment="1">
      <alignment horizontal="left" vertical="center"/>
    </xf>
    <xf numFmtId="0" fontId="33" fillId="0" borderId="0" xfId="3" applyFont="1" applyFill="1" applyBorder="1" applyAlignment="1">
      <alignment horizontal="left" vertical="center"/>
    </xf>
    <xf numFmtId="0" fontId="33" fillId="0" borderId="0" xfId="2" applyFont="1" applyBorder="1" applyAlignment="1">
      <alignment horizontal="left" vertical="center"/>
    </xf>
    <xf numFmtId="0" fontId="33" fillId="0" borderId="0" xfId="2" applyFont="1" applyFill="1" applyBorder="1" applyAlignment="1">
      <alignment horizontal="left" vertical="center"/>
    </xf>
    <xf numFmtId="0" fontId="31" fillId="0" borderId="0" xfId="2" applyFont="1" applyBorder="1" applyAlignment="1">
      <alignment horizontal="left" vertical="center"/>
    </xf>
    <xf numFmtId="0" fontId="33" fillId="0" borderId="0" xfId="3" quotePrefix="1" applyFont="1" applyBorder="1" applyAlignment="1">
      <alignment horizontal="left" vertical="center"/>
    </xf>
    <xf numFmtId="0" fontId="79" fillId="0" borderId="0" xfId="3" quotePrefix="1" applyFont="1" applyBorder="1" applyAlignment="1">
      <alignment horizontal="left" vertical="center"/>
    </xf>
    <xf numFmtId="0" fontId="33" fillId="0" borderId="0" xfId="2" quotePrefix="1" applyFont="1" applyBorder="1" applyAlignment="1">
      <alignment horizontal="left" vertical="center"/>
    </xf>
    <xf numFmtId="0" fontId="33" fillId="0" borderId="0" xfId="2" quotePrefix="1" applyFont="1" applyFill="1" applyBorder="1" applyAlignment="1">
      <alignment horizontal="left" vertical="center"/>
    </xf>
    <xf numFmtId="0" fontId="31" fillId="9" borderId="11" xfId="3" applyFont="1" applyFill="1" applyBorder="1" applyAlignment="1">
      <alignment horizontal="right"/>
    </xf>
    <xf numFmtId="0" fontId="79" fillId="0" borderId="12" xfId="3" applyFont="1" applyBorder="1" applyAlignment="1">
      <alignment horizontal="left" vertical="center"/>
    </xf>
    <xf numFmtId="0" fontId="33" fillId="9" borderId="11" xfId="3" applyFont="1" applyFill="1" applyBorder="1" applyAlignment="1">
      <alignment horizontal="right"/>
    </xf>
    <xf numFmtId="0" fontId="33" fillId="8" borderId="11" xfId="3" applyFont="1" applyFill="1" applyBorder="1" applyAlignment="1">
      <alignment horizontal="right"/>
    </xf>
    <xf numFmtId="0" fontId="79" fillId="9" borderId="11" xfId="3" applyFont="1" applyFill="1" applyBorder="1" applyAlignment="1">
      <alignment horizontal="right"/>
    </xf>
    <xf numFmtId="0" fontId="31" fillId="8" borderId="11" xfId="1" applyFont="1" applyFill="1" applyBorder="1" applyAlignment="1">
      <alignment horizontal="right"/>
    </xf>
    <xf numFmtId="0" fontId="33" fillId="0" borderId="12" xfId="3" applyFont="1" applyBorder="1" applyAlignment="1">
      <alignment horizontal="left" vertical="center"/>
    </xf>
    <xf numFmtId="0" fontId="33" fillId="9" borderId="5" xfId="3" applyFont="1" applyFill="1" applyBorder="1" applyAlignment="1">
      <alignment horizontal="right"/>
    </xf>
    <xf numFmtId="0" fontId="33" fillId="9" borderId="13" xfId="3" applyFont="1" applyFill="1" applyBorder="1"/>
    <xf numFmtId="0" fontId="33" fillId="9" borderId="2" xfId="3" applyFont="1" applyFill="1" applyBorder="1"/>
    <xf numFmtId="0" fontId="31" fillId="9" borderId="13" xfId="3" applyFont="1" applyFill="1" applyBorder="1" applyAlignment="1">
      <alignment horizontal="right"/>
    </xf>
    <xf numFmtId="0" fontId="79" fillId="0" borderId="0" xfId="3" applyFont="1" applyBorder="1"/>
    <xf numFmtId="0" fontId="33" fillId="9" borderId="13" xfId="3" applyFont="1" applyFill="1" applyBorder="1" applyAlignment="1">
      <alignment horizontal="left"/>
    </xf>
    <xf numFmtId="0" fontId="33" fillId="8" borderId="13" xfId="3" applyFont="1" applyFill="1" applyBorder="1" applyAlignment="1">
      <alignment horizontal="left"/>
    </xf>
    <xf numFmtId="0" fontId="33" fillId="9" borderId="13" xfId="2" applyFont="1" applyFill="1" applyBorder="1" applyAlignment="1">
      <alignment horizontal="left"/>
    </xf>
    <xf numFmtId="0" fontId="31" fillId="9" borderId="13" xfId="3" applyFont="1" applyFill="1" applyBorder="1" applyAlignment="1">
      <alignment horizontal="left"/>
    </xf>
    <xf numFmtId="0" fontId="79" fillId="9" borderId="13" xfId="3" applyFont="1" applyFill="1" applyBorder="1" applyAlignment="1">
      <alignment horizontal="left"/>
    </xf>
    <xf numFmtId="0" fontId="31" fillId="8" borderId="13" xfId="1" applyFont="1" applyFill="1" applyBorder="1" applyAlignment="1">
      <alignment horizontal="left"/>
    </xf>
    <xf numFmtId="0" fontId="31" fillId="9" borderId="13" xfId="1" applyFont="1" applyFill="1" applyBorder="1" applyAlignment="1">
      <alignment horizontal="left"/>
    </xf>
    <xf numFmtId="0" fontId="33" fillId="8" borderId="13" xfId="2" applyFont="1" applyFill="1" applyBorder="1" applyAlignment="1">
      <alignment horizontal="left"/>
    </xf>
    <xf numFmtId="0" fontId="33" fillId="9" borderId="13" xfId="1" applyFont="1" applyFill="1" applyBorder="1" applyAlignment="1">
      <alignment horizontal="left"/>
    </xf>
    <xf numFmtId="0" fontId="79" fillId="0" borderId="0" xfId="3" applyFont="1" applyAlignment="1">
      <alignment vertical="center"/>
    </xf>
    <xf numFmtId="0" fontId="32" fillId="15" borderId="9" xfId="0" applyFont="1" applyFill="1" applyBorder="1" applyAlignment="1">
      <alignment horizontal="center" vertical="center"/>
    </xf>
    <xf numFmtId="0" fontId="32" fillId="15" borderId="15" xfId="0" applyFont="1" applyFill="1" applyBorder="1" applyAlignment="1">
      <alignment vertical="center"/>
    </xf>
    <xf numFmtId="0" fontId="79" fillId="16" borderId="0" xfId="3" applyFont="1" applyFill="1" applyAlignment="1">
      <alignment horizontal="right"/>
    </xf>
    <xf numFmtId="0" fontId="79" fillId="14" borderId="0" xfId="3" applyFont="1" applyFill="1" applyAlignment="1">
      <alignment horizontal="center"/>
    </xf>
    <xf numFmtId="0" fontId="79" fillId="14" borderId="0" xfId="3" applyFont="1" applyFill="1" applyAlignment="1">
      <alignment horizontal="center" vertical="top"/>
    </xf>
    <xf numFmtId="0" fontId="87" fillId="15" borderId="15" xfId="3" applyFont="1" applyFill="1" applyBorder="1" applyAlignment="1">
      <alignment horizontal="center" vertical="center"/>
    </xf>
    <xf numFmtId="0" fontId="33" fillId="0" borderId="5" xfId="2" applyFont="1" applyFill="1" applyBorder="1"/>
    <xf numFmtId="0" fontId="31" fillId="0" borderId="7" xfId="0" applyFont="1" applyFill="1" applyBorder="1" applyAlignment="1">
      <alignment horizontal="left"/>
    </xf>
    <xf numFmtId="0" fontId="45" fillId="0" borderId="4" xfId="0" applyFont="1" applyFill="1" applyBorder="1" applyAlignment="1">
      <alignment horizontal="right"/>
    </xf>
    <xf numFmtId="0" fontId="79" fillId="0" borderId="0" xfId="3" applyFont="1" applyFill="1" applyAlignment="1">
      <alignment horizontal="right"/>
    </xf>
    <xf numFmtId="0" fontId="31" fillId="0" borderId="5" xfId="0" applyFont="1" applyFill="1" applyBorder="1" applyAlignment="1">
      <alignment horizontal="center"/>
    </xf>
    <xf numFmtId="0" fontId="31" fillId="0" borderId="11" xfId="0" applyFont="1" applyFill="1" applyBorder="1" applyAlignment="1">
      <alignment horizontal="center"/>
    </xf>
    <xf numFmtId="0" fontId="31" fillId="0" borderId="3" xfId="0" applyFont="1" applyFill="1" applyBorder="1" applyAlignment="1">
      <alignment horizontal="center"/>
    </xf>
    <xf numFmtId="0" fontId="29" fillId="0" borderId="8" xfId="2" applyFont="1" applyFill="1" applyBorder="1" applyAlignment="1">
      <alignment horizontal="center"/>
    </xf>
    <xf numFmtId="0" fontId="95" fillId="0" borderId="0" xfId="0" applyFont="1" applyFill="1" applyBorder="1" applyAlignment="1">
      <alignment horizontal="center" vertical="center"/>
    </xf>
    <xf numFmtId="0" fontId="97" fillId="0" borderId="0" xfId="4" applyFont="1" applyFill="1" applyBorder="1" applyAlignment="1">
      <alignment vertical="center"/>
    </xf>
    <xf numFmtId="0" fontId="79" fillId="0" borderId="0" xfId="3" applyFont="1" applyAlignment="1">
      <alignment wrapText="1"/>
    </xf>
    <xf numFmtId="0" fontId="33" fillId="0" borderId="0" xfId="3" applyFont="1" applyFill="1" applyBorder="1"/>
    <xf numFmtId="0" fontId="79" fillId="0" borderId="3" xfId="2" applyFont="1" applyFill="1" applyBorder="1" applyAlignment="1"/>
    <xf numFmtId="0" fontId="33" fillId="0" borderId="9" xfId="0" applyFont="1" applyFill="1" applyBorder="1" applyAlignment="1">
      <alignment horizontal="center"/>
    </xf>
    <xf numFmtId="0" fontId="35" fillId="0" borderId="10" xfId="0" applyFont="1" applyFill="1" applyBorder="1" applyAlignment="1">
      <alignment horizontal="center"/>
    </xf>
    <xf numFmtId="0" fontId="31" fillId="8" borderId="13" xfId="1" applyFont="1" applyFill="1" applyBorder="1" applyAlignment="1">
      <alignment horizontal="right"/>
    </xf>
    <xf numFmtId="0" fontId="33" fillId="0" borderId="8" xfId="3" applyFont="1" applyBorder="1" applyAlignment="1">
      <alignment horizontal="left" vertical="center"/>
    </xf>
    <xf numFmtId="0" fontId="79" fillId="0" borderId="8" xfId="3" applyFont="1" applyBorder="1" applyAlignment="1">
      <alignment horizontal="left" vertical="center"/>
    </xf>
    <xf numFmtId="0" fontId="79" fillId="0" borderId="6" xfId="3" applyFont="1" applyBorder="1" applyAlignment="1">
      <alignment horizontal="left" vertical="center"/>
    </xf>
    <xf numFmtId="0" fontId="79" fillId="13" borderId="0" xfId="3" applyFont="1" applyFill="1" applyAlignment="1">
      <alignment horizontal="right"/>
    </xf>
    <xf numFmtId="0" fontId="87" fillId="11" borderId="10" xfId="3" applyFont="1" applyFill="1" applyBorder="1" applyAlignment="1">
      <alignment horizontal="left" vertical="center"/>
    </xf>
    <xf numFmtId="0" fontId="79" fillId="11" borderId="10" xfId="3" applyFont="1" applyFill="1" applyBorder="1" applyAlignment="1">
      <alignment horizontal="left" vertical="center"/>
    </xf>
    <xf numFmtId="0" fontId="79" fillId="11" borderId="14" xfId="3" applyFont="1" applyFill="1" applyBorder="1" applyAlignment="1">
      <alignment horizontal="left" vertical="center"/>
    </xf>
    <xf numFmtId="0" fontId="79" fillId="0" borderId="7" xfId="3" applyFont="1" applyBorder="1"/>
    <xf numFmtId="0" fontId="0" fillId="0" borderId="4" xfId="0" applyFill="1" applyBorder="1"/>
    <xf numFmtId="0" fontId="91" fillId="0" borderId="0" xfId="3" applyFont="1"/>
    <xf numFmtId="0" fontId="91" fillId="0" borderId="0" xfId="3" applyFont="1" applyBorder="1" applyAlignment="1">
      <alignment horizontal="left" vertical="center"/>
    </xf>
    <xf numFmtId="0" fontId="29" fillId="0" borderId="13" xfId="0" applyFont="1" applyFill="1" applyBorder="1"/>
    <xf numFmtId="0" fontId="29" fillId="0" borderId="2" xfId="0" applyFont="1" applyFill="1" applyBorder="1"/>
    <xf numFmtId="0" fontId="91" fillId="0" borderId="0" xfId="3" applyFont="1" applyFill="1" applyAlignment="1">
      <alignment horizontal="right"/>
    </xf>
    <xf numFmtId="0" fontId="79" fillId="0" borderId="0" xfId="3" applyFont="1" applyFill="1" applyAlignment="1">
      <alignment horizontal="right" vertical="center"/>
    </xf>
    <xf numFmtId="0" fontId="77" fillId="0" borderId="2" xfId="0" applyFont="1" applyFill="1" applyBorder="1"/>
    <xf numFmtId="165" fontId="84" fillId="0" borderId="32" xfId="0" applyNumberFormat="1" applyFont="1" applyFill="1" applyBorder="1" applyAlignment="1">
      <alignment horizontal="center"/>
    </xf>
    <xf numFmtId="0" fontId="53" fillId="0" borderId="8" xfId="2" applyFont="1" applyBorder="1" applyAlignment="1">
      <alignment horizontal="left"/>
    </xf>
    <xf numFmtId="0" fontId="45" fillId="0" borderId="8" xfId="2" applyFont="1" applyBorder="1" applyAlignment="1">
      <alignment horizontal="left"/>
    </xf>
    <xf numFmtId="0" fontId="47" fillId="0" borderId="4" xfId="0" applyFont="1" applyBorder="1" applyAlignment="1">
      <alignment horizontal="right"/>
    </xf>
    <xf numFmtId="0" fontId="47" fillId="0" borderId="6" xfId="0" applyFont="1" applyBorder="1" applyAlignment="1">
      <alignment horizontal="right"/>
    </xf>
    <xf numFmtId="49" fontId="100" fillId="0" borderId="28" xfId="0" applyNumberFormat="1" applyFont="1" applyBorder="1"/>
    <xf numFmtId="0" fontId="29" fillId="0" borderId="1" xfId="2" applyFont="1" applyFill="1" applyBorder="1"/>
    <xf numFmtId="0" fontId="29" fillId="0" borderId="2" xfId="2" applyFont="1" applyFill="1" applyBorder="1"/>
    <xf numFmtId="0" fontId="101" fillId="0" borderId="0" xfId="10"/>
    <xf numFmtId="0" fontId="102" fillId="0" borderId="0" xfId="0" applyFont="1"/>
    <xf numFmtId="0" fontId="33" fillId="0" borderId="5" xfId="0" applyFont="1" applyBorder="1" applyAlignment="1">
      <alignment horizontal="right"/>
    </xf>
    <xf numFmtId="0" fontId="39" fillId="0" borderId="0" xfId="0" applyFont="1" applyFill="1"/>
    <xf numFmtId="0" fontId="28" fillId="0" borderId="0" xfId="0" applyFont="1" applyFill="1" applyBorder="1"/>
    <xf numFmtId="0" fontId="31" fillId="0" borderId="10" xfId="0" applyFont="1" applyFill="1" applyBorder="1" applyAlignment="1">
      <alignment horizontal="center"/>
    </xf>
    <xf numFmtId="0" fontId="33" fillId="0" borderId="0" xfId="2" applyFont="1" applyFill="1" applyBorder="1" applyAlignment="1">
      <alignment horizontal="left"/>
    </xf>
    <xf numFmtId="0" fontId="29" fillId="0" borderId="7" xfId="0" applyFont="1" applyBorder="1" applyAlignment="1"/>
    <xf numFmtId="0" fontId="29" fillId="0" borderId="8" xfId="0" applyFont="1" applyBorder="1" applyAlignment="1"/>
    <xf numFmtId="0" fontId="38" fillId="0" borderId="7" xfId="0" applyFont="1" applyFill="1" applyBorder="1" applyAlignment="1">
      <alignment horizontal="center"/>
    </xf>
    <xf numFmtId="0" fontId="28" fillId="0" borderId="0" xfId="0" applyFont="1"/>
    <xf numFmtId="0" fontId="67" fillId="0" borderId="10" xfId="0" applyFont="1" applyBorder="1"/>
    <xf numFmtId="0" fontId="105" fillId="0" borderId="0" xfId="11" applyFont="1"/>
    <xf numFmtId="0" fontId="105" fillId="0" borderId="0" xfId="11" applyFont="1" applyFill="1" applyBorder="1" applyAlignment="1">
      <alignment horizontal="center"/>
    </xf>
    <xf numFmtId="0" fontId="22" fillId="0" borderId="0" xfId="11"/>
    <xf numFmtId="0" fontId="22" fillId="0" borderId="0" xfId="11" applyFill="1" applyBorder="1" applyAlignment="1">
      <alignment horizontal="center"/>
    </xf>
    <xf numFmtId="0" fontId="104" fillId="0" borderId="0" xfId="11" applyFont="1" applyFill="1" applyBorder="1" applyAlignment="1">
      <alignment horizontal="center"/>
    </xf>
    <xf numFmtId="0" fontId="104" fillId="0" borderId="28" xfId="11" applyFont="1" applyFill="1" applyBorder="1" applyAlignment="1">
      <alignment horizontal="center"/>
    </xf>
    <xf numFmtId="0" fontId="22" fillId="0" borderId="28" xfId="11" applyFill="1" applyBorder="1" applyAlignment="1">
      <alignment horizontal="center"/>
    </xf>
    <xf numFmtId="9" fontId="22" fillId="0" borderId="28" xfId="11" applyNumberFormat="1" applyFill="1" applyBorder="1" applyAlignment="1">
      <alignment horizontal="center"/>
    </xf>
    <xf numFmtId="0" fontId="22" fillId="20" borderId="66" xfId="11" applyFill="1" applyBorder="1" applyAlignment="1">
      <alignment horizontal="center"/>
    </xf>
    <xf numFmtId="0" fontId="22" fillId="20" borderId="13" xfId="11" applyFill="1" applyBorder="1" applyAlignment="1">
      <alignment horizontal="center"/>
    </xf>
    <xf numFmtId="0" fontId="22" fillId="21" borderId="13" xfId="11" applyFill="1" applyBorder="1" applyAlignment="1">
      <alignment horizontal="center"/>
    </xf>
    <xf numFmtId="0" fontId="22" fillId="21" borderId="67" xfId="11" applyFill="1" applyBorder="1" applyAlignment="1">
      <alignment horizontal="center"/>
    </xf>
    <xf numFmtId="3" fontId="22" fillId="20" borderId="66" xfId="11" applyNumberFormat="1" applyFill="1" applyBorder="1"/>
    <xf numFmtId="3" fontId="22" fillId="20" borderId="11" xfId="11" applyNumberFormat="1" applyFill="1" applyBorder="1"/>
    <xf numFmtId="3" fontId="22" fillId="21" borderId="66" xfId="11" applyNumberFormat="1" applyFill="1" applyBorder="1"/>
    <xf numFmtId="3" fontId="22" fillId="21" borderId="67" xfId="11" applyNumberFormat="1" applyFill="1" applyBorder="1"/>
    <xf numFmtId="3" fontId="22" fillId="0" borderId="28" xfId="11" applyNumberFormat="1" applyFill="1" applyBorder="1" applyAlignment="1">
      <alignment horizontal="center"/>
    </xf>
    <xf numFmtId="3" fontId="22" fillId="20" borderId="66" xfId="11" applyNumberFormat="1" applyFill="1" applyBorder="1" applyAlignment="1">
      <alignment horizontal="right"/>
    </xf>
    <xf numFmtId="3" fontId="22" fillId="20" borderId="11" xfId="11" applyNumberFormat="1" applyFill="1" applyBorder="1" applyAlignment="1">
      <alignment horizontal="right"/>
    </xf>
    <xf numFmtId="3" fontId="22" fillId="21" borderId="66" xfId="11" applyNumberFormat="1" applyFill="1" applyBorder="1" applyAlignment="1">
      <alignment horizontal="right"/>
    </xf>
    <xf numFmtId="3" fontId="22" fillId="21" borderId="67" xfId="11" applyNumberFormat="1" applyFill="1" applyBorder="1" applyAlignment="1">
      <alignment horizontal="right"/>
    </xf>
    <xf numFmtId="3" fontId="22" fillId="22" borderId="66" xfId="11" applyNumberFormat="1" applyFill="1" applyBorder="1"/>
    <xf numFmtId="3" fontId="22" fillId="22" borderId="67" xfId="11" applyNumberFormat="1" applyFill="1" applyBorder="1"/>
    <xf numFmtId="3" fontId="22" fillId="0" borderId="66" xfId="11" applyNumberFormat="1" applyBorder="1"/>
    <xf numFmtId="3" fontId="22" fillId="0" borderId="67" xfId="11" applyNumberFormat="1" applyBorder="1"/>
    <xf numFmtId="3" fontId="22" fillId="0" borderId="43" xfId="11" applyNumberFormat="1" applyBorder="1" applyAlignment="1">
      <alignment horizontal="right"/>
    </xf>
    <xf numFmtId="3" fontId="22" fillId="0" borderId="68" xfId="11" applyNumberFormat="1" applyBorder="1" applyAlignment="1">
      <alignment horizontal="right"/>
    </xf>
    <xf numFmtId="0" fontId="22" fillId="20" borderId="70" xfId="11" applyFill="1" applyBorder="1" applyAlignment="1">
      <alignment horizontal="center"/>
    </xf>
    <xf numFmtId="0" fontId="22" fillId="20" borderId="68" xfId="11" applyFill="1" applyBorder="1" applyAlignment="1">
      <alignment horizontal="center"/>
    </xf>
    <xf numFmtId="0" fontId="22" fillId="21" borderId="68" xfId="11" applyFill="1" applyBorder="1" applyAlignment="1">
      <alignment horizontal="center"/>
    </xf>
    <xf numFmtId="0" fontId="22" fillId="21" borderId="71" xfId="11" applyFill="1" applyBorder="1" applyAlignment="1">
      <alignment horizontal="center"/>
    </xf>
    <xf numFmtId="3" fontId="22" fillId="20" borderId="70" xfId="11" applyNumberFormat="1" applyFill="1" applyBorder="1"/>
    <xf numFmtId="3" fontId="22" fillId="20" borderId="72" xfId="11" applyNumberFormat="1" applyFill="1" applyBorder="1"/>
    <xf numFmtId="3" fontId="22" fillId="21" borderId="70" xfId="11" applyNumberFormat="1" applyFill="1" applyBorder="1"/>
    <xf numFmtId="3" fontId="22" fillId="21" borderId="71" xfId="11" applyNumberFormat="1" applyFill="1" applyBorder="1"/>
    <xf numFmtId="3" fontId="22" fillId="20" borderId="70" xfId="11" applyNumberFormat="1" applyFill="1" applyBorder="1" applyAlignment="1">
      <alignment horizontal="right"/>
    </xf>
    <xf numFmtId="3" fontId="22" fillId="20" borderId="72" xfId="11" applyNumberFormat="1" applyFill="1" applyBorder="1" applyAlignment="1">
      <alignment horizontal="right"/>
    </xf>
    <xf numFmtId="3" fontId="22" fillId="21" borderId="70" xfId="11" applyNumberFormat="1" applyFill="1" applyBorder="1" applyAlignment="1">
      <alignment horizontal="right"/>
    </xf>
    <xf numFmtId="3" fontId="22" fillId="21" borderId="71" xfId="11" applyNumberFormat="1" applyFill="1" applyBorder="1" applyAlignment="1">
      <alignment horizontal="right"/>
    </xf>
    <xf numFmtId="3" fontId="22" fillId="22" borderId="70" xfId="11" applyNumberFormat="1" applyFill="1" applyBorder="1"/>
    <xf numFmtId="3" fontId="22" fillId="22" borderId="71" xfId="11" applyNumberFormat="1" applyFill="1" applyBorder="1"/>
    <xf numFmtId="3" fontId="22" fillId="0" borderId="70" xfId="11" applyNumberFormat="1" applyBorder="1"/>
    <xf numFmtId="3" fontId="22" fillId="0" borderId="71" xfId="11" applyNumberFormat="1" applyBorder="1"/>
    <xf numFmtId="0" fontId="104" fillId="0" borderId="0" xfId="11" applyFont="1" applyFill="1" applyBorder="1" applyAlignment="1"/>
    <xf numFmtId="0" fontId="22" fillId="0" borderId="0" xfId="11" applyFill="1" applyBorder="1"/>
    <xf numFmtId="0" fontId="104" fillId="0" borderId="0" xfId="11" applyFont="1" applyAlignment="1">
      <alignment horizontal="center"/>
    </xf>
    <xf numFmtId="0" fontId="104" fillId="0" borderId="0" xfId="11" applyFont="1"/>
    <xf numFmtId="0" fontId="22" fillId="24" borderId="70" xfId="11" applyFill="1" applyBorder="1" applyAlignment="1">
      <alignment horizontal="center"/>
    </xf>
    <xf numFmtId="0" fontId="22" fillId="24" borderId="71" xfId="11" applyFill="1" applyBorder="1" applyAlignment="1">
      <alignment horizontal="center"/>
    </xf>
    <xf numFmtId="3" fontId="22" fillId="0" borderId="0" xfId="11" applyNumberFormat="1" applyFill="1" applyBorder="1" applyAlignment="1">
      <alignment horizontal="center"/>
    </xf>
    <xf numFmtId="49" fontId="22" fillId="0" borderId="70" xfId="11" applyNumberFormat="1" applyBorder="1" applyAlignment="1">
      <alignment horizontal="right"/>
    </xf>
    <xf numFmtId="49" fontId="22" fillId="0" borderId="71" xfId="11" applyNumberFormat="1" applyBorder="1" applyAlignment="1">
      <alignment horizontal="right"/>
    </xf>
    <xf numFmtId="3" fontId="22" fillId="22" borderId="72" xfId="11" applyNumberFormat="1" applyFill="1" applyBorder="1"/>
    <xf numFmtId="3" fontId="22" fillId="22" borderId="74" xfId="11" applyNumberFormat="1" applyFill="1" applyBorder="1"/>
    <xf numFmtId="0" fontId="106" fillId="0" borderId="0" xfId="11" applyFont="1"/>
    <xf numFmtId="0" fontId="22" fillId="0" borderId="43" xfId="11" applyBorder="1" applyAlignment="1">
      <alignment horizontal="center"/>
    </xf>
    <xf numFmtId="0" fontId="31" fillId="9" borderId="3" xfId="1" applyFont="1" applyFill="1" applyBorder="1" applyAlignment="1">
      <alignment horizontal="right"/>
    </xf>
    <xf numFmtId="0" fontId="32" fillId="9" borderId="3" xfId="1" applyFont="1" applyFill="1" applyBorder="1"/>
    <xf numFmtId="0" fontId="37" fillId="0" borderId="7" xfId="0" applyFont="1" applyBorder="1"/>
    <xf numFmtId="0" fontId="38" fillId="0" borderId="8" xfId="0" applyFont="1" applyBorder="1" applyAlignment="1">
      <alignment horizontal="left"/>
    </xf>
    <xf numFmtId="0" fontId="54" fillId="0" borderId="10" xfId="1" applyFont="1" applyBorder="1" applyAlignment="1">
      <alignment horizontal="center"/>
    </xf>
    <xf numFmtId="0" fontId="35" fillId="0" borderId="14" xfId="1" applyFont="1" applyBorder="1" applyAlignment="1">
      <alignment horizontal="center"/>
    </xf>
    <xf numFmtId="0" fontId="39" fillId="0" borderId="10" xfId="1" applyFont="1" applyBorder="1"/>
    <xf numFmtId="0" fontId="32" fillId="0" borderId="9" xfId="1" applyFont="1" applyBorder="1" applyAlignment="1">
      <alignment horizontal="center"/>
    </xf>
    <xf numFmtId="0" fontId="31" fillId="9" borderId="15" xfId="1" applyFont="1" applyFill="1" applyBorder="1" applyAlignment="1">
      <alignment horizontal="right"/>
    </xf>
    <xf numFmtId="0" fontId="32" fillId="9" borderId="9" xfId="1" applyFont="1" applyFill="1" applyBorder="1"/>
    <xf numFmtId="3" fontId="22" fillId="0" borderId="24" xfId="11" applyNumberFormat="1" applyBorder="1" applyAlignment="1">
      <alignment horizontal="right"/>
    </xf>
    <xf numFmtId="3" fontId="22" fillId="0" borderId="77" xfId="11" applyNumberFormat="1" applyBorder="1" applyAlignment="1">
      <alignment horizontal="right"/>
    </xf>
    <xf numFmtId="0" fontId="22" fillId="20" borderId="79" xfId="11" applyFill="1" applyBorder="1" applyAlignment="1">
      <alignment horizontal="center"/>
    </xf>
    <xf numFmtId="0" fontId="22" fillId="20" borderId="80" xfId="11" applyFill="1" applyBorder="1" applyAlignment="1">
      <alignment horizontal="center"/>
    </xf>
    <xf numFmtId="0" fontId="22" fillId="21" borderId="80" xfId="11" applyFill="1" applyBorder="1" applyAlignment="1">
      <alignment horizontal="center"/>
    </xf>
    <xf numFmtId="0" fontId="22" fillId="21" borderId="81" xfId="11" applyFill="1" applyBorder="1" applyAlignment="1">
      <alignment horizontal="center"/>
    </xf>
    <xf numFmtId="3" fontId="22" fillId="20" borderId="79" xfId="11" applyNumberFormat="1" applyFill="1" applyBorder="1"/>
    <xf numFmtId="3" fontId="22" fillId="20" borderId="82" xfId="11" applyNumberFormat="1" applyFill="1" applyBorder="1"/>
    <xf numFmtId="3" fontId="22" fillId="21" borderId="79" xfId="11" applyNumberFormat="1" applyFill="1" applyBorder="1"/>
    <xf numFmtId="3" fontId="22" fillId="21" borderId="81" xfId="11" applyNumberFormat="1" applyFill="1" applyBorder="1"/>
    <xf numFmtId="3" fontId="22" fillId="20" borderId="79" xfId="11" applyNumberFormat="1" applyFill="1" applyBorder="1" applyAlignment="1">
      <alignment horizontal="right"/>
    </xf>
    <xf numFmtId="3" fontId="22" fillId="20" borderId="82" xfId="11" applyNumberFormat="1" applyFill="1" applyBorder="1" applyAlignment="1">
      <alignment horizontal="right"/>
    </xf>
    <xf numFmtId="3" fontId="22" fillId="21" borderId="79" xfId="11" applyNumberFormat="1" applyFill="1" applyBorder="1" applyAlignment="1">
      <alignment horizontal="right"/>
    </xf>
    <xf numFmtId="3" fontId="22" fillId="21" borderId="81" xfId="11" applyNumberFormat="1" applyFill="1" applyBorder="1" applyAlignment="1">
      <alignment horizontal="right"/>
    </xf>
    <xf numFmtId="3" fontId="22" fillId="22" borderId="79" xfId="11" applyNumberFormat="1" applyFill="1" applyBorder="1"/>
    <xf numFmtId="3" fontId="22" fillId="22" borderId="81" xfId="11" applyNumberFormat="1" applyFill="1" applyBorder="1"/>
    <xf numFmtId="3" fontId="22" fillId="0" borderId="79" xfId="11" applyNumberFormat="1" applyBorder="1"/>
    <xf numFmtId="3" fontId="22" fillId="0" borderId="81" xfId="11" applyNumberFormat="1" applyBorder="1"/>
    <xf numFmtId="3" fontId="22" fillId="0" borderId="76" xfId="11" applyNumberFormat="1" applyBorder="1" applyAlignment="1">
      <alignment horizontal="right"/>
    </xf>
    <xf numFmtId="3" fontId="22" fillId="0" borderId="80" xfId="11" applyNumberFormat="1" applyBorder="1" applyAlignment="1">
      <alignment horizontal="right"/>
    </xf>
    <xf numFmtId="0" fontId="22" fillId="20" borderId="84" xfId="11" applyFill="1" applyBorder="1" applyAlignment="1">
      <alignment horizontal="center"/>
    </xf>
    <xf numFmtId="0" fontId="22" fillId="20" borderId="85" xfId="11" applyFill="1" applyBorder="1" applyAlignment="1">
      <alignment horizontal="center"/>
    </xf>
    <xf numFmtId="0" fontId="22" fillId="21" borderId="85" xfId="11" applyFill="1" applyBorder="1" applyAlignment="1">
      <alignment horizontal="center"/>
    </xf>
    <xf numFmtId="0" fontId="22" fillId="21" borderId="86" xfId="11" applyFill="1" applyBorder="1" applyAlignment="1">
      <alignment horizontal="center"/>
    </xf>
    <xf numFmtId="0" fontId="22" fillId="20" borderId="88" xfId="11" applyFill="1" applyBorder="1" applyAlignment="1">
      <alignment horizontal="center"/>
    </xf>
    <xf numFmtId="0" fontId="22" fillId="20" borderId="89" xfId="11" applyFill="1" applyBorder="1" applyAlignment="1">
      <alignment horizontal="center"/>
    </xf>
    <xf numFmtId="0" fontId="22" fillId="21" borderId="89" xfId="11" applyFill="1" applyBorder="1" applyAlignment="1">
      <alignment horizontal="center"/>
    </xf>
    <xf numFmtId="0" fontId="22" fillId="21" borderId="90" xfId="11" applyFill="1" applyBorder="1" applyAlignment="1">
      <alignment horizontal="center"/>
    </xf>
    <xf numFmtId="3" fontId="22" fillId="21" borderId="76" xfId="11" applyNumberFormat="1" applyFill="1" applyBorder="1"/>
    <xf numFmtId="3" fontId="22" fillId="20" borderId="84" xfId="11" applyNumberFormat="1" applyFill="1" applyBorder="1"/>
    <xf numFmtId="3" fontId="22" fillId="20" borderId="91" xfId="11" applyNumberFormat="1" applyFill="1" applyBorder="1"/>
    <xf numFmtId="3" fontId="22" fillId="21" borderId="92" xfId="11" applyNumberFormat="1" applyFill="1" applyBorder="1"/>
    <xf numFmtId="3" fontId="22" fillId="21" borderId="86" xfId="11" applyNumberFormat="1" applyFill="1" applyBorder="1"/>
    <xf numFmtId="3" fontId="22" fillId="20" borderId="88" xfId="11" applyNumberFormat="1" applyFill="1" applyBorder="1"/>
    <xf numFmtId="3" fontId="22" fillId="20" borderId="93" xfId="11" applyNumberFormat="1" applyFill="1" applyBorder="1"/>
    <xf numFmtId="3" fontId="22" fillId="21" borderId="94" xfId="11" applyNumberFormat="1" applyFill="1" applyBorder="1"/>
    <xf numFmtId="3" fontId="22" fillId="21" borderId="90" xfId="11" applyNumberFormat="1" applyFill="1" applyBorder="1"/>
    <xf numFmtId="3" fontId="22" fillId="21" borderId="88" xfId="11" applyNumberFormat="1" applyFill="1" applyBorder="1"/>
    <xf numFmtId="3" fontId="22" fillId="21" borderId="76" xfId="11" applyNumberFormat="1" applyFill="1" applyBorder="1" applyAlignment="1">
      <alignment horizontal="right"/>
    </xf>
    <xf numFmtId="3" fontId="22" fillId="20" borderId="84" xfId="11" applyNumberFormat="1" applyFill="1" applyBorder="1" applyAlignment="1">
      <alignment horizontal="right"/>
    </xf>
    <xf numFmtId="3" fontId="22" fillId="20" borderId="91" xfId="11" applyNumberFormat="1" applyFill="1" applyBorder="1" applyAlignment="1">
      <alignment horizontal="right"/>
    </xf>
    <xf numFmtId="3" fontId="22" fillId="21" borderId="92" xfId="11" applyNumberFormat="1" applyFill="1" applyBorder="1" applyAlignment="1">
      <alignment horizontal="right"/>
    </xf>
    <xf numFmtId="3" fontId="22" fillId="21" borderId="86" xfId="11" applyNumberFormat="1" applyFill="1" applyBorder="1" applyAlignment="1">
      <alignment horizontal="right"/>
    </xf>
    <xf numFmtId="3" fontId="22" fillId="20" borderId="88" xfId="11" applyNumberFormat="1" applyFill="1" applyBorder="1" applyAlignment="1">
      <alignment horizontal="right"/>
    </xf>
    <xf numFmtId="3" fontId="22" fillId="20" borderId="93" xfId="11" applyNumberFormat="1" applyFill="1" applyBorder="1" applyAlignment="1">
      <alignment horizontal="right"/>
    </xf>
    <xf numFmtId="3" fontId="22" fillId="21" borderId="94" xfId="11" applyNumberFormat="1" applyFill="1" applyBorder="1" applyAlignment="1">
      <alignment horizontal="right"/>
    </xf>
    <xf numFmtId="3" fontId="22" fillId="21" borderId="90" xfId="11" applyNumberFormat="1" applyFill="1" applyBorder="1" applyAlignment="1">
      <alignment horizontal="right"/>
    </xf>
    <xf numFmtId="3" fontId="22" fillId="0" borderId="84" xfId="11" applyNumberFormat="1" applyBorder="1"/>
    <xf numFmtId="3" fontId="22" fillId="0" borderId="86" xfId="11" applyNumberFormat="1" applyBorder="1"/>
    <xf numFmtId="3" fontId="22" fillId="0" borderId="88" xfId="11" applyNumberFormat="1" applyBorder="1"/>
    <xf numFmtId="3" fontId="22" fillId="0" borderId="90" xfId="11" applyNumberFormat="1" applyBorder="1"/>
    <xf numFmtId="0" fontId="22" fillId="0" borderId="76" xfId="11" applyBorder="1" applyAlignment="1">
      <alignment horizontal="center"/>
    </xf>
    <xf numFmtId="0" fontId="22" fillId="21" borderId="79" xfId="11" applyFill="1" applyBorder="1" applyAlignment="1">
      <alignment horizontal="center"/>
    </xf>
    <xf numFmtId="3" fontId="22" fillId="0" borderId="76" xfId="11" applyNumberFormat="1" applyBorder="1"/>
    <xf numFmtId="3" fontId="106" fillId="22" borderId="79" xfId="11" applyNumberFormat="1" applyFont="1" applyFill="1" applyBorder="1" applyAlignment="1">
      <alignment horizontal="right"/>
    </xf>
    <xf numFmtId="3" fontId="106" fillId="22" borderId="81" xfId="11" applyNumberFormat="1" applyFont="1" applyFill="1" applyBorder="1" applyAlignment="1">
      <alignment horizontal="right"/>
    </xf>
    <xf numFmtId="0" fontId="22" fillId="0" borderId="96" xfId="11" applyBorder="1"/>
    <xf numFmtId="0" fontId="22" fillId="0" borderId="95" xfId="11" applyBorder="1" applyAlignment="1">
      <alignment horizontal="center"/>
    </xf>
    <xf numFmtId="0" fontId="22" fillId="21" borderId="88" xfId="11" applyFill="1" applyBorder="1" applyAlignment="1">
      <alignment horizontal="center"/>
    </xf>
    <xf numFmtId="3" fontId="22" fillId="0" borderId="95" xfId="11" applyNumberFormat="1" applyBorder="1"/>
    <xf numFmtId="3" fontId="22" fillId="22" borderId="98" xfId="11" applyNumberFormat="1" applyFill="1" applyBorder="1"/>
    <xf numFmtId="3" fontId="22" fillId="22" borderId="99" xfId="11" applyNumberFormat="1" applyFill="1" applyBorder="1"/>
    <xf numFmtId="3" fontId="22" fillId="0" borderId="98" xfId="11" applyNumberFormat="1" applyBorder="1"/>
    <xf numFmtId="3" fontId="22" fillId="0" borderId="99" xfId="11" applyNumberFormat="1" applyBorder="1"/>
    <xf numFmtId="0" fontId="22" fillId="0" borderId="97" xfId="11" applyBorder="1"/>
    <xf numFmtId="0" fontId="22" fillId="0" borderId="78" xfId="11" applyBorder="1" applyAlignment="1">
      <alignment horizontal="center"/>
    </xf>
    <xf numFmtId="3" fontId="22" fillId="0" borderId="81" xfId="11" applyNumberFormat="1" applyBorder="1" applyAlignment="1">
      <alignment horizontal="right"/>
    </xf>
    <xf numFmtId="49" fontId="22" fillId="0" borderId="79" xfId="11" applyNumberFormat="1" applyBorder="1" applyAlignment="1">
      <alignment horizontal="right"/>
    </xf>
    <xf numFmtId="49" fontId="22" fillId="0" borderId="81" xfId="11" applyNumberFormat="1" applyBorder="1" applyAlignment="1">
      <alignment horizontal="right"/>
    </xf>
    <xf numFmtId="3" fontId="106" fillId="22" borderId="76" xfId="11" applyNumberFormat="1" applyFont="1" applyFill="1" applyBorder="1" applyAlignment="1">
      <alignment horizontal="right"/>
    </xf>
    <xf numFmtId="0" fontId="22" fillId="0" borderId="83" xfId="11" applyBorder="1" applyAlignment="1">
      <alignment horizontal="center"/>
    </xf>
    <xf numFmtId="0" fontId="22" fillId="21" borderId="84" xfId="11" applyFill="1" applyBorder="1" applyAlignment="1">
      <alignment horizontal="center"/>
    </xf>
    <xf numFmtId="3" fontId="22" fillId="0" borderId="92" xfId="11" applyNumberFormat="1" applyBorder="1"/>
    <xf numFmtId="3" fontId="22" fillId="0" borderId="86" xfId="11" applyNumberFormat="1" applyBorder="1" applyAlignment="1">
      <alignment horizontal="right"/>
    </xf>
    <xf numFmtId="49" fontId="22" fillId="0" borderId="84" xfId="11" applyNumberFormat="1" applyBorder="1" applyAlignment="1">
      <alignment horizontal="right"/>
    </xf>
    <xf numFmtId="49" fontId="22" fillId="0" borderId="86" xfId="11" applyNumberFormat="1" applyBorder="1" applyAlignment="1">
      <alignment horizontal="right"/>
    </xf>
    <xf numFmtId="3" fontId="106" fillId="22" borderId="86" xfId="11" applyNumberFormat="1" applyFont="1" applyFill="1" applyBorder="1" applyAlignment="1">
      <alignment horizontal="right"/>
    </xf>
    <xf numFmtId="3" fontId="22" fillId="0" borderId="85" xfId="11" applyNumberFormat="1" applyBorder="1"/>
    <xf numFmtId="3" fontId="106" fillId="22" borderId="92" xfId="11" applyNumberFormat="1" applyFont="1" applyFill="1" applyBorder="1" applyAlignment="1">
      <alignment horizontal="right"/>
    </xf>
    <xf numFmtId="3" fontId="22" fillId="0" borderId="86" xfId="11" applyNumberFormat="1" applyBorder="1" applyAlignment="1">
      <alignment wrapText="1"/>
    </xf>
    <xf numFmtId="0" fontId="22" fillId="0" borderId="100" xfId="11" applyBorder="1"/>
    <xf numFmtId="0" fontId="22" fillId="0" borderId="87" xfId="11" applyBorder="1" applyAlignment="1">
      <alignment horizontal="center"/>
    </xf>
    <xf numFmtId="3" fontId="22" fillId="0" borderId="94" xfId="11" applyNumberFormat="1" applyBorder="1"/>
    <xf numFmtId="3" fontId="22" fillId="0" borderId="90" xfId="11" applyNumberFormat="1" applyBorder="1" applyAlignment="1">
      <alignment horizontal="right"/>
    </xf>
    <xf numFmtId="49" fontId="22" fillId="0" borderId="88" xfId="11" applyNumberFormat="1" applyBorder="1" applyAlignment="1">
      <alignment horizontal="right"/>
    </xf>
    <xf numFmtId="3" fontId="106" fillId="22" borderId="90" xfId="11" applyNumberFormat="1" applyFont="1" applyFill="1" applyBorder="1" applyAlignment="1">
      <alignment horizontal="right"/>
    </xf>
    <xf numFmtId="3" fontId="22" fillId="0" borderId="89" xfId="11" applyNumberFormat="1" applyBorder="1"/>
    <xf numFmtId="3" fontId="106" fillId="0" borderId="94" xfId="11" applyNumberFormat="1" applyFont="1" applyBorder="1" applyAlignment="1">
      <alignment horizontal="right" wrapText="1"/>
    </xf>
    <xf numFmtId="0" fontId="22" fillId="0" borderId="101" xfId="11" applyBorder="1" applyAlignment="1">
      <alignment horizontal="center"/>
    </xf>
    <xf numFmtId="0" fontId="22" fillId="21" borderId="102" xfId="11" applyFill="1" applyBorder="1" applyAlignment="1">
      <alignment horizontal="center"/>
    </xf>
    <xf numFmtId="0" fontId="22" fillId="21" borderId="103" xfId="11" applyFill="1" applyBorder="1" applyAlignment="1">
      <alignment horizontal="center"/>
    </xf>
    <xf numFmtId="49" fontId="22" fillId="0" borderId="76" xfId="11" applyNumberFormat="1" applyBorder="1" applyAlignment="1">
      <alignment horizontal="right"/>
    </xf>
    <xf numFmtId="3" fontId="22" fillId="0" borderId="81" xfId="11" applyNumberFormat="1" applyBorder="1" applyAlignment="1">
      <alignment wrapText="1"/>
    </xf>
    <xf numFmtId="49" fontId="22" fillId="0" borderId="94" xfId="11" applyNumberFormat="1" applyBorder="1" applyAlignment="1">
      <alignment horizontal="right"/>
    </xf>
    <xf numFmtId="3" fontId="106" fillId="22" borderId="88" xfId="11" applyNumberFormat="1" applyFont="1" applyFill="1" applyBorder="1" applyAlignment="1">
      <alignment horizontal="right"/>
    </xf>
    <xf numFmtId="3" fontId="106" fillId="22" borderId="94" xfId="11" applyNumberFormat="1" applyFont="1" applyFill="1" applyBorder="1" applyAlignment="1">
      <alignment horizontal="right"/>
    </xf>
    <xf numFmtId="3" fontId="22" fillId="0" borderId="90" xfId="11" applyNumberFormat="1" applyBorder="1" applyAlignment="1">
      <alignment wrapText="1"/>
    </xf>
    <xf numFmtId="3" fontId="22" fillId="0" borderId="104" xfId="11" applyNumberFormat="1" applyBorder="1"/>
    <xf numFmtId="49" fontId="22" fillId="22" borderId="81" xfId="11" applyNumberFormat="1" applyFill="1" applyBorder="1" applyAlignment="1">
      <alignment horizontal="right"/>
    </xf>
    <xf numFmtId="0" fontId="108" fillId="21" borderId="86" xfId="11" applyFont="1" applyFill="1" applyBorder="1" applyAlignment="1">
      <alignment horizontal="center"/>
    </xf>
    <xf numFmtId="3" fontId="22" fillId="0" borderId="105" xfId="11" applyNumberFormat="1" applyBorder="1"/>
    <xf numFmtId="49" fontId="22" fillId="22" borderId="84" xfId="11" applyNumberFormat="1" applyFill="1" applyBorder="1" applyAlignment="1">
      <alignment horizontal="right"/>
    </xf>
    <xf numFmtId="49" fontId="22" fillId="22" borderId="86" xfId="11" applyNumberFormat="1" applyFill="1" applyBorder="1" applyAlignment="1">
      <alignment horizontal="right"/>
    </xf>
    <xf numFmtId="0" fontId="108" fillId="21" borderId="90" xfId="11" applyFont="1" applyFill="1" applyBorder="1" applyAlignment="1">
      <alignment horizontal="center"/>
    </xf>
    <xf numFmtId="49" fontId="22" fillId="0" borderId="90" xfId="11" applyNumberFormat="1" applyBorder="1" applyAlignment="1">
      <alignment horizontal="right"/>
    </xf>
    <xf numFmtId="3" fontId="22" fillId="0" borderId="106" xfId="11" applyNumberFormat="1" applyBorder="1"/>
    <xf numFmtId="49" fontId="22" fillId="22" borderId="88" xfId="11" applyNumberFormat="1" applyFill="1" applyBorder="1" applyAlignment="1">
      <alignment horizontal="right"/>
    </xf>
    <xf numFmtId="49" fontId="22" fillId="22" borderId="90" xfId="11" applyNumberFormat="1" applyFill="1" applyBorder="1" applyAlignment="1">
      <alignment horizontal="right"/>
    </xf>
    <xf numFmtId="0" fontId="22" fillId="21" borderId="107" xfId="11" applyFill="1" applyBorder="1" applyAlignment="1">
      <alignment horizontal="center"/>
    </xf>
    <xf numFmtId="3" fontId="22" fillId="0" borderId="102" xfId="11" applyNumberFormat="1" applyBorder="1"/>
    <xf numFmtId="3" fontId="22" fillId="0" borderId="103" xfId="11" applyNumberFormat="1" applyBorder="1"/>
    <xf numFmtId="3" fontId="22" fillId="0" borderId="108" xfId="11" applyNumberFormat="1" applyBorder="1"/>
    <xf numFmtId="49" fontId="22" fillId="22" borderId="104" xfId="11" applyNumberFormat="1" applyFill="1" applyBorder="1" applyAlignment="1">
      <alignment horizontal="right"/>
    </xf>
    <xf numFmtId="0" fontId="22" fillId="0" borderId="109" xfId="11" applyBorder="1" applyAlignment="1">
      <alignment horizontal="center"/>
    </xf>
    <xf numFmtId="0" fontId="22" fillId="21" borderId="110" xfId="11" applyFill="1" applyBorder="1" applyAlignment="1">
      <alignment horizontal="center"/>
    </xf>
    <xf numFmtId="0" fontId="22" fillId="21" borderId="99" xfId="11" applyFill="1" applyBorder="1" applyAlignment="1">
      <alignment horizontal="center"/>
    </xf>
    <xf numFmtId="3" fontId="22" fillId="0" borderId="111" xfId="11" applyNumberFormat="1" applyBorder="1"/>
    <xf numFmtId="49" fontId="22" fillId="22" borderId="106" xfId="11" applyNumberFormat="1" applyFill="1" applyBorder="1" applyAlignment="1">
      <alignment horizontal="right"/>
    </xf>
    <xf numFmtId="3" fontId="22" fillId="0" borderId="82" xfId="11" applyNumberFormat="1" applyBorder="1"/>
    <xf numFmtId="3" fontId="22" fillId="0" borderId="93" xfId="11" applyNumberFormat="1" applyBorder="1"/>
    <xf numFmtId="0" fontId="105" fillId="0" borderId="0" xfId="11" applyFont="1" applyBorder="1"/>
    <xf numFmtId="0" fontId="22" fillId="0" borderId="0" xfId="11" applyBorder="1"/>
    <xf numFmtId="0" fontId="31" fillId="0" borderId="12" xfId="3" applyFont="1" applyBorder="1" applyAlignment="1">
      <alignment horizontal="left" vertical="center"/>
    </xf>
    <xf numFmtId="0" fontId="28" fillId="0" borderId="10" xfId="0" applyFont="1" applyBorder="1"/>
    <xf numFmtId="1" fontId="92" fillId="4" borderId="4" xfId="0" applyNumberFormat="1" applyFont="1" applyFill="1" applyBorder="1"/>
    <xf numFmtId="1" fontId="92" fillId="4" borderId="4" xfId="2" applyNumberFormat="1" applyFont="1" applyFill="1" applyBorder="1"/>
    <xf numFmtId="1" fontId="92" fillId="4" borderId="7" xfId="2" applyNumberFormat="1" applyFont="1" applyFill="1" applyBorder="1"/>
    <xf numFmtId="1" fontId="109" fillId="0" borderId="29" xfId="0" applyNumberFormat="1" applyFont="1" applyFill="1" applyBorder="1" applyAlignment="1">
      <alignment horizontal="left"/>
    </xf>
    <xf numFmtId="0" fontId="81" fillId="3" borderId="7" xfId="2" applyFont="1" applyFill="1" applyBorder="1"/>
    <xf numFmtId="0" fontId="81" fillId="10" borderId="15" xfId="0" applyFont="1" applyFill="1" applyBorder="1"/>
    <xf numFmtId="0" fontId="80" fillId="0" borderId="0" xfId="0" applyFont="1"/>
    <xf numFmtId="0" fontId="50" fillId="3" borderId="7" xfId="0" applyFont="1" applyFill="1" applyBorder="1"/>
    <xf numFmtId="0" fontId="50" fillId="3" borderId="7" xfId="0" applyFont="1" applyFill="1" applyBorder="1" applyAlignment="1">
      <alignment horizontal="right"/>
    </xf>
    <xf numFmtId="0" fontId="29" fillId="0" borderId="8" xfId="0" applyFont="1" applyFill="1" applyBorder="1" applyAlignment="1">
      <alignment horizontal="center"/>
    </xf>
    <xf numFmtId="0" fontId="50" fillId="10" borderId="7" xfId="0" applyFont="1" applyFill="1" applyBorder="1"/>
    <xf numFmtId="0" fontId="29" fillId="0" borderId="7" xfId="0" applyFont="1" applyBorder="1" applyAlignment="1">
      <alignment horizontal="right"/>
    </xf>
    <xf numFmtId="0" fontId="29" fillId="0" borderId="10" xfId="0" applyFont="1" applyBorder="1" applyAlignment="1">
      <alignment horizontal="left"/>
    </xf>
    <xf numFmtId="0" fontId="29" fillId="0" borderId="14" xfId="0" applyFont="1" applyBorder="1" applyAlignment="1">
      <alignment horizontal="right"/>
    </xf>
    <xf numFmtId="0" fontId="33" fillId="0" borderId="7" xfId="2" applyFont="1" applyFill="1" applyBorder="1" applyAlignment="1">
      <alignment horizontal="center"/>
    </xf>
    <xf numFmtId="0" fontId="50" fillId="3" borderId="7" xfId="2" applyFont="1" applyFill="1" applyBorder="1"/>
    <xf numFmtId="0" fontId="50" fillId="3" borderId="7" xfId="2" applyFont="1" applyFill="1" applyBorder="1" applyAlignment="1">
      <alignment horizontal="right"/>
    </xf>
    <xf numFmtId="0" fontId="33" fillId="0" borderId="3" xfId="2" applyFont="1" applyFill="1" applyBorder="1" applyAlignment="1">
      <alignment horizontal="center"/>
    </xf>
    <xf numFmtId="0" fontId="33" fillId="0" borderId="7" xfId="2" applyFont="1" applyBorder="1" applyAlignment="1">
      <alignment horizontal="right"/>
    </xf>
    <xf numFmtId="0" fontId="45" fillId="0" borderId="4" xfId="0" applyFont="1" applyBorder="1"/>
    <xf numFmtId="0" fontId="28" fillId="0" borderId="7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59" fillId="0" borderId="0" xfId="0" applyFont="1" applyFill="1" applyBorder="1" applyAlignment="1">
      <alignment horizontal="left"/>
    </xf>
    <xf numFmtId="0" fontId="29" fillId="0" borderId="8" xfId="0" applyFont="1" applyFill="1" applyBorder="1" applyAlignment="1">
      <alignment horizontal="right"/>
    </xf>
    <xf numFmtId="0" fontId="29" fillId="0" borderId="0" xfId="0" applyFont="1" applyBorder="1" applyAlignment="1"/>
    <xf numFmtId="0" fontId="29" fillId="4" borderId="10" xfId="0" applyFont="1" applyFill="1" applyBorder="1"/>
    <xf numFmtId="0" fontId="59" fillId="0" borderId="0" xfId="1" applyFont="1" applyBorder="1" applyAlignment="1">
      <alignment horizontal="left"/>
    </xf>
    <xf numFmtId="0" fontId="29" fillId="0" borderId="8" xfId="1" applyFont="1" applyBorder="1" applyAlignment="1">
      <alignment horizontal="center"/>
    </xf>
    <xf numFmtId="0" fontId="38" fillId="0" borderId="7" xfId="0" applyFont="1" applyBorder="1" applyAlignment="1">
      <alignment horizontal="left"/>
    </xf>
    <xf numFmtId="0" fontId="0" fillId="9" borderId="8" xfId="0" applyFill="1" applyBorder="1"/>
    <xf numFmtId="0" fontId="28" fillId="0" borderId="8" xfId="0" applyFont="1" applyBorder="1"/>
    <xf numFmtId="0" fontId="0" fillId="17" borderId="0" xfId="0" applyFill="1"/>
    <xf numFmtId="0" fontId="31" fillId="0" borderId="4" xfId="0" applyFont="1" applyFill="1" applyBorder="1" applyAlignment="1">
      <alignment horizontal="center"/>
    </xf>
    <xf numFmtId="0" fontId="28" fillId="9" borderId="5" xfId="0" applyFont="1" applyFill="1" applyBorder="1"/>
    <xf numFmtId="0" fontId="33" fillId="0" borderId="11" xfId="0" applyFont="1" applyBorder="1" applyAlignment="1">
      <alignment horizontal="right"/>
    </xf>
    <xf numFmtId="0" fontId="33" fillId="9" borderId="13" xfId="0" applyFont="1" applyFill="1" applyBorder="1"/>
    <xf numFmtId="0" fontId="0" fillId="9" borderId="0" xfId="0" applyFill="1" applyBorder="1"/>
    <xf numFmtId="0" fontId="33" fillId="0" borderId="5" xfId="1" applyFont="1" applyBorder="1" applyAlignment="1">
      <alignment horizontal="center"/>
    </xf>
    <xf numFmtId="0" fontId="28" fillId="0" borderId="0" xfId="0" applyFont="1" applyBorder="1"/>
    <xf numFmtId="0" fontId="33" fillId="0" borderId="3" xfId="1" applyFont="1" applyBorder="1" applyAlignment="1">
      <alignment horizontal="center"/>
    </xf>
    <xf numFmtId="0" fontId="33" fillId="0" borderId="6" xfId="2" applyFont="1" applyFill="1" applyBorder="1" applyAlignment="1">
      <alignment horizontal="right"/>
    </xf>
    <xf numFmtId="0" fontId="45" fillId="0" borderId="1" xfId="2" applyFont="1" applyFill="1" applyBorder="1"/>
    <xf numFmtId="0" fontId="45" fillId="0" borderId="13" xfId="2" applyFont="1" applyFill="1" applyBorder="1"/>
    <xf numFmtId="0" fontId="45" fillId="0" borderId="2" xfId="2" applyFont="1" applyFill="1" applyBorder="1"/>
    <xf numFmtId="0" fontId="50" fillId="3" borderId="10" xfId="0" applyFont="1" applyFill="1" applyBorder="1"/>
    <xf numFmtId="0" fontId="53" fillId="0" borderId="0" xfId="0" applyFont="1" applyFill="1" applyBorder="1" applyAlignment="1">
      <alignment horizontal="center"/>
    </xf>
    <xf numFmtId="0" fontId="53" fillId="0" borderId="8" xfId="0" applyFont="1" applyFill="1" applyBorder="1" applyAlignment="1">
      <alignment horizontal="center"/>
    </xf>
    <xf numFmtId="0" fontId="53" fillId="0" borderId="7" xfId="0" applyFont="1" applyFill="1" applyBorder="1" applyAlignment="1">
      <alignment horizontal="center"/>
    </xf>
    <xf numFmtId="0" fontId="19" fillId="0" borderId="0" xfId="11" applyFont="1"/>
    <xf numFmtId="0" fontId="22" fillId="12" borderId="0" xfId="11" applyFill="1"/>
    <xf numFmtId="0" fontId="22" fillId="12" borderId="0" xfId="11" applyFill="1" applyBorder="1" applyAlignment="1">
      <alignment horizontal="center"/>
    </xf>
    <xf numFmtId="0" fontId="104" fillId="12" borderId="0" xfId="11" applyFont="1" applyFill="1"/>
    <xf numFmtId="0" fontId="22" fillId="20" borderId="112" xfId="11" applyFill="1" applyBorder="1" applyAlignment="1">
      <alignment horizontal="center"/>
    </xf>
    <xf numFmtId="0" fontId="22" fillId="20" borderId="77" xfId="11" applyFill="1" applyBorder="1" applyAlignment="1">
      <alignment horizontal="center"/>
    </xf>
    <xf numFmtId="0" fontId="22" fillId="21" borderId="77" xfId="11" applyFill="1" applyBorder="1" applyAlignment="1">
      <alignment horizontal="center"/>
    </xf>
    <xf numFmtId="0" fontId="22" fillId="21" borderId="113" xfId="11" applyFill="1" applyBorder="1" applyAlignment="1">
      <alignment horizontal="center"/>
    </xf>
    <xf numFmtId="3" fontId="22" fillId="20" borderId="112" xfId="11" applyNumberFormat="1" applyFill="1" applyBorder="1"/>
    <xf numFmtId="3" fontId="22" fillId="20" borderId="114" xfId="11" applyNumberFormat="1" applyFill="1" applyBorder="1"/>
    <xf numFmtId="3" fontId="22" fillId="21" borderId="112" xfId="11" applyNumberFormat="1" applyFill="1" applyBorder="1"/>
    <xf numFmtId="3" fontId="22" fillId="21" borderId="113" xfId="11" applyNumberFormat="1" applyFill="1" applyBorder="1"/>
    <xf numFmtId="3" fontId="22" fillId="20" borderId="112" xfId="11" applyNumberFormat="1" applyFill="1" applyBorder="1" applyAlignment="1">
      <alignment horizontal="right"/>
    </xf>
    <xf numFmtId="3" fontId="22" fillId="20" borderId="114" xfId="11" applyNumberFormat="1" applyFill="1" applyBorder="1" applyAlignment="1">
      <alignment horizontal="right"/>
    </xf>
    <xf numFmtId="3" fontId="22" fillId="21" borderId="112" xfId="11" applyNumberFormat="1" applyFill="1" applyBorder="1" applyAlignment="1">
      <alignment horizontal="right"/>
    </xf>
    <xf numFmtId="3" fontId="22" fillId="21" borderId="113" xfId="11" applyNumberFormat="1" applyFill="1" applyBorder="1" applyAlignment="1">
      <alignment horizontal="right"/>
    </xf>
    <xf numFmtId="3" fontId="22" fillId="22" borderId="112" xfId="11" applyNumberFormat="1" applyFill="1" applyBorder="1"/>
    <xf numFmtId="3" fontId="22" fillId="22" borderId="113" xfId="11" applyNumberFormat="1" applyFill="1" applyBorder="1"/>
    <xf numFmtId="3" fontId="22" fillId="0" borderId="112" xfId="11" applyNumberFormat="1" applyBorder="1"/>
    <xf numFmtId="3" fontId="22" fillId="0" borderId="113" xfId="11" applyNumberFormat="1" applyBorder="1"/>
    <xf numFmtId="3" fontId="22" fillId="21" borderId="84" xfId="11" applyNumberFormat="1" applyFill="1" applyBorder="1"/>
    <xf numFmtId="3" fontId="22" fillId="21" borderId="84" xfId="11" applyNumberFormat="1" applyFill="1" applyBorder="1" applyAlignment="1">
      <alignment horizontal="right"/>
    </xf>
    <xf numFmtId="3" fontId="22" fillId="22" borderId="84" xfId="11" applyNumberFormat="1" applyFill="1" applyBorder="1"/>
    <xf numFmtId="3" fontId="22" fillId="22" borderId="86" xfId="11" applyNumberFormat="1" applyFill="1" applyBorder="1"/>
    <xf numFmtId="3" fontId="22" fillId="0" borderId="92" xfId="11" applyNumberFormat="1" applyBorder="1" applyAlignment="1">
      <alignment horizontal="right"/>
    </xf>
    <xf numFmtId="3" fontId="22" fillId="0" borderId="85" xfId="11" applyNumberFormat="1" applyBorder="1" applyAlignment="1">
      <alignment horizontal="right"/>
    </xf>
    <xf numFmtId="0" fontId="59" fillId="0" borderId="7" xfId="0" applyFont="1" applyBorder="1" applyAlignment="1">
      <alignment horizontal="center"/>
    </xf>
    <xf numFmtId="0" fontId="69" fillId="0" borderId="8" xfId="1" applyFont="1" applyBorder="1" applyAlignment="1">
      <alignment horizontal="left"/>
    </xf>
    <xf numFmtId="0" fontId="49" fillId="0" borderId="10" xfId="0" applyFont="1" applyBorder="1"/>
    <xf numFmtId="0" fontId="0" fillId="0" borderId="10" xfId="0" applyBorder="1" applyAlignment="1">
      <alignment horizontal="left"/>
    </xf>
    <xf numFmtId="4" fontId="91" fillId="0" borderId="0" xfId="2" applyNumberFormat="1" applyFont="1"/>
    <xf numFmtId="0" fontId="31" fillId="25" borderId="13" xfId="0" applyFont="1" applyFill="1" applyBorder="1" applyAlignment="1">
      <alignment horizontal="right"/>
    </xf>
    <xf numFmtId="0" fontId="33" fillId="25" borderId="11" xfId="0" applyFont="1" applyFill="1" applyBorder="1"/>
    <xf numFmtId="0" fontId="33" fillId="25" borderId="12" xfId="0" applyFont="1" applyFill="1" applyBorder="1"/>
    <xf numFmtId="0" fontId="33" fillId="25" borderId="2" xfId="0" applyFont="1" applyFill="1" applyBorder="1" applyAlignment="1">
      <alignment horizontal="right"/>
    </xf>
    <xf numFmtId="0" fontId="33" fillId="25" borderId="5" xfId="0" applyFont="1" applyFill="1" applyBorder="1"/>
    <xf numFmtId="0" fontId="33" fillId="25" borderId="6" xfId="0" applyFont="1" applyFill="1" applyBorder="1"/>
    <xf numFmtId="0" fontId="33" fillId="25" borderId="1" xfId="0" applyFont="1" applyFill="1" applyBorder="1" applyAlignment="1">
      <alignment horizontal="right"/>
    </xf>
    <xf numFmtId="0" fontId="33" fillId="25" borderId="3" xfId="0" applyFont="1" applyFill="1" applyBorder="1"/>
    <xf numFmtId="0" fontId="33" fillId="25" borderId="4" xfId="0" applyFont="1" applyFill="1" applyBorder="1"/>
    <xf numFmtId="0" fontId="33" fillId="25" borderId="13" xfId="0" applyFont="1" applyFill="1" applyBorder="1" applyAlignment="1">
      <alignment horizontal="right"/>
    </xf>
    <xf numFmtId="0" fontId="31" fillId="25" borderId="2" xfId="0" applyFont="1" applyFill="1" applyBorder="1" applyAlignment="1">
      <alignment horizontal="right"/>
    </xf>
    <xf numFmtId="0" fontId="33" fillId="25" borderId="8" xfId="0" applyFont="1" applyFill="1" applyBorder="1"/>
    <xf numFmtId="0" fontId="33" fillId="25" borderId="7" xfId="0" applyFont="1" applyFill="1" applyBorder="1"/>
    <xf numFmtId="0" fontId="33" fillId="25" borderId="0" xfId="0" applyFont="1" applyFill="1" applyBorder="1"/>
    <xf numFmtId="0" fontId="31" fillId="25" borderId="13" xfId="2" applyFont="1" applyFill="1" applyBorder="1" applyAlignment="1">
      <alignment horizontal="right"/>
    </xf>
    <xf numFmtId="0" fontId="31" fillId="25" borderId="11" xfId="2" applyFont="1" applyFill="1" applyBorder="1"/>
    <xf numFmtId="0" fontId="31" fillId="25" borderId="12" xfId="2" applyFont="1" applyFill="1" applyBorder="1"/>
    <xf numFmtId="0" fontId="31" fillId="25" borderId="2" xfId="2" applyFont="1" applyFill="1" applyBorder="1" applyAlignment="1">
      <alignment horizontal="right"/>
    </xf>
    <xf numFmtId="0" fontId="31" fillId="25" borderId="5" xfId="2" applyFont="1" applyFill="1" applyBorder="1"/>
    <xf numFmtId="0" fontId="31" fillId="25" borderId="6" xfId="2" applyFont="1" applyFill="1" applyBorder="1"/>
    <xf numFmtId="0" fontId="31" fillId="25" borderId="1" xfId="2" applyFont="1" applyFill="1" applyBorder="1" applyAlignment="1">
      <alignment horizontal="right"/>
    </xf>
    <xf numFmtId="0" fontId="31" fillId="25" borderId="3" xfId="2" applyFont="1" applyFill="1" applyBorder="1"/>
    <xf numFmtId="0" fontId="31" fillId="25" borderId="4" xfId="2" applyFont="1" applyFill="1" applyBorder="1"/>
    <xf numFmtId="0" fontId="33" fillId="25" borderId="1" xfId="2" applyFont="1" applyFill="1" applyBorder="1" applyAlignment="1">
      <alignment horizontal="right"/>
    </xf>
    <xf numFmtId="0" fontId="33" fillId="25" borderId="3" xfId="2" applyFont="1" applyFill="1" applyBorder="1"/>
    <xf numFmtId="0" fontId="74" fillId="9" borderId="0" xfId="0" applyFont="1" applyFill="1" applyBorder="1"/>
    <xf numFmtId="0" fontId="31" fillId="9" borderId="11" xfId="0" applyFont="1" applyFill="1" applyBorder="1"/>
    <xf numFmtId="0" fontId="110" fillId="6" borderId="7" xfId="2" applyFont="1" applyFill="1" applyBorder="1"/>
    <xf numFmtId="0" fontId="110" fillId="6" borderId="0" xfId="2" applyFont="1" applyFill="1" applyBorder="1"/>
    <xf numFmtId="0" fontId="111" fillId="6" borderId="8" xfId="2" applyFont="1" applyFill="1" applyBorder="1"/>
    <xf numFmtId="0" fontId="112" fillId="4" borderId="13" xfId="2" applyFont="1" applyFill="1" applyBorder="1" applyAlignment="1">
      <alignment horizontal="center"/>
    </xf>
    <xf numFmtId="0" fontId="113" fillId="4" borderId="2" xfId="2" applyFont="1" applyFill="1" applyBorder="1" applyAlignment="1">
      <alignment horizontal="center"/>
    </xf>
    <xf numFmtId="0" fontId="111" fillId="0" borderId="0" xfId="2" applyFont="1"/>
    <xf numFmtId="0" fontId="114" fillId="3" borderId="3" xfId="2" applyFont="1" applyFill="1" applyBorder="1"/>
    <xf numFmtId="0" fontId="112" fillId="8" borderId="1" xfId="2" applyFont="1" applyFill="1" applyBorder="1" applyAlignment="1">
      <alignment horizontal="right"/>
    </xf>
    <xf numFmtId="0" fontId="112" fillId="8" borderId="2" xfId="2" applyFont="1" applyFill="1" applyBorder="1" applyAlignment="1">
      <alignment horizontal="right"/>
    </xf>
    <xf numFmtId="0" fontId="111" fillId="9" borderId="13" xfId="2" applyFont="1" applyFill="1" applyBorder="1" applyAlignment="1">
      <alignment horizontal="right"/>
    </xf>
    <xf numFmtId="0" fontId="111" fillId="9" borderId="2" xfId="2" applyFont="1" applyFill="1" applyBorder="1" applyAlignment="1">
      <alignment horizontal="right"/>
    </xf>
    <xf numFmtId="0" fontId="111" fillId="0" borderId="0" xfId="2" applyFont="1" applyBorder="1" applyAlignment="1">
      <alignment horizontal="right"/>
    </xf>
    <xf numFmtId="0" fontId="111" fillId="8" borderId="1" xfId="2" applyFont="1" applyFill="1" applyBorder="1" applyAlignment="1">
      <alignment horizontal="right"/>
    </xf>
    <xf numFmtId="0" fontId="111" fillId="8" borderId="13" xfId="2" applyFont="1" applyFill="1" applyBorder="1" applyAlignment="1">
      <alignment horizontal="right"/>
    </xf>
    <xf numFmtId="0" fontId="111" fillId="8" borderId="2" xfId="2" applyFont="1" applyFill="1" applyBorder="1" applyAlignment="1">
      <alignment horizontal="right"/>
    </xf>
    <xf numFmtId="0" fontId="111" fillId="9" borderId="1" xfId="2" applyFont="1" applyFill="1" applyBorder="1" applyAlignment="1">
      <alignment horizontal="right"/>
    </xf>
    <xf numFmtId="0" fontId="115" fillId="0" borderId="0" xfId="2" applyFont="1"/>
    <xf numFmtId="0" fontId="110" fillId="6" borderId="7" xfId="0" applyFont="1" applyFill="1" applyBorder="1"/>
    <xf numFmtId="0" fontId="110" fillId="6" borderId="0" xfId="0" applyFont="1" applyFill="1" applyBorder="1"/>
    <xf numFmtId="0" fontId="111" fillId="6" borderId="8" xfId="0" applyFont="1" applyFill="1" applyBorder="1"/>
    <xf numFmtId="0" fontId="113" fillId="4" borderId="2" xfId="0" applyFont="1" applyFill="1" applyBorder="1" applyAlignment="1">
      <alignment horizontal="center"/>
    </xf>
    <xf numFmtId="0" fontId="114" fillId="3" borderId="9" xfId="0" applyFont="1" applyFill="1" applyBorder="1"/>
    <xf numFmtId="0" fontId="111" fillId="0" borderId="0" xfId="0" applyFont="1"/>
    <xf numFmtId="0" fontId="115" fillId="0" borderId="0" xfId="0" applyFont="1"/>
    <xf numFmtId="0" fontId="112" fillId="4" borderId="13" xfId="0" applyFont="1" applyFill="1" applyBorder="1" applyAlignment="1">
      <alignment horizontal="center"/>
    </xf>
    <xf numFmtId="0" fontId="114" fillId="3" borderId="3" xfId="0" applyFont="1" applyFill="1" applyBorder="1"/>
    <xf numFmtId="0" fontId="111" fillId="25" borderId="1" xfId="2" applyFont="1" applyFill="1" applyBorder="1" applyAlignment="1">
      <alignment horizontal="right"/>
    </xf>
    <xf numFmtId="0" fontId="111" fillId="25" borderId="2" xfId="2" applyFont="1" applyFill="1" applyBorder="1" applyAlignment="1">
      <alignment horizontal="right"/>
    </xf>
    <xf numFmtId="0" fontId="111" fillId="25" borderId="13" xfId="2" applyFont="1" applyFill="1" applyBorder="1" applyAlignment="1">
      <alignment horizontal="right"/>
    </xf>
    <xf numFmtId="0" fontId="111" fillId="8" borderId="13" xfId="0" applyFont="1" applyFill="1" applyBorder="1" applyAlignment="1">
      <alignment horizontal="right"/>
    </xf>
    <xf numFmtId="0" fontId="111" fillId="8" borderId="2" xfId="0" applyFont="1" applyFill="1" applyBorder="1" applyAlignment="1">
      <alignment horizontal="right"/>
    </xf>
    <xf numFmtId="0" fontId="111" fillId="9" borderId="1" xfId="0" applyFont="1" applyFill="1" applyBorder="1" applyAlignment="1">
      <alignment horizontal="right"/>
    </xf>
    <xf numFmtId="0" fontId="111" fillId="9" borderId="13" xfId="0" applyFont="1" applyFill="1" applyBorder="1" applyAlignment="1">
      <alignment horizontal="right"/>
    </xf>
    <xf numFmtId="0" fontId="111" fillId="9" borderId="2" xfId="0" applyFont="1" applyFill="1" applyBorder="1" applyAlignment="1">
      <alignment horizontal="right"/>
    </xf>
    <xf numFmtId="0" fontId="111" fillId="9" borderId="8" xfId="0" applyFont="1" applyFill="1" applyBorder="1" applyAlignment="1">
      <alignment horizontal="right"/>
    </xf>
    <xf numFmtId="0" fontId="111" fillId="9" borderId="15" xfId="0" applyFont="1" applyFill="1" applyBorder="1" applyAlignment="1">
      <alignment horizontal="right"/>
    </xf>
    <xf numFmtId="0" fontId="111" fillId="11" borderId="13" xfId="0" applyFont="1" applyFill="1" applyBorder="1" applyAlignment="1">
      <alignment horizontal="right"/>
    </xf>
    <xf numFmtId="0" fontId="111" fillId="11" borderId="2" xfId="0" applyFont="1" applyFill="1" applyBorder="1" applyAlignment="1">
      <alignment horizontal="right"/>
    </xf>
    <xf numFmtId="0" fontId="111" fillId="9" borderId="0" xfId="0" applyFont="1" applyFill="1" applyBorder="1" applyAlignment="1">
      <alignment horizontal="right"/>
    </xf>
    <xf numFmtId="0" fontId="111" fillId="4" borderId="10" xfId="0" applyFont="1" applyFill="1" applyBorder="1"/>
    <xf numFmtId="0" fontId="112" fillId="9" borderId="1" xfId="0" applyFont="1" applyFill="1" applyBorder="1" applyAlignment="1">
      <alignment horizontal="right"/>
    </xf>
    <xf numFmtId="0" fontId="112" fillId="9" borderId="2" xfId="0" applyFont="1" applyFill="1" applyBorder="1" applyAlignment="1">
      <alignment horizontal="right"/>
    </xf>
    <xf numFmtId="0" fontId="111" fillId="8" borderId="1" xfId="0" applyFont="1" applyFill="1" applyBorder="1" applyAlignment="1">
      <alignment horizontal="right"/>
    </xf>
    <xf numFmtId="0" fontId="111" fillId="4" borderId="7" xfId="0" applyFont="1" applyFill="1" applyBorder="1"/>
    <xf numFmtId="0" fontId="111" fillId="8" borderId="13" xfId="1" applyFont="1" applyFill="1" applyBorder="1" applyAlignment="1">
      <alignment horizontal="right"/>
    </xf>
    <xf numFmtId="0" fontId="111" fillId="9" borderId="2" xfId="1" applyFont="1" applyFill="1" applyBorder="1" applyAlignment="1">
      <alignment horizontal="right"/>
    </xf>
    <xf numFmtId="0" fontId="111" fillId="9" borderId="1" xfId="1" applyFont="1" applyFill="1" applyBorder="1" applyAlignment="1">
      <alignment horizontal="right"/>
    </xf>
    <xf numFmtId="0" fontId="111" fillId="9" borderId="13" xfId="1" applyFont="1" applyFill="1" applyBorder="1" applyAlignment="1">
      <alignment horizontal="right"/>
    </xf>
    <xf numFmtId="0" fontId="111" fillId="9" borderId="0" xfId="0" applyFont="1" applyFill="1" applyBorder="1"/>
    <xf numFmtId="0" fontId="111" fillId="8" borderId="2" xfId="1" applyFont="1" applyFill="1" applyBorder="1" applyAlignment="1">
      <alignment horizontal="right"/>
    </xf>
    <xf numFmtId="0" fontId="111" fillId="8" borderId="11" xfId="1" applyFont="1" applyFill="1" applyBorder="1" applyAlignment="1">
      <alignment horizontal="right"/>
    </xf>
    <xf numFmtId="0" fontId="111" fillId="8" borderId="5" xfId="1" applyFont="1" applyFill="1" applyBorder="1" applyAlignment="1">
      <alignment horizontal="right"/>
    </xf>
    <xf numFmtId="0" fontId="113" fillId="6" borderId="7" xfId="0" applyFont="1" applyFill="1" applyBorder="1"/>
    <xf numFmtId="0" fontId="113" fillId="6" borderId="0" xfId="0" applyFont="1" applyFill="1" applyBorder="1"/>
    <xf numFmtId="0" fontId="113" fillId="6" borderId="8" xfId="0" applyFont="1" applyFill="1" applyBorder="1"/>
    <xf numFmtId="0" fontId="113" fillId="0" borderId="0" xfId="0" applyFont="1"/>
    <xf numFmtId="0" fontId="113" fillId="3" borderId="3" xfId="0" applyFont="1" applyFill="1" applyBorder="1"/>
    <xf numFmtId="0" fontId="113" fillId="9" borderId="1" xfId="0" applyFont="1" applyFill="1" applyBorder="1" applyAlignment="1">
      <alignment horizontal="right"/>
    </xf>
    <xf numFmtId="0" fontId="113" fillId="9" borderId="2" xfId="0" applyFont="1" applyFill="1" applyBorder="1" applyAlignment="1">
      <alignment horizontal="right"/>
    </xf>
    <xf numFmtId="0" fontId="113" fillId="9" borderId="13" xfId="0" applyFont="1" applyFill="1" applyBorder="1" applyAlignment="1">
      <alignment horizontal="right"/>
    </xf>
    <xf numFmtId="0" fontId="113" fillId="9" borderId="15" xfId="0" applyFont="1" applyFill="1" applyBorder="1" applyAlignment="1">
      <alignment horizontal="right"/>
    </xf>
    <xf numFmtId="0" fontId="111" fillId="8" borderId="15" xfId="0" applyFont="1" applyFill="1" applyBorder="1" applyAlignment="1">
      <alignment horizontal="right"/>
    </xf>
    <xf numFmtId="0" fontId="113" fillId="8" borderId="1" xfId="0" applyFont="1" applyFill="1" applyBorder="1" applyAlignment="1">
      <alignment horizontal="right"/>
    </xf>
    <xf numFmtId="0" fontId="113" fillId="8" borderId="13" xfId="0" applyFont="1" applyFill="1" applyBorder="1" applyAlignment="1">
      <alignment horizontal="right"/>
    </xf>
    <xf numFmtId="0" fontId="113" fillId="8" borderId="2" xfId="0" applyFont="1" applyFill="1" applyBorder="1" applyAlignment="1">
      <alignment horizontal="right"/>
    </xf>
    <xf numFmtId="1" fontId="113" fillId="9" borderId="1" xfId="0" applyNumberFormat="1" applyFont="1" applyFill="1" applyBorder="1" applyAlignment="1">
      <alignment horizontal="right"/>
    </xf>
    <xf numFmtId="1" fontId="113" fillId="9" borderId="13" xfId="0" applyNumberFormat="1" applyFont="1" applyFill="1" applyBorder="1" applyAlignment="1">
      <alignment horizontal="right"/>
    </xf>
    <xf numFmtId="1" fontId="113" fillId="9" borderId="2" xfId="0" applyNumberFormat="1" applyFont="1" applyFill="1" applyBorder="1" applyAlignment="1">
      <alignment horizontal="right"/>
    </xf>
    <xf numFmtId="0" fontId="116" fillId="3" borderId="9" xfId="0" applyFont="1" applyFill="1" applyBorder="1"/>
    <xf numFmtId="0" fontId="111" fillId="8" borderId="7" xfId="0" applyFont="1" applyFill="1" applyBorder="1" applyAlignment="1">
      <alignment horizontal="right"/>
    </xf>
    <xf numFmtId="0" fontId="111" fillId="8" borderId="0" xfId="0" applyFont="1" applyFill="1" applyBorder="1" applyAlignment="1">
      <alignment horizontal="right"/>
    </xf>
    <xf numFmtId="0" fontId="111" fillId="0" borderId="0" xfId="0" applyFont="1" applyBorder="1" applyAlignment="1">
      <alignment horizontal="right"/>
    </xf>
    <xf numFmtId="0" fontId="111" fillId="9" borderId="7" xfId="0" applyFont="1" applyFill="1" applyBorder="1" applyAlignment="1">
      <alignment horizontal="right"/>
    </xf>
    <xf numFmtId="0" fontId="114" fillId="10" borderId="3" xfId="0" applyFont="1" applyFill="1" applyBorder="1"/>
    <xf numFmtId="0" fontId="113" fillId="25" borderId="13" xfId="0" applyFont="1" applyFill="1" applyBorder="1" applyAlignment="1">
      <alignment horizontal="right"/>
    </xf>
    <xf numFmtId="0" fontId="113" fillId="25" borderId="5" xfId="0" applyFont="1" applyFill="1" applyBorder="1" applyAlignment="1">
      <alignment horizontal="right"/>
    </xf>
    <xf numFmtId="0" fontId="113" fillId="25" borderId="11" xfId="0" applyFont="1" applyFill="1" applyBorder="1" applyAlignment="1">
      <alignment horizontal="right"/>
    </xf>
    <xf numFmtId="0" fontId="113" fillId="25" borderId="1" xfId="0" applyFont="1" applyFill="1" applyBorder="1" applyAlignment="1">
      <alignment horizontal="right"/>
    </xf>
    <xf numFmtId="0" fontId="113" fillId="25" borderId="2" xfId="0" applyFont="1" applyFill="1" applyBorder="1" applyAlignment="1">
      <alignment horizontal="right"/>
    </xf>
    <xf numFmtId="0" fontId="112" fillId="8" borderId="1" xfId="0" applyFont="1" applyFill="1" applyBorder="1" applyAlignment="1">
      <alignment horizontal="right"/>
    </xf>
    <xf numFmtId="0" fontId="112" fillId="8" borderId="2" xfId="0" applyFont="1" applyFill="1" applyBorder="1" applyAlignment="1">
      <alignment horizontal="right"/>
    </xf>
    <xf numFmtId="0" fontId="111" fillId="0" borderId="10" xfId="0" applyFont="1" applyFill="1" applyBorder="1" applyAlignment="1">
      <alignment horizontal="right"/>
    </xf>
    <xf numFmtId="0" fontId="115" fillId="0" borderId="10" xfId="0" applyFont="1" applyBorder="1"/>
    <xf numFmtId="0" fontId="115" fillId="0" borderId="0" xfId="0" applyFont="1" applyBorder="1"/>
    <xf numFmtId="0" fontId="112" fillId="8" borderId="13" xfId="0" applyFont="1" applyFill="1" applyBorder="1" applyAlignment="1">
      <alignment horizontal="right"/>
    </xf>
    <xf numFmtId="0" fontId="116" fillId="3" borderId="3" xfId="0" applyFont="1" applyFill="1" applyBorder="1"/>
    <xf numFmtId="0" fontId="114" fillId="6" borderId="9" xfId="0" applyFont="1" applyFill="1" applyBorder="1" applyAlignment="1"/>
    <xf numFmtId="0" fontId="114" fillId="3" borderId="3" xfId="1" applyFont="1" applyFill="1" applyBorder="1"/>
    <xf numFmtId="0" fontId="111" fillId="9" borderId="15" xfId="1" applyFont="1" applyFill="1" applyBorder="1" applyAlignment="1">
      <alignment horizontal="right"/>
    </xf>
    <xf numFmtId="0" fontId="115" fillId="0" borderId="10" xfId="1" applyFont="1" applyBorder="1"/>
    <xf numFmtId="0" fontId="111" fillId="9" borderId="11" xfId="1" applyFont="1" applyFill="1" applyBorder="1" applyAlignment="1">
      <alignment horizontal="right"/>
    </xf>
    <xf numFmtId="0" fontId="111" fillId="9" borderId="5" xfId="1" applyFont="1" applyFill="1" applyBorder="1" applyAlignment="1">
      <alignment horizontal="right"/>
    </xf>
    <xf numFmtId="0" fontId="33" fillId="9" borderId="15" xfId="2" applyFont="1" applyFill="1" applyBorder="1" applyAlignment="1">
      <alignment horizontal="right"/>
    </xf>
    <xf numFmtId="0" fontId="111" fillId="9" borderId="15" xfId="2" applyFont="1" applyFill="1" applyBorder="1" applyAlignment="1">
      <alignment horizontal="right"/>
    </xf>
    <xf numFmtId="0" fontId="32" fillId="9" borderId="9" xfId="2" applyFont="1" applyFill="1" applyBorder="1"/>
    <xf numFmtId="0" fontId="33" fillId="9" borderId="14" xfId="2" applyFont="1" applyFill="1" applyBorder="1"/>
    <xf numFmtId="0" fontId="32" fillId="0" borderId="10" xfId="2" applyFont="1" applyBorder="1" applyAlignment="1">
      <alignment horizontal="center"/>
    </xf>
    <xf numFmtId="0" fontId="32" fillId="0" borderId="10" xfId="2" applyFont="1" applyFill="1" applyBorder="1" applyAlignment="1">
      <alignment horizontal="center"/>
    </xf>
    <xf numFmtId="0" fontId="29" fillId="0" borderId="10" xfId="2" applyFont="1" applyBorder="1" applyAlignment="1">
      <alignment horizontal="left"/>
    </xf>
    <xf numFmtId="0" fontId="29" fillId="0" borderId="10" xfId="2" applyFont="1" applyBorder="1" applyAlignment="1">
      <alignment horizontal="right"/>
    </xf>
    <xf numFmtId="0" fontId="29" fillId="0" borderId="14" xfId="2" applyFont="1" applyBorder="1" applyAlignment="1">
      <alignment horizontal="right"/>
    </xf>
    <xf numFmtId="0" fontId="33" fillId="0" borderId="15" xfId="2" applyFont="1" applyFill="1" applyBorder="1" applyAlignment="1">
      <alignment horizontal="left"/>
    </xf>
    <xf numFmtId="0" fontId="32" fillId="0" borderId="9" xfId="2" applyFont="1" applyBorder="1" applyAlignment="1">
      <alignment horizontal="center"/>
    </xf>
    <xf numFmtId="0" fontId="52" fillId="0" borderId="10" xfId="2" applyFont="1" applyBorder="1" applyAlignment="1">
      <alignment horizontal="center"/>
    </xf>
    <xf numFmtId="0" fontId="111" fillId="9" borderId="4" xfId="0" applyFont="1" applyFill="1" applyBorder="1" applyAlignment="1">
      <alignment horizontal="right"/>
    </xf>
    <xf numFmtId="0" fontId="53" fillId="0" borderId="0" xfId="2" applyFont="1" applyBorder="1" applyAlignment="1">
      <alignment horizontal="center"/>
    </xf>
    <xf numFmtId="0" fontId="53" fillId="0" borderId="8" xfId="2" applyFont="1" applyBorder="1" applyAlignment="1">
      <alignment horizontal="center"/>
    </xf>
    <xf numFmtId="0" fontId="79" fillId="8" borderId="13" xfId="2" applyFont="1" applyFill="1" applyBorder="1" applyAlignment="1">
      <alignment horizontal="right"/>
    </xf>
    <xf numFmtId="0" fontId="79" fillId="8" borderId="2" xfId="2" applyFont="1" applyFill="1" applyBorder="1" applyAlignment="1">
      <alignment horizontal="right"/>
    </xf>
    <xf numFmtId="0" fontId="46" fillId="3" borderId="7" xfId="2" applyFont="1" applyFill="1" applyBorder="1" applyAlignment="1">
      <alignment horizontal="left"/>
    </xf>
    <xf numFmtId="0" fontId="46" fillId="3" borderId="7" xfId="2" applyFont="1" applyFill="1" applyBorder="1" applyAlignment="1">
      <alignment horizontal="center"/>
    </xf>
    <xf numFmtId="0" fontId="62" fillId="3" borderId="7" xfId="2" applyFont="1" applyFill="1" applyBorder="1" applyAlignment="1">
      <alignment horizontal="center"/>
    </xf>
    <xf numFmtId="0" fontId="0" fillId="0" borderId="0" xfId="0" applyAlignment="1">
      <alignment vertical="top"/>
    </xf>
    <xf numFmtId="0" fontId="33" fillId="9" borderId="13" xfId="0" applyFont="1" applyFill="1" applyBorder="1" applyAlignment="1">
      <alignment horizontal="right" vertical="center"/>
    </xf>
    <xf numFmtId="0" fontId="111" fillId="9" borderId="13" xfId="0" applyFont="1" applyFill="1" applyBorder="1" applyAlignment="1">
      <alignment horizontal="right" vertical="center"/>
    </xf>
    <xf numFmtId="0" fontId="32" fillId="9" borderId="11" xfId="0" applyFont="1" applyFill="1" applyBorder="1" applyAlignment="1">
      <alignment vertical="center"/>
    </xf>
    <xf numFmtId="0" fontId="33" fillId="9" borderId="12" xfId="0" applyFont="1" applyFill="1" applyBorder="1" applyAlignment="1">
      <alignment vertical="center"/>
    </xf>
    <xf numFmtId="0" fontId="32" fillId="0" borderId="11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3" fillId="0" borderId="13" xfId="0" applyFont="1" applyFill="1" applyBorder="1" applyAlignment="1">
      <alignment vertical="center"/>
    </xf>
    <xf numFmtId="0" fontId="33" fillId="0" borderId="7" xfId="2" applyFont="1" applyBorder="1"/>
    <xf numFmtId="0" fontId="111" fillId="0" borderId="7" xfId="2" applyFont="1" applyBorder="1"/>
    <xf numFmtId="0" fontId="32" fillId="0" borderId="7" xfId="2" applyFont="1" applyBorder="1"/>
    <xf numFmtId="4" fontId="91" fillId="0" borderId="7" xfId="2" applyNumberFormat="1" applyFont="1" applyBorder="1"/>
    <xf numFmtId="0" fontId="29" fillId="0" borderId="7" xfId="2" applyFont="1" applyFill="1" applyBorder="1" applyAlignment="1">
      <alignment horizontal="left"/>
    </xf>
    <xf numFmtId="0" fontId="22" fillId="21" borderId="98" xfId="11" applyFill="1" applyBorder="1" applyAlignment="1">
      <alignment horizontal="center"/>
    </xf>
    <xf numFmtId="49" fontId="22" fillId="0" borderId="102" xfId="11" applyNumberFormat="1" applyBorder="1" applyAlignment="1">
      <alignment horizontal="right"/>
    </xf>
    <xf numFmtId="49" fontId="22" fillId="0" borderId="103" xfId="11" applyNumberFormat="1" applyBorder="1" applyAlignment="1">
      <alignment horizontal="right"/>
    </xf>
    <xf numFmtId="0" fontId="104" fillId="18" borderId="43" xfId="11" applyFont="1" applyFill="1" applyBorder="1" applyAlignment="1">
      <alignment horizontal="centerContinuous"/>
    </xf>
    <xf numFmtId="0" fontId="104" fillId="18" borderId="45" xfId="11" applyFont="1" applyFill="1" applyBorder="1" applyAlignment="1">
      <alignment horizontal="centerContinuous"/>
    </xf>
    <xf numFmtId="0" fontId="22" fillId="18" borderId="1" xfId="11" applyFill="1" applyBorder="1" applyAlignment="1">
      <alignment horizontal="center"/>
    </xf>
    <xf numFmtId="0" fontId="22" fillId="18" borderId="65" xfId="11" applyFill="1" applyBorder="1" applyAlignment="1">
      <alignment horizontal="center"/>
    </xf>
    <xf numFmtId="0" fontId="22" fillId="18" borderId="57" xfId="11" applyFill="1" applyBorder="1" applyAlignment="1">
      <alignment horizontal="center"/>
    </xf>
    <xf numFmtId="0" fontId="22" fillId="18" borderId="59" xfId="11" applyFill="1" applyBorder="1" applyAlignment="1">
      <alignment horizontal="center"/>
    </xf>
    <xf numFmtId="0" fontId="104" fillId="18" borderId="61" xfId="11" applyFont="1" applyFill="1" applyBorder="1" applyAlignment="1">
      <alignment horizontal="center"/>
    </xf>
    <xf numFmtId="0" fontId="104" fillId="18" borderId="62" xfId="11" applyFont="1" applyFill="1" applyBorder="1" applyAlignment="1">
      <alignment horizontal="center"/>
    </xf>
    <xf numFmtId="0" fontId="104" fillId="18" borderId="6" xfId="11" applyFont="1" applyFill="1" applyBorder="1" applyAlignment="1">
      <alignment horizontal="center"/>
    </xf>
    <xf numFmtId="0" fontId="104" fillId="18" borderId="5" xfId="11" applyFont="1" applyFill="1" applyBorder="1" applyAlignment="1">
      <alignment horizontal="center"/>
    </xf>
    <xf numFmtId="0" fontId="22" fillId="18" borderId="73" xfId="11" applyFill="1" applyBorder="1" applyAlignment="1">
      <alignment horizontal="center"/>
    </xf>
    <xf numFmtId="0" fontId="22" fillId="18" borderId="60" xfId="11" applyFill="1" applyBorder="1" applyAlignment="1">
      <alignment horizontal="center"/>
    </xf>
    <xf numFmtId="0" fontId="22" fillId="18" borderId="64" xfId="11" applyFill="1" applyBorder="1" applyAlignment="1">
      <alignment horizontal="center"/>
    </xf>
    <xf numFmtId="0" fontId="104" fillId="18" borderId="44" xfId="11" applyFont="1" applyFill="1" applyBorder="1" applyAlignment="1">
      <alignment horizontal="centerContinuous"/>
    </xf>
    <xf numFmtId="0" fontId="22" fillId="18" borderId="58" xfId="11" applyFill="1" applyBorder="1" applyAlignment="1">
      <alignment horizontal="center"/>
    </xf>
    <xf numFmtId="0" fontId="104" fillId="18" borderId="54" xfId="11" applyFont="1" applyFill="1" applyBorder="1" applyAlignment="1">
      <alignment horizontal="center"/>
    </xf>
    <xf numFmtId="0" fontId="104" fillId="18" borderId="55" xfId="11" applyFont="1" applyFill="1" applyBorder="1" applyAlignment="1">
      <alignment horizontal="center"/>
    </xf>
    <xf numFmtId="0" fontId="33" fillId="0" borderId="0" xfId="3" applyFont="1" applyFill="1" applyBorder="1" applyAlignment="1">
      <alignment horizontal="left"/>
    </xf>
    <xf numFmtId="0" fontId="45" fillId="0" borderId="7" xfId="2" applyFont="1" applyBorder="1" applyAlignment="1">
      <alignment horizontal="left"/>
    </xf>
    <xf numFmtId="0" fontId="54" fillId="0" borderId="8" xfId="1" applyFont="1" applyBorder="1" applyAlignment="1">
      <alignment horizontal="center"/>
    </xf>
    <xf numFmtId="3" fontId="106" fillId="0" borderId="76" xfId="11" applyNumberFormat="1" applyFont="1" applyFill="1" applyBorder="1" applyAlignment="1">
      <alignment horizontal="right"/>
    </xf>
    <xf numFmtId="3" fontId="106" fillId="22" borderId="112" xfId="11" applyNumberFormat="1" applyFont="1" applyFill="1" applyBorder="1" applyAlignment="1">
      <alignment horizontal="right"/>
    </xf>
    <xf numFmtId="3" fontId="106" fillId="22" borderId="113" xfId="11" applyNumberFormat="1" applyFont="1" applyFill="1" applyBorder="1" applyAlignment="1">
      <alignment horizontal="right"/>
    </xf>
    <xf numFmtId="3" fontId="106" fillId="0" borderId="24" xfId="11" applyNumberFormat="1" applyFont="1" applyFill="1" applyBorder="1" applyAlignment="1">
      <alignment horizontal="right"/>
    </xf>
    <xf numFmtId="3" fontId="106" fillId="0" borderId="81" xfId="11" applyNumberFormat="1" applyFont="1" applyBorder="1" applyAlignment="1">
      <alignment horizontal="right"/>
    </xf>
    <xf numFmtId="3" fontId="106" fillId="0" borderId="113" xfId="11" applyNumberFormat="1" applyFont="1" applyBorder="1" applyAlignment="1">
      <alignment horizontal="right"/>
    </xf>
    <xf numFmtId="3" fontId="106" fillId="0" borderId="76" xfId="11" applyNumberFormat="1" applyFont="1" applyBorder="1" applyAlignment="1">
      <alignment horizontal="right"/>
    </xf>
    <xf numFmtId="3" fontId="106" fillId="0" borderId="0" xfId="11" applyNumberFormat="1" applyFont="1" applyFill="1" applyBorder="1" applyAlignment="1">
      <alignment horizontal="right"/>
    </xf>
    <xf numFmtId="3" fontId="106" fillId="0" borderId="79" xfId="11" applyNumberFormat="1" applyFont="1" applyBorder="1" applyAlignment="1">
      <alignment horizontal="right"/>
    </xf>
    <xf numFmtId="49" fontId="106" fillId="0" borderId="81" xfId="11" applyNumberFormat="1" applyFont="1" applyFill="1" applyBorder="1" applyAlignment="1">
      <alignment horizontal="right"/>
    </xf>
    <xf numFmtId="3" fontId="106" fillId="0" borderId="79" xfId="11" applyNumberFormat="1" applyFont="1" applyFill="1" applyBorder="1" applyAlignment="1">
      <alignment horizontal="right"/>
    </xf>
    <xf numFmtId="3" fontId="106" fillId="0" borderId="81" xfId="11" applyNumberFormat="1" applyFont="1" applyFill="1" applyBorder="1" applyAlignment="1">
      <alignment horizontal="right"/>
    </xf>
    <xf numFmtId="49" fontId="106" fillId="0" borderId="82" xfId="11" applyNumberFormat="1" applyFont="1" applyFill="1" applyBorder="1" applyAlignment="1">
      <alignment horizontal="right"/>
    </xf>
    <xf numFmtId="3" fontId="106" fillId="0" borderId="24" xfId="11" applyNumberFormat="1" applyFont="1" applyBorder="1" applyAlignment="1">
      <alignment horizontal="right"/>
    </xf>
    <xf numFmtId="3" fontId="106" fillId="0" borderId="112" xfId="11" applyNumberFormat="1" applyFont="1" applyBorder="1" applyAlignment="1">
      <alignment horizontal="right"/>
    </xf>
    <xf numFmtId="49" fontId="106" fillId="0" borderId="113" xfId="11" applyNumberFormat="1" applyFont="1" applyFill="1" applyBorder="1" applyAlignment="1">
      <alignment horizontal="right"/>
    </xf>
    <xf numFmtId="3" fontId="106" fillId="0" borderId="112" xfId="11" applyNumberFormat="1" applyFont="1" applyFill="1" applyBorder="1" applyAlignment="1">
      <alignment horizontal="right"/>
    </xf>
    <xf numFmtId="3" fontId="106" fillId="0" borderId="113" xfId="11" applyNumberFormat="1" applyFont="1" applyFill="1" applyBorder="1" applyAlignment="1">
      <alignment horizontal="right"/>
    </xf>
    <xf numFmtId="49" fontId="106" fillId="0" borderId="114" xfId="11" applyNumberFormat="1" applyFont="1" applyFill="1" applyBorder="1" applyAlignment="1">
      <alignment horizontal="right"/>
    </xf>
    <xf numFmtId="4" fontId="84" fillId="3" borderId="7" xfId="1" applyNumberFormat="1" applyFont="1" applyFill="1" applyBorder="1"/>
    <xf numFmtId="0" fontId="0" fillId="5" borderId="38" xfId="0" applyFill="1" applyBorder="1"/>
    <xf numFmtId="0" fontId="0" fillId="5" borderId="39" xfId="0" applyFill="1" applyBorder="1"/>
    <xf numFmtId="0" fontId="0" fillId="5" borderId="40" xfId="0" applyFill="1" applyBorder="1"/>
    <xf numFmtId="0" fontId="100" fillId="22" borderId="33" xfId="0" applyFont="1" applyFill="1" applyBorder="1"/>
    <xf numFmtId="0" fontId="100" fillId="22" borderId="34" xfId="0" applyFont="1" applyFill="1" applyBorder="1"/>
    <xf numFmtId="0" fontId="100" fillId="22" borderId="35" xfId="0" applyFont="1" applyFill="1" applyBorder="1"/>
    <xf numFmtId="0" fontId="100" fillId="22" borderId="36" xfId="0" applyFont="1" applyFill="1" applyBorder="1"/>
    <xf numFmtId="0" fontId="100" fillId="22" borderId="0" xfId="0" applyFont="1" applyFill="1" applyBorder="1"/>
    <xf numFmtId="0" fontId="100" fillId="22" borderId="37" xfId="0" applyFont="1" applyFill="1" applyBorder="1"/>
    <xf numFmtId="0" fontId="119" fillId="22" borderId="36" xfId="0" applyFont="1" applyFill="1" applyBorder="1" applyAlignment="1">
      <alignment horizontal="right" vertical="top"/>
    </xf>
    <xf numFmtId="0" fontId="119" fillId="22" borderId="33" xfId="0" applyFont="1" applyFill="1" applyBorder="1" applyAlignment="1">
      <alignment horizontal="right"/>
    </xf>
    <xf numFmtId="0" fontId="119" fillId="22" borderId="34" xfId="0" applyFont="1" applyFill="1" applyBorder="1"/>
    <xf numFmtId="0" fontId="119" fillId="22" borderId="35" xfId="0" applyFont="1" applyFill="1" applyBorder="1"/>
    <xf numFmtId="0" fontId="119" fillId="22" borderId="0" xfId="0" applyFont="1" applyFill="1" applyBorder="1"/>
    <xf numFmtId="0" fontId="119" fillId="22" borderId="37" xfId="0" applyFont="1" applyFill="1" applyBorder="1" applyAlignment="1">
      <alignment horizontal="left"/>
    </xf>
    <xf numFmtId="0" fontId="28" fillId="0" borderId="0" xfId="2" applyAlignment="1">
      <alignment horizontal="center"/>
    </xf>
    <xf numFmtId="0" fontId="27" fillId="0" borderId="7" xfId="2" applyFont="1" applyFill="1" applyBorder="1"/>
    <xf numFmtId="0" fontId="79" fillId="0" borderId="7" xfId="2" applyFont="1" applyFill="1" applyBorder="1" applyAlignment="1">
      <alignment horizontal="right"/>
    </xf>
    <xf numFmtId="0" fontId="79" fillId="0" borderId="7" xfId="0" applyFont="1" applyFill="1" applyBorder="1"/>
    <xf numFmtId="0" fontId="79" fillId="0" borderId="4" xfId="0" applyFont="1" applyFill="1" applyBorder="1"/>
    <xf numFmtId="0" fontId="79" fillId="0" borderId="0" xfId="2" applyFont="1" applyFill="1" applyBorder="1"/>
    <xf numFmtId="0" fontId="27" fillId="0" borderId="0" xfId="2" applyFont="1" applyFill="1" applyBorder="1"/>
    <xf numFmtId="0" fontId="88" fillId="0" borderId="0" xfId="0" applyFont="1" applyFill="1" applyBorder="1" applyAlignment="1">
      <alignment horizontal="right"/>
    </xf>
    <xf numFmtId="0" fontId="88" fillId="0" borderId="0" xfId="0" applyFont="1" applyFill="1" applyBorder="1"/>
    <xf numFmtId="166" fontId="88" fillId="0" borderId="12" xfId="0" applyNumberFormat="1" applyFont="1" applyFill="1" applyBorder="1" applyAlignment="1">
      <alignment horizontal="left"/>
    </xf>
    <xf numFmtId="166" fontId="88" fillId="0" borderId="0" xfId="0" applyNumberFormat="1" applyFont="1" applyFill="1" applyBorder="1" applyAlignment="1">
      <alignment horizontal="left"/>
    </xf>
    <xf numFmtId="0" fontId="28" fillId="0" borderId="0" xfId="2" applyFill="1"/>
    <xf numFmtId="0" fontId="79" fillId="0" borderId="6" xfId="2" applyFont="1" applyFill="1" applyBorder="1"/>
    <xf numFmtId="0" fontId="44" fillId="0" borderId="0" xfId="2" applyFont="1" applyAlignment="1">
      <alignment horizontal="center"/>
    </xf>
    <xf numFmtId="0" fontId="28" fillId="0" borderId="0" xfId="2" applyBorder="1" applyAlignment="1">
      <alignment horizontal="center"/>
    </xf>
    <xf numFmtId="0" fontId="0" fillId="0" borderId="0" xfId="0" applyAlignment="1">
      <alignment horizontal="center" vertical="top"/>
    </xf>
    <xf numFmtId="166" fontId="88" fillId="0" borderId="0" xfId="0" applyNumberFormat="1" applyFont="1" applyFill="1" applyBorder="1" applyAlignment="1">
      <alignment horizontal="left"/>
    </xf>
    <xf numFmtId="0" fontId="86" fillId="6" borderId="9" xfId="0" applyFont="1" applyFill="1" applyBorder="1" applyAlignment="1"/>
    <xf numFmtId="0" fontId="0" fillId="6" borderId="10" xfId="0" applyFill="1" applyBorder="1"/>
    <xf numFmtId="0" fontId="0" fillId="6" borderId="14" xfId="0" applyFill="1" applyBorder="1"/>
    <xf numFmtId="0" fontId="54" fillId="0" borderId="0" xfId="1" applyFont="1" applyBorder="1" applyAlignment="1">
      <alignment horizontal="left"/>
    </xf>
    <xf numFmtId="0" fontId="32" fillId="0" borderId="0" xfId="0" applyFont="1" applyFill="1" applyBorder="1" applyAlignment="1">
      <alignment horizontal="center" vertical="center"/>
    </xf>
    <xf numFmtId="0" fontId="52" fillId="0" borderId="0" xfId="2" applyFont="1" applyFill="1" applyBorder="1" applyAlignment="1">
      <alignment horizontal="center"/>
    </xf>
    <xf numFmtId="0" fontId="52" fillId="0" borderId="8" xfId="2" applyFont="1" applyFill="1" applyBorder="1" applyAlignment="1">
      <alignment horizontal="center"/>
    </xf>
    <xf numFmtId="0" fontId="17" fillId="20" borderId="80" xfId="11" applyFont="1" applyFill="1" applyBorder="1" applyAlignment="1">
      <alignment horizontal="center"/>
    </xf>
    <xf numFmtId="0" fontId="17" fillId="20" borderId="89" xfId="11" applyFont="1" applyFill="1" applyBorder="1" applyAlignment="1">
      <alignment horizontal="center"/>
    </xf>
    <xf numFmtId="0" fontId="17" fillId="21" borderId="81" xfId="11" applyFont="1" applyFill="1" applyBorder="1" applyAlignment="1">
      <alignment horizontal="center"/>
    </xf>
    <xf numFmtId="0" fontId="17" fillId="21" borderId="90" xfId="11" applyFont="1" applyFill="1" applyBorder="1" applyAlignment="1">
      <alignment horizontal="center"/>
    </xf>
    <xf numFmtId="9" fontId="22" fillId="0" borderId="28" xfId="11" applyNumberFormat="1" applyFill="1" applyBorder="1" applyAlignment="1">
      <alignment horizontal="right"/>
    </xf>
    <xf numFmtId="3" fontId="22" fillId="0" borderId="79" xfId="11" applyNumberFormat="1" applyBorder="1" applyAlignment="1">
      <alignment horizontal="right"/>
    </xf>
    <xf numFmtId="3" fontId="22" fillId="21" borderId="88" xfId="11" applyNumberFormat="1" applyFill="1" applyBorder="1" applyAlignment="1">
      <alignment horizontal="right"/>
    </xf>
    <xf numFmtId="3" fontId="22" fillId="0" borderId="88" xfId="11" applyNumberFormat="1" applyBorder="1" applyAlignment="1">
      <alignment horizontal="right"/>
    </xf>
    <xf numFmtId="0" fontId="33" fillId="0" borderId="10" xfId="2" applyFont="1" applyBorder="1" applyAlignment="1">
      <alignment horizontal="center"/>
    </xf>
    <xf numFmtId="0" fontId="32" fillId="25" borderId="1" xfId="0" applyFont="1" applyFill="1" applyBorder="1" applyAlignment="1">
      <alignment horizontal="right" vertical="top"/>
    </xf>
    <xf numFmtId="0" fontId="32" fillId="25" borderId="3" xfId="0" applyFont="1" applyFill="1" applyBorder="1" applyAlignment="1">
      <alignment vertical="top"/>
    </xf>
    <xf numFmtId="0" fontId="75" fillId="0" borderId="7" xfId="0" applyFont="1" applyFill="1" applyBorder="1" applyAlignment="1">
      <alignment vertical="top"/>
    </xf>
    <xf numFmtId="0" fontId="33" fillId="0" borderId="7" xfId="0" applyFont="1" applyFill="1" applyBorder="1" applyAlignment="1">
      <alignment horizontal="right" vertical="top"/>
    </xf>
    <xf numFmtId="0" fontId="33" fillId="0" borderId="1" xfId="0" applyFont="1" applyFill="1" applyBorder="1" applyAlignment="1">
      <alignment vertical="top"/>
    </xf>
    <xf numFmtId="0" fontId="33" fillId="0" borderId="12" xfId="2" applyFont="1" applyFill="1" applyBorder="1" applyAlignment="1">
      <alignment horizontal="left"/>
    </xf>
    <xf numFmtId="0" fontId="52" fillId="0" borderId="0" xfId="0" applyFont="1" applyFill="1" applyBorder="1" applyAlignment="1">
      <alignment horizontal="left"/>
    </xf>
    <xf numFmtId="4" fontId="79" fillId="0" borderId="7" xfId="0" applyNumberFormat="1" applyFont="1" applyFill="1" applyBorder="1"/>
    <xf numFmtId="0" fontId="111" fillId="0" borderId="7" xfId="0" applyFont="1" applyBorder="1"/>
    <xf numFmtId="0" fontId="32" fillId="0" borderId="7" xfId="0" applyFont="1" applyBorder="1"/>
    <xf numFmtId="0" fontId="31" fillId="0" borderId="15" xfId="2" applyFont="1" applyFill="1" applyBorder="1"/>
    <xf numFmtId="3" fontId="16" fillId="20" borderId="82" xfId="11" applyNumberFormat="1" applyFont="1" applyFill="1" applyBorder="1" applyAlignment="1">
      <alignment horizontal="right"/>
    </xf>
    <xf numFmtId="3" fontId="16" fillId="0" borderId="81" xfId="11" applyNumberFormat="1" applyFont="1" applyBorder="1" applyAlignment="1">
      <alignment horizontal="right"/>
    </xf>
    <xf numFmtId="3" fontId="16" fillId="0" borderId="90" xfId="11" applyNumberFormat="1" applyFont="1" applyBorder="1" applyAlignment="1">
      <alignment horizontal="right"/>
    </xf>
    <xf numFmtId="3" fontId="16" fillId="21" borderId="81" xfId="11" applyNumberFormat="1" applyFont="1" applyFill="1" applyBorder="1" applyAlignment="1">
      <alignment horizontal="right"/>
    </xf>
    <xf numFmtId="3" fontId="16" fillId="21" borderId="90" xfId="11" applyNumberFormat="1" applyFont="1" applyFill="1" applyBorder="1" applyAlignment="1">
      <alignment horizontal="right"/>
    </xf>
    <xf numFmtId="0" fontId="52" fillId="0" borderId="8" xfId="0" applyFont="1" applyFill="1" applyBorder="1" applyAlignment="1">
      <alignment horizontal="left"/>
    </xf>
    <xf numFmtId="0" fontId="52" fillId="0" borderId="7" xfId="0" applyFont="1" applyFill="1" applyBorder="1" applyAlignment="1">
      <alignment horizontal="left"/>
    </xf>
    <xf numFmtId="0" fontId="77" fillId="0" borderId="13" xfId="0" applyFont="1" applyFill="1" applyBorder="1"/>
    <xf numFmtId="0" fontId="76" fillId="0" borderId="8" xfId="0" applyFont="1" applyFill="1" applyBorder="1" applyAlignment="1">
      <alignment horizontal="right"/>
    </xf>
    <xf numFmtId="0" fontId="22" fillId="24" borderId="102" xfId="11" applyFill="1" applyBorder="1" applyAlignment="1">
      <alignment horizontal="center"/>
    </xf>
    <xf numFmtId="0" fontId="108" fillId="21" borderId="103" xfId="11" applyFont="1" applyFill="1" applyBorder="1" applyAlignment="1">
      <alignment horizontal="center"/>
    </xf>
    <xf numFmtId="49" fontId="22" fillId="22" borderId="102" xfId="11" applyNumberFormat="1" applyFill="1" applyBorder="1" applyAlignment="1">
      <alignment horizontal="right"/>
    </xf>
    <xf numFmtId="49" fontId="22" fillId="22" borderId="103" xfId="11" applyNumberFormat="1" applyFill="1" applyBorder="1" applyAlignment="1">
      <alignment horizontal="right"/>
    </xf>
    <xf numFmtId="0" fontId="15" fillId="0" borderId="101" xfId="11" applyFont="1" applyBorder="1" applyAlignment="1">
      <alignment horizontal="center"/>
    </xf>
    <xf numFmtId="0" fontId="21" fillId="0" borderId="78" xfId="11" applyFont="1" applyBorder="1" applyAlignment="1">
      <alignment horizontal="center"/>
    </xf>
    <xf numFmtId="0" fontId="21" fillId="0" borderId="83" xfId="11" applyFont="1" applyBorder="1" applyAlignment="1">
      <alignment horizontal="center"/>
    </xf>
    <xf numFmtId="0" fontId="21" fillId="0" borderId="87" xfId="11" applyFont="1" applyBorder="1" applyAlignment="1">
      <alignment horizontal="center"/>
    </xf>
    <xf numFmtId="0" fontId="17" fillId="0" borderId="87" xfId="11" applyFont="1" applyBorder="1" applyAlignment="1">
      <alignment horizontal="center"/>
    </xf>
    <xf numFmtId="0" fontId="21" fillId="0" borderId="48" xfId="11" applyFont="1" applyBorder="1" applyAlignment="1">
      <alignment horizontal="center"/>
    </xf>
    <xf numFmtId="0" fontId="18" fillId="0" borderId="56" xfId="11" applyFont="1" applyBorder="1" applyAlignment="1">
      <alignment horizontal="center"/>
    </xf>
    <xf numFmtId="0" fontId="21" fillId="0" borderId="69" xfId="11" applyFont="1" applyBorder="1" applyAlignment="1">
      <alignment horizontal="center"/>
    </xf>
    <xf numFmtId="166" fontId="88" fillId="0" borderId="0" xfId="0" applyNumberFormat="1" applyFont="1" applyFill="1" applyBorder="1" applyAlignment="1">
      <alignment horizontal="left"/>
    </xf>
    <xf numFmtId="0" fontId="29" fillId="0" borderId="7" xfId="2" applyFont="1" applyFill="1" applyBorder="1" applyAlignment="1">
      <alignment horizontal="center"/>
    </xf>
    <xf numFmtId="3" fontId="22" fillId="21" borderId="28" xfId="11" applyNumberFormat="1" applyFill="1" applyBorder="1"/>
    <xf numFmtId="3" fontId="22" fillId="21" borderId="28" xfId="11" applyNumberFormat="1" applyFill="1" applyBorder="1" applyAlignment="1">
      <alignment horizontal="right"/>
    </xf>
    <xf numFmtId="0" fontId="13" fillId="0" borderId="78" xfId="11" applyFont="1" applyBorder="1" applyAlignment="1">
      <alignment horizontal="center"/>
    </xf>
    <xf numFmtId="0" fontId="13" fillId="0" borderId="48" xfId="11" applyFont="1" applyBorder="1" applyAlignment="1">
      <alignment horizontal="center"/>
    </xf>
    <xf numFmtId="0" fontId="17" fillId="0" borderId="48" xfId="11" applyFont="1" applyBorder="1" applyAlignment="1">
      <alignment horizontal="center"/>
    </xf>
    <xf numFmtId="0" fontId="17" fillId="20" borderId="13" xfId="11" applyFont="1" applyFill="1" applyBorder="1" applyAlignment="1">
      <alignment horizontal="center"/>
    </xf>
    <xf numFmtId="0" fontId="17" fillId="21" borderId="67" xfId="11" applyFont="1" applyFill="1" applyBorder="1" applyAlignment="1">
      <alignment horizontal="center"/>
    </xf>
    <xf numFmtId="3" fontId="16" fillId="20" borderId="11" xfId="11" applyNumberFormat="1" applyFont="1" applyFill="1" applyBorder="1" applyAlignment="1">
      <alignment horizontal="right"/>
    </xf>
    <xf numFmtId="3" fontId="16" fillId="21" borderId="67" xfId="11" applyNumberFormat="1" applyFont="1" applyFill="1" applyBorder="1" applyAlignment="1">
      <alignment horizontal="right"/>
    </xf>
    <xf numFmtId="3" fontId="22" fillId="0" borderId="66" xfId="11" applyNumberFormat="1" applyBorder="1" applyAlignment="1">
      <alignment horizontal="right"/>
    </xf>
    <xf numFmtId="3" fontId="22" fillId="0" borderId="67" xfId="11" applyNumberFormat="1" applyBorder="1" applyAlignment="1">
      <alignment horizontal="right"/>
    </xf>
    <xf numFmtId="3" fontId="16" fillId="0" borderId="67" xfId="11" applyNumberFormat="1" applyFont="1" applyBorder="1" applyAlignment="1">
      <alignment horizontal="right"/>
    </xf>
    <xf numFmtId="0" fontId="12" fillId="0" borderId="78" xfId="11" applyFont="1" applyBorder="1" applyAlignment="1">
      <alignment horizontal="center"/>
    </xf>
    <xf numFmtId="0" fontId="22" fillId="0" borderId="69" xfId="11" applyBorder="1" applyAlignment="1">
      <alignment horizontal="center"/>
    </xf>
    <xf numFmtId="0" fontId="22" fillId="21" borderId="70" xfId="11" applyFill="1" applyBorder="1" applyAlignment="1">
      <alignment horizontal="center"/>
    </xf>
    <xf numFmtId="3" fontId="22" fillId="0" borderId="43" xfId="11" applyNumberFormat="1" applyBorder="1"/>
    <xf numFmtId="3" fontId="22" fillId="0" borderId="71" xfId="11" applyNumberFormat="1" applyBorder="1" applyAlignment="1">
      <alignment horizontal="right"/>
    </xf>
    <xf numFmtId="3" fontId="106" fillId="22" borderId="71" xfId="11" applyNumberFormat="1" applyFont="1" applyFill="1" applyBorder="1" applyAlignment="1">
      <alignment horizontal="right"/>
    </xf>
    <xf numFmtId="3" fontId="22" fillId="0" borderId="68" xfId="11" applyNumberFormat="1" applyBorder="1"/>
    <xf numFmtId="3" fontId="106" fillId="22" borderId="43" xfId="11" applyNumberFormat="1" applyFont="1" applyFill="1" applyBorder="1" applyAlignment="1">
      <alignment horizontal="right"/>
    </xf>
    <xf numFmtId="3" fontId="107" fillId="0" borderId="71" xfId="11" applyNumberFormat="1" applyFont="1" applyBorder="1" applyAlignment="1">
      <alignment wrapText="1"/>
    </xf>
    <xf numFmtId="0" fontId="22" fillId="0" borderId="92" xfId="11" applyBorder="1" applyAlignment="1">
      <alignment horizontal="center"/>
    </xf>
    <xf numFmtId="3" fontId="106" fillId="0" borderId="92" xfId="11" applyNumberFormat="1" applyFont="1" applyBorder="1" applyAlignment="1">
      <alignment horizontal="right"/>
    </xf>
    <xf numFmtId="3" fontId="106" fillId="0" borderId="86" xfId="11" applyNumberFormat="1" applyFont="1" applyBorder="1" applyAlignment="1">
      <alignment horizontal="right"/>
    </xf>
    <xf numFmtId="3" fontId="106" fillId="22" borderId="84" xfId="11" applyNumberFormat="1" applyFont="1" applyFill="1" applyBorder="1" applyAlignment="1">
      <alignment horizontal="right"/>
    </xf>
    <xf numFmtId="3" fontId="106" fillId="0" borderId="84" xfId="11" applyNumberFormat="1" applyFont="1" applyBorder="1" applyAlignment="1">
      <alignment horizontal="right"/>
    </xf>
    <xf numFmtId="3" fontId="106" fillId="0" borderId="84" xfId="11" applyNumberFormat="1" applyFont="1" applyFill="1" applyBorder="1" applyAlignment="1">
      <alignment horizontal="right"/>
    </xf>
    <xf numFmtId="3" fontId="106" fillId="0" borderId="86" xfId="11" applyNumberFormat="1" applyFont="1" applyFill="1" applyBorder="1" applyAlignment="1">
      <alignment horizontal="right"/>
    </xf>
    <xf numFmtId="3" fontId="106" fillId="0" borderId="92" xfId="11" applyNumberFormat="1" applyFont="1" applyFill="1" applyBorder="1" applyAlignment="1">
      <alignment horizontal="right"/>
    </xf>
    <xf numFmtId="49" fontId="106" fillId="0" borderId="91" xfId="11" applyNumberFormat="1" applyFont="1" applyFill="1" applyBorder="1" applyAlignment="1">
      <alignment horizontal="right"/>
    </xf>
    <xf numFmtId="49" fontId="106" fillId="0" borderId="86" xfId="11" applyNumberFormat="1" applyFont="1" applyFill="1" applyBorder="1" applyAlignment="1">
      <alignment horizontal="right"/>
    </xf>
    <xf numFmtId="0" fontId="22" fillId="0" borderId="94" xfId="11" applyBorder="1" applyAlignment="1">
      <alignment horizontal="center"/>
    </xf>
    <xf numFmtId="0" fontId="0" fillId="17" borderId="0" xfId="0" applyFill="1" applyAlignment="1">
      <alignment horizontal="right"/>
    </xf>
    <xf numFmtId="0" fontId="0" fillId="26" borderId="0" xfId="0" applyFill="1" applyAlignment="1">
      <alignment horizontal="right"/>
    </xf>
    <xf numFmtId="4" fontId="91" fillId="0" borderId="10" xfId="0" applyNumberFormat="1" applyFont="1" applyFill="1" applyBorder="1"/>
    <xf numFmtId="0" fontId="32" fillId="25" borderId="4" xfId="0" applyFont="1" applyFill="1" applyBorder="1" applyAlignment="1">
      <alignment vertical="top" wrapText="1"/>
    </xf>
    <xf numFmtId="0" fontId="112" fillId="25" borderId="8" xfId="0" applyFont="1" applyFill="1" applyBorder="1" applyAlignment="1">
      <alignment horizontal="right" vertical="top"/>
    </xf>
    <xf numFmtId="0" fontId="31" fillId="0" borderId="8" xfId="0" applyFont="1" applyFill="1" applyBorder="1" applyAlignment="1">
      <alignment vertical="top"/>
    </xf>
    <xf numFmtId="0" fontId="75" fillId="0" borderId="8" xfId="0" applyFont="1" applyFill="1" applyBorder="1" applyAlignment="1">
      <alignment vertical="top"/>
    </xf>
    <xf numFmtId="0" fontId="33" fillId="0" borderId="8" xfId="0" applyFont="1" applyFill="1" applyBorder="1" applyAlignment="1">
      <alignment horizontal="right" vertical="top"/>
    </xf>
    <xf numFmtId="0" fontId="33" fillId="0" borderId="2" xfId="0" applyFont="1" applyFill="1" applyBorder="1" applyAlignment="1">
      <alignment vertical="top"/>
    </xf>
    <xf numFmtId="0" fontId="112" fillId="25" borderId="4" xfId="0" applyFont="1" applyFill="1" applyBorder="1" applyAlignment="1">
      <alignment horizontal="right" vertical="top"/>
    </xf>
    <xf numFmtId="0" fontId="32" fillId="25" borderId="2" xfId="0" applyFont="1" applyFill="1" applyBorder="1" applyAlignment="1">
      <alignment horizontal="right" vertical="top"/>
    </xf>
    <xf numFmtId="0" fontId="32" fillId="25" borderId="6" xfId="0" applyFont="1" applyFill="1" applyBorder="1" applyAlignment="1">
      <alignment horizontal="center" vertical="top" wrapText="1"/>
    </xf>
    <xf numFmtId="0" fontId="38" fillId="0" borderId="10" xfId="0" applyFont="1" applyBorder="1" applyAlignment="1">
      <alignment horizontal="left"/>
    </xf>
    <xf numFmtId="0" fontId="28" fillId="0" borderId="7" xfId="1" applyBorder="1"/>
    <xf numFmtId="0" fontId="115" fillId="0" borderId="7" xfId="1" applyFont="1" applyBorder="1"/>
    <xf numFmtId="0" fontId="11" fillId="0" borderId="78" xfId="11" applyFont="1" applyBorder="1" applyAlignment="1">
      <alignment horizontal="center"/>
    </xf>
    <xf numFmtId="0" fontId="33" fillId="11" borderId="1" xfId="0" applyFont="1" applyFill="1" applyBorder="1" applyAlignment="1">
      <alignment horizontal="right"/>
    </xf>
    <xf numFmtId="0" fontId="113" fillId="11" borderId="1" xfId="0" applyFont="1" applyFill="1" applyBorder="1" applyAlignment="1">
      <alignment horizontal="right"/>
    </xf>
    <xf numFmtId="0" fontId="33" fillId="11" borderId="3" xfId="0" applyFont="1" applyFill="1" applyBorder="1"/>
    <xf numFmtId="0" fontId="33" fillId="11" borderId="7" xfId="0" applyFont="1" applyFill="1" applyBorder="1"/>
    <xf numFmtId="0" fontId="113" fillId="11" borderId="2" xfId="0" applyFont="1" applyFill="1" applyBorder="1" applyAlignment="1">
      <alignment horizontal="right"/>
    </xf>
    <xf numFmtId="0" fontId="33" fillId="11" borderId="5" xfId="0" applyFont="1" applyFill="1" applyBorder="1"/>
    <xf numFmtId="0" fontId="31" fillId="11" borderId="1" xfId="0" applyFont="1" applyFill="1" applyBorder="1" applyAlignment="1">
      <alignment horizontal="right"/>
    </xf>
    <xf numFmtId="1" fontId="113" fillId="11" borderId="1" xfId="0" applyNumberFormat="1" applyFont="1" applyFill="1" applyBorder="1" applyAlignment="1">
      <alignment horizontal="right"/>
    </xf>
    <xf numFmtId="0" fontId="31" fillId="11" borderId="13" xfId="0" applyFont="1" applyFill="1" applyBorder="1" applyAlignment="1">
      <alignment horizontal="right"/>
    </xf>
    <xf numFmtId="1" fontId="113" fillId="11" borderId="13" xfId="0" applyNumberFormat="1" applyFont="1" applyFill="1" applyBorder="1" applyAlignment="1">
      <alignment horizontal="right"/>
    </xf>
    <xf numFmtId="0" fontId="33" fillId="11" borderId="11" xfId="0" applyFont="1" applyFill="1" applyBorder="1"/>
    <xf numFmtId="0" fontId="33" fillId="11" borderId="0" xfId="0" applyFont="1" applyFill="1" applyBorder="1"/>
    <xf numFmtId="0" fontId="31" fillId="11" borderId="2" xfId="0" applyFont="1" applyFill="1" applyBorder="1" applyAlignment="1">
      <alignment horizontal="right"/>
    </xf>
    <xf numFmtId="1" fontId="113" fillId="11" borderId="2" xfId="0" applyNumberFormat="1" applyFont="1" applyFill="1" applyBorder="1" applyAlignment="1">
      <alignment horizontal="right"/>
    </xf>
    <xf numFmtId="0" fontId="33" fillId="11" borderId="8" xfId="0" applyFont="1" applyFill="1" applyBorder="1"/>
    <xf numFmtId="0" fontId="28" fillId="0" borderId="0" xfId="0" quotePrefix="1" applyFont="1" applyBorder="1"/>
    <xf numFmtId="0" fontId="115" fillId="0" borderId="7" xfId="0" applyFont="1" applyBorder="1"/>
    <xf numFmtId="0" fontId="0" fillId="0" borderId="7" xfId="0" applyBorder="1" applyAlignment="1">
      <alignment horizontal="left"/>
    </xf>
    <xf numFmtId="0" fontId="39" fillId="0" borderId="7" xfId="0" applyFont="1" applyBorder="1"/>
    <xf numFmtId="166" fontId="88" fillId="0" borderId="0" xfId="0" applyNumberFormat="1" applyFont="1" applyFill="1" applyBorder="1" applyAlignment="1">
      <alignment horizontal="left"/>
    </xf>
    <xf numFmtId="0" fontId="53" fillId="0" borderId="8" xfId="0" applyFont="1" applyBorder="1" applyAlignment="1">
      <alignment horizontal="left"/>
    </xf>
    <xf numFmtId="4" fontId="0" fillId="0" borderId="0" xfId="0" applyNumberFormat="1" applyBorder="1"/>
    <xf numFmtId="0" fontId="29" fillId="0" borderId="7" xfId="2" applyFont="1" applyBorder="1" applyAlignment="1"/>
    <xf numFmtId="0" fontId="33" fillId="0" borderId="6" xfId="2" applyFont="1" applyFill="1" applyBorder="1" applyAlignment="1">
      <alignment horizontal="left"/>
    </xf>
    <xf numFmtId="0" fontId="92" fillId="25" borderId="5" xfId="0" applyFont="1" applyFill="1" applyBorder="1" applyAlignment="1">
      <alignment horizontal="left" vertical="top"/>
    </xf>
    <xf numFmtId="0" fontId="33" fillId="0" borderId="4" xfId="2" applyFont="1" applyFill="1" applyBorder="1" applyAlignment="1">
      <alignment horizontal="left"/>
    </xf>
    <xf numFmtId="0" fontId="42" fillId="3" borderId="7" xfId="1" applyFont="1" applyFill="1" applyBorder="1" applyAlignment="1">
      <alignment horizontal="center"/>
    </xf>
    <xf numFmtId="0" fontId="32" fillId="0" borderId="0" xfId="1" applyFont="1" applyBorder="1" applyAlignment="1">
      <alignment horizontal="left"/>
    </xf>
    <xf numFmtId="0" fontId="32" fillId="0" borderId="0" xfId="0" applyFont="1" applyBorder="1" applyAlignment="1">
      <alignment horizontal="right"/>
    </xf>
    <xf numFmtId="0" fontId="32" fillId="0" borderId="7" xfId="0" applyFont="1" applyBorder="1" applyAlignment="1">
      <alignment horizontal="right"/>
    </xf>
    <xf numFmtId="0" fontId="52" fillId="0" borderId="7" xfId="0" applyFont="1" applyFill="1" applyBorder="1" applyAlignment="1">
      <alignment horizontal="right"/>
    </xf>
    <xf numFmtId="0" fontId="52" fillId="0" borderId="0" xfId="0" applyFont="1" applyFill="1" applyBorder="1" applyAlignment="1">
      <alignment horizontal="right"/>
    </xf>
    <xf numFmtId="0" fontId="32" fillId="0" borderId="8" xfId="0" applyFont="1" applyBorder="1" applyAlignment="1">
      <alignment horizontal="right"/>
    </xf>
    <xf numFmtId="0" fontId="52" fillId="0" borderId="8" xfId="0" applyFont="1" applyFill="1" applyBorder="1" applyAlignment="1">
      <alignment horizontal="right"/>
    </xf>
    <xf numFmtId="0" fontId="111" fillId="0" borderId="7" xfId="2" applyFont="1" applyBorder="1" applyAlignment="1">
      <alignment horizontal="right"/>
    </xf>
    <xf numFmtId="4" fontId="33" fillId="0" borderId="7" xfId="2" applyNumberFormat="1" applyFont="1" applyBorder="1"/>
    <xf numFmtId="0" fontId="22" fillId="22" borderId="24" xfId="11" applyFill="1" applyBorder="1" applyAlignment="1">
      <alignment horizontal="center"/>
    </xf>
    <xf numFmtId="49" fontId="22" fillId="22" borderId="112" xfId="11" applyNumberFormat="1" applyFill="1" applyBorder="1" applyAlignment="1">
      <alignment horizontal="right"/>
    </xf>
    <xf numFmtId="49" fontId="22" fillId="22" borderId="113" xfId="11" applyNumberFormat="1" applyFill="1" applyBorder="1" applyAlignment="1">
      <alignment horizontal="right"/>
    </xf>
    <xf numFmtId="166" fontId="88" fillId="0" borderId="0" xfId="0" applyNumberFormat="1" applyFont="1" applyFill="1" applyBorder="1" applyAlignment="1">
      <alignment horizontal="left"/>
    </xf>
    <xf numFmtId="0" fontId="53" fillId="0" borderId="7" xfId="0" applyFont="1" applyBorder="1" applyAlignment="1">
      <alignment horizontal="left"/>
    </xf>
    <xf numFmtId="0" fontId="42" fillId="3" borderId="7" xfId="0" applyFont="1" applyFill="1" applyBorder="1" applyAlignment="1">
      <alignment horizontal="right"/>
    </xf>
    <xf numFmtId="0" fontId="38" fillId="0" borderId="0" xfId="0" applyFont="1" applyBorder="1" applyAlignment="1">
      <alignment horizontal="center"/>
    </xf>
    <xf numFmtId="0" fontId="42" fillId="3" borderId="1" xfId="0" applyFont="1" applyFill="1" applyBorder="1" applyAlignment="1">
      <alignment horizontal="right"/>
    </xf>
    <xf numFmtId="0" fontId="22" fillId="0" borderId="28" xfId="11" applyBorder="1" applyAlignment="1">
      <alignment horizontal="center"/>
    </xf>
    <xf numFmtId="0" fontId="22" fillId="21" borderId="66" xfId="11" applyFill="1" applyBorder="1" applyAlignment="1">
      <alignment horizontal="center"/>
    </xf>
    <xf numFmtId="3" fontId="22" fillId="0" borderId="28" xfId="11" applyNumberFormat="1" applyBorder="1"/>
    <xf numFmtId="49" fontId="22" fillId="23" borderId="66" xfId="11" applyNumberFormat="1" applyFill="1" applyBorder="1" applyAlignment="1">
      <alignment horizontal="right"/>
    </xf>
    <xf numFmtId="49" fontId="22" fillId="23" borderId="67" xfId="11" applyNumberFormat="1" applyFill="1" applyBorder="1" applyAlignment="1">
      <alignment horizontal="right"/>
    </xf>
    <xf numFmtId="0" fontId="112" fillId="9" borderId="13" xfId="0" applyFont="1" applyFill="1" applyBorder="1" applyAlignment="1">
      <alignment horizontal="right"/>
    </xf>
    <xf numFmtId="0" fontId="32" fillId="9" borderId="12" xfId="0" applyFont="1" applyFill="1" applyBorder="1"/>
    <xf numFmtId="0" fontId="79" fillId="9" borderId="2" xfId="2" applyFont="1" applyFill="1" applyBorder="1" applyAlignment="1">
      <alignment horizontal="right"/>
    </xf>
    <xf numFmtId="166" fontId="88" fillId="0" borderId="0" xfId="0" applyNumberFormat="1" applyFont="1" applyFill="1" applyBorder="1" applyAlignment="1">
      <alignment horizontal="left"/>
    </xf>
    <xf numFmtId="49" fontId="22" fillId="22" borderId="70" xfId="11" applyNumberFormat="1" applyFill="1" applyBorder="1" applyAlignment="1">
      <alignment horizontal="right"/>
    </xf>
    <xf numFmtId="49" fontId="22" fillId="22" borderId="71" xfId="11" applyNumberFormat="1" applyFill="1" applyBorder="1" applyAlignment="1">
      <alignment horizontal="right"/>
    </xf>
    <xf numFmtId="49" fontId="22" fillId="22" borderId="79" xfId="11" applyNumberFormat="1" applyFill="1" applyBorder="1" applyAlignment="1">
      <alignment horizontal="right"/>
    </xf>
    <xf numFmtId="49" fontId="22" fillId="22" borderId="68" xfId="11" applyNumberFormat="1" applyFill="1" applyBorder="1" applyAlignment="1">
      <alignment horizontal="right"/>
    </xf>
    <xf numFmtId="49" fontId="22" fillId="0" borderId="79" xfId="11" applyNumberFormat="1" applyFill="1" applyBorder="1" applyAlignment="1">
      <alignment horizontal="right"/>
    </xf>
    <xf numFmtId="49" fontId="22" fillId="0" borderId="81" xfId="11" applyNumberFormat="1" applyFill="1" applyBorder="1" applyAlignment="1">
      <alignment horizontal="right"/>
    </xf>
    <xf numFmtId="49" fontId="22" fillId="0" borderId="98" xfId="11" applyNumberFormat="1" applyFill="1" applyBorder="1" applyAlignment="1">
      <alignment horizontal="right"/>
    </xf>
    <xf numFmtId="49" fontId="22" fillId="0" borderId="99" xfId="11" applyNumberFormat="1" applyFill="1" applyBorder="1" applyAlignment="1">
      <alignment horizontal="right"/>
    </xf>
    <xf numFmtId="49" fontId="22" fillId="0" borderId="84" xfId="11" applyNumberFormat="1" applyFill="1" applyBorder="1" applyAlignment="1">
      <alignment horizontal="right"/>
    </xf>
    <xf numFmtId="49" fontId="22" fillId="0" borderId="86" xfId="11" applyNumberFormat="1" applyFill="1" applyBorder="1" applyAlignment="1">
      <alignment horizontal="right"/>
    </xf>
    <xf numFmtId="49" fontId="22" fillId="0" borderId="112" xfId="11" applyNumberFormat="1" applyFill="1" applyBorder="1" applyAlignment="1">
      <alignment horizontal="right"/>
    </xf>
    <xf numFmtId="49" fontId="22" fillId="0" borderId="113" xfId="11" applyNumberFormat="1" applyFill="1" applyBorder="1" applyAlignment="1">
      <alignment horizontal="right"/>
    </xf>
    <xf numFmtId="3" fontId="22" fillId="0" borderId="24" xfId="11" applyNumberFormat="1" applyBorder="1"/>
    <xf numFmtId="3" fontId="106" fillId="22" borderId="24" xfId="11" applyNumberFormat="1" applyFont="1" applyFill="1" applyBorder="1" applyAlignment="1">
      <alignment horizontal="right"/>
    </xf>
    <xf numFmtId="3" fontId="22" fillId="0" borderId="113" xfId="11" applyNumberFormat="1" applyBorder="1" applyAlignment="1">
      <alignment wrapText="1"/>
    </xf>
    <xf numFmtId="49" fontId="22" fillId="0" borderId="24" xfId="11" applyNumberFormat="1" applyBorder="1" applyAlignment="1">
      <alignment horizontal="right"/>
    </xf>
    <xf numFmtId="3" fontId="22" fillId="0" borderId="113" xfId="11" applyNumberFormat="1" applyBorder="1" applyAlignment="1">
      <alignment horizontal="right"/>
    </xf>
    <xf numFmtId="0" fontId="22" fillId="21" borderId="112" xfId="11" applyFill="1" applyBorder="1" applyAlignment="1">
      <alignment horizontal="center"/>
    </xf>
    <xf numFmtId="0" fontId="22" fillId="0" borderId="0" xfId="11" applyFill="1"/>
    <xf numFmtId="0" fontId="109" fillId="6" borderId="10" xfId="0" applyFont="1" applyFill="1" applyBorder="1" applyAlignment="1"/>
    <xf numFmtId="0" fontId="33" fillId="0" borderId="15" xfId="2" applyFont="1" applyFill="1" applyBorder="1"/>
    <xf numFmtId="0" fontId="9" fillId="0" borderId="83" xfId="11" applyFont="1" applyBorder="1" applyAlignment="1">
      <alignment horizontal="center"/>
    </xf>
    <xf numFmtId="0" fontId="9" fillId="0" borderId="87" xfId="11" applyFont="1" applyBorder="1" applyAlignment="1">
      <alignment horizontal="center"/>
    </xf>
    <xf numFmtId="0" fontId="9" fillId="0" borderId="56" xfId="11" applyFont="1" applyBorder="1" applyAlignment="1">
      <alignment horizontal="center"/>
    </xf>
    <xf numFmtId="0" fontId="113" fillId="25" borderId="3" xfId="0" applyFont="1" applyFill="1" applyBorder="1" applyAlignment="1">
      <alignment horizontal="right"/>
    </xf>
    <xf numFmtId="49" fontId="33" fillId="25" borderId="1" xfId="0" applyNumberFormat="1" applyFont="1" applyFill="1" applyBorder="1" applyAlignment="1">
      <alignment horizontal="right"/>
    </xf>
    <xf numFmtId="49" fontId="33" fillId="25" borderId="13" xfId="0" applyNumberFormat="1" applyFont="1" applyFill="1" applyBorder="1" applyAlignment="1">
      <alignment horizontal="right"/>
    </xf>
    <xf numFmtId="49" fontId="33" fillId="25" borderId="2" xfId="0" applyNumberFormat="1" applyFont="1" applyFill="1" applyBorder="1" applyAlignment="1">
      <alignment horizontal="right"/>
    </xf>
    <xf numFmtId="0" fontId="31" fillId="25" borderId="1" xfId="0" applyFont="1" applyFill="1" applyBorder="1" applyAlignment="1">
      <alignment horizontal="right"/>
    </xf>
    <xf numFmtId="3" fontId="8" fillId="0" borderId="103" xfId="11" applyNumberFormat="1" applyFont="1" applyBorder="1" applyAlignment="1">
      <alignment horizontal="right"/>
    </xf>
    <xf numFmtId="3" fontId="8" fillId="0" borderId="86" xfId="11" applyNumberFormat="1" applyFont="1" applyBorder="1" applyAlignment="1">
      <alignment horizontal="right"/>
    </xf>
    <xf numFmtId="3" fontId="8" fillId="0" borderId="90" xfId="11" applyNumberFormat="1" applyFont="1" applyBorder="1" applyAlignment="1">
      <alignment horizontal="right"/>
    </xf>
    <xf numFmtId="3" fontId="22" fillId="0" borderId="115" xfId="11" applyNumberFormat="1" applyBorder="1"/>
    <xf numFmtId="0" fontId="45" fillId="0" borderId="14" xfId="0" applyFont="1" applyBorder="1" applyAlignment="1">
      <alignment horizontal="right"/>
    </xf>
    <xf numFmtId="0" fontId="9" fillId="20" borderId="84" xfId="11" applyFont="1" applyFill="1" applyBorder="1" applyAlignment="1">
      <alignment horizontal="center"/>
    </xf>
    <xf numFmtId="165" fontId="49" fillId="0" borderId="0" xfId="0" applyNumberFormat="1" applyFont="1" applyFill="1" applyAlignment="1">
      <alignment horizontal="center"/>
    </xf>
    <xf numFmtId="0" fontId="79" fillId="9" borderId="15" xfId="2" applyFont="1" applyFill="1" applyBorder="1" applyAlignment="1">
      <alignment horizontal="right"/>
    </xf>
    <xf numFmtId="0" fontId="53" fillId="0" borderId="10" xfId="2" applyFont="1" applyBorder="1" applyAlignment="1">
      <alignment horizontal="center"/>
    </xf>
    <xf numFmtId="0" fontId="45" fillId="0" borderId="10" xfId="2" applyFont="1" applyBorder="1" applyAlignment="1">
      <alignment horizontal="left"/>
    </xf>
    <xf numFmtId="0" fontId="45" fillId="0" borderId="10" xfId="2" applyFont="1" applyFill="1" applyBorder="1" applyAlignment="1">
      <alignment horizontal="left"/>
    </xf>
    <xf numFmtId="0" fontId="45" fillId="0" borderId="10" xfId="2" applyFont="1" applyBorder="1" applyAlignment="1">
      <alignment horizontal="right"/>
    </xf>
    <xf numFmtId="0" fontId="33" fillId="0" borderId="10" xfId="2" applyFont="1" applyBorder="1"/>
    <xf numFmtId="0" fontId="111" fillId="0" borderId="10" xfId="2" applyFont="1" applyBorder="1"/>
    <xf numFmtId="0" fontId="32" fillId="0" borderId="10" xfId="2" applyFont="1" applyBorder="1"/>
    <xf numFmtId="0" fontId="33" fillId="0" borderId="2" xfId="0" applyFont="1" applyBorder="1" applyAlignment="1">
      <alignment wrapText="1"/>
    </xf>
    <xf numFmtId="0" fontId="33" fillId="0" borderId="13" xfId="0" applyFont="1" applyBorder="1" applyAlignment="1">
      <alignment wrapText="1"/>
    </xf>
    <xf numFmtId="0" fontId="111" fillId="27" borderId="13" xfId="0" applyFont="1" applyFill="1" applyBorder="1" applyAlignment="1">
      <alignment horizontal="center"/>
    </xf>
    <xf numFmtId="0" fontId="0" fillId="22" borderId="0" xfId="0" applyFill="1" applyBorder="1"/>
    <xf numFmtId="0" fontId="0" fillId="22" borderId="37" xfId="0" applyFill="1" applyBorder="1"/>
    <xf numFmtId="0" fontId="119" fillId="22" borderId="38" xfId="0" applyFont="1" applyFill="1" applyBorder="1" applyAlignment="1">
      <alignment horizontal="right" vertical="top"/>
    </xf>
    <xf numFmtId="0" fontId="119" fillId="22" borderId="39" xfId="0" applyFont="1" applyFill="1" applyBorder="1" applyAlignment="1">
      <alignment vertical="top"/>
    </xf>
    <xf numFmtId="0" fontId="119" fillId="22" borderId="39" xfId="0" applyFont="1" applyFill="1" applyBorder="1" applyAlignment="1"/>
    <xf numFmtId="0" fontId="119" fillId="22" borderId="40" xfId="0" applyFont="1" applyFill="1" applyBorder="1" applyAlignment="1"/>
    <xf numFmtId="0" fontId="100" fillId="17" borderId="0" xfId="0" applyFont="1" applyFill="1" applyBorder="1"/>
    <xf numFmtId="0" fontId="111" fillId="0" borderId="10" xfId="0" applyFont="1" applyBorder="1"/>
    <xf numFmtId="0" fontId="77" fillId="0" borderId="1" xfId="0" applyFont="1" applyFill="1" applyBorder="1"/>
    <xf numFmtId="0" fontId="79" fillId="9" borderId="9" xfId="0" applyFont="1" applyFill="1" applyBorder="1"/>
    <xf numFmtId="0" fontId="79" fillId="9" borderId="10" xfId="0" applyFont="1" applyFill="1" applyBorder="1"/>
    <xf numFmtId="0" fontId="38" fillId="8" borderId="0" xfId="0" applyFont="1" applyFill="1" applyBorder="1"/>
    <xf numFmtId="4" fontId="91" fillId="0" borderId="10" xfId="2" applyNumberFormat="1" applyFont="1" applyBorder="1"/>
    <xf numFmtId="0" fontId="29" fillId="0" borderId="10" xfId="2" applyFont="1" applyBorder="1" applyAlignment="1">
      <alignment horizontal="center"/>
    </xf>
    <xf numFmtId="0" fontId="32" fillId="0" borderId="7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0" xfId="2" applyFont="1" applyBorder="1" applyAlignment="1">
      <alignment horizontal="center" vertical="center"/>
    </xf>
    <xf numFmtId="0" fontId="32" fillId="0" borderId="8" xfId="2" applyFont="1" applyBorder="1" applyAlignment="1">
      <alignment horizontal="center" vertical="center"/>
    </xf>
    <xf numFmtId="0" fontId="32" fillId="0" borderId="7" xfId="2" applyFont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42" fillId="3" borderId="1" xfId="0" applyFont="1" applyFill="1" applyBorder="1" applyAlignment="1">
      <alignment horizontal="left"/>
    </xf>
    <xf numFmtId="166" fontId="88" fillId="0" borderId="0" xfId="0" applyNumberFormat="1" applyFont="1" applyFill="1" applyBorder="1" applyAlignment="1">
      <alignment horizontal="left"/>
    </xf>
    <xf numFmtId="0" fontId="35" fillId="0" borderId="6" xfId="0" applyFont="1" applyFill="1" applyBorder="1"/>
    <xf numFmtId="0" fontId="61" fillId="0" borderId="4" xfId="0" applyFont="1" applyBorder="1" applyAlignment="1">
      <alignment horizontal="right"/>
    </xf>
    <xf numFmtId="0" fontId="45" fillId="0" borderId="14" xfId="0" applyFont="1" applyBorder="1" applyAlignment="1">
      <alignment horizontal="center"/>
    </xf>
    <xf numFmtId="0" fontId="7" fillId="0" borderId="78" xfId="11" applyFont="1" applyBorder="1" applyAlignment="1">
      <alignment horizontal="center"/>
    </xf>
    <xf numFmtId="3" fontId="22" fillId="22" borderId="78" xfId="11" applyNumberFormat="1" applyFill="1" applyBorder="1"/>
    <xf numFmtId="0" fontId="7" fillId="0" borderId="83" xfId="11" applyFont="1" applyBorder="1" applyAlignment="1">
      <alignment horizontal="center"/>
    </xf>
    <xf numFmtId="3" fontId="22" fillId="22" borderId="83" xfId="11" applyNumberFormat="1" applyFill="1" applyBorder="1"/>
    <xf numFmtId="0" fontId="7" fillId="0" borderId="56" xfId="11" applyFont="1" applyBorder="1" applyAlignment="1">
      <alignment horizontal="center"/>
    </xf>
    <xf numFmtId="3" fontId="22" fillId="22" borderId="87" xfId="11" applyNumberFormat="1" applyFill="1" applyBorder="1"/>
    <xf numFmtId="0" fontId="53" fillId="0" borderId="7" xfId="2" applyFont="1" applyBorder="1" applyAlignment="1">
      <alignment horizontal="center"/>
    </xf>
    <xf numFmtId="0" fontId="31" fillId="8" borderId="15" xfId="0" applyFont="1" applyFill="1" applyBorder="1" applyAlignment="1">
      <alignment horizontal="right"/>
    </xf>
    <xf numFmtId="0" fontId="33" fillId="8" borderId="10" xfId="0" applyFont="1" applyFill="1" applyBorder="1"/>
    <xf numFmtId="0" fontId="123" fillId="0" borderId="2" xfId="0" applyFont="1" applyFill="1" applyBorder="1" applyAlignment="1">
      <alignment horizontal="left"/>
    </xf>
    <xf numFmtId="0" fontId="60" fillId="3" borderId="10" xfId="0" applyFont="1" applyFill="1" applyBorder="1"/>
    <xf numFmtId="0" fontId="31" fillId="9" borderId="11" xfId="0" applyFont="1" applyFill="1" applyBorder="1" applyAlignment="1">
      <alignment horizontal="right"/>
    </xf>
    <xf numFmtId="0" fontId="29" fillId="0" borderId="0" xfId="0" applyFont="1" applyBorder="1"/>
    <xf numFmtId="0" fontId="32" fillId="0" borderId="5" xfId="0" applyFont="1" applyBorder="1" applyAlignment="1">
      <alignment horizontal="left"/>
    </xf>
    <xf numFmtId="0" fontId="29" fillId="0" borderId="0" xfId="1" applyFont="1" applyBorder="1" applyAlignment="1">
      <alignment horizontal="center"/>
    </xf>
    <xf numFmtId="0" fontId="111" fillId="9" borderId="13" xfId="0" applyFont="1" applyFill="1" applyBorder="1" applyAlignment="1">
      <alignment horizontal="center"/>
    </xf>
    <xf numFmtId="0" fontId="100" fillId="0" borderId="0" xfId="0" applyFont="1" applyFill="1" applyBorder="1"/>
    <xf numFmtId="0" fontId="124" fillId="3" borderId="3" xfId="0" applyFont="1" applyFill="1" applyBorder="1"/>
    <xf numFmtId="0" fontId="125" fillId="3" borderId="10" xfId="0" applyFont="1" applyFill="1" applyBorder="1"/>
    <xf numFmtId="0" fontId="126" fillId="0" borderId="12" xfId="0" applyFont="1" applyBorder="1" applyAlignment="1">
      <alignment horizontal="right"/>
    </xf>
    <xf numFmtId="0" fontId="126" fillId="0" borderId="0" xfId="0" applyFont="1" applyFill="1" applyBorder="1" applyAlignment="1">
      <alignment horizontal="right"/>
    </xf>
    <xf numFmtId="0" fontId="41" fillId="3" borderId="7" xfId="0" applyFont="1" applyFill="1" applyBorder="1" applyAlignment="1">
      <alignment horizontal="center"/>
    </xf>
    <xf numFmtId="0" fontId="33" fillId="0" borderId="11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50" fillId="3" borderId="7" xfId="0" applyFont="1" applyFill="1" applyBorder="1" applyAlignment="1">
      <alignment horizontal="center"/>
    </xf>
    <xf numFmtId="1" fontId="33" fillId="9" borderId="2" xfId="0" applyNumberFormat="1" applyFont="1" applyFill="1" applyBorder="1" applyAlignment="1">
      <alignment horizontal="right"/>
    </xf>
    <xf numFmtId="0" fontId="104" fillId="18" borderId="0" xfId="11" applyFont="1" applyFill="1" applyBorder="1" applyAlignment="1">
      <alignment horizontal="center"/>
    </xf>
    <xf numFmtId="0" fontId="104" fillId="18" borderId="42" xfId="11" applyFont="1" applyFill="1" applyBorder="1" applyAlignment="1">
      <alignment horizontal="center"/>
    </xf>
    <xf numFmtId="0" fontId="104" fillId="18" borderId="116" xfId="11" applyFont="1" applyFill="1" applyBorder="1" applyAlignment="1">
      <alignment horizontal="center"/>
    </xf>
    <xf numFmtId="9" fontId="6" fillId="9" borderId="78" xfId="17" applyFont="1" applyFill="1" applyBorder="1" applyAlignment="1">
      <alignment horizontal="center"/>
    </xf>
    <xf numFmtId="9" fontId="6" fillId="9" borderId="56" xfId="17" applyFont="1" applyFill="1" applyBorder="1" applyAlignment="1">
      <alignment horizontal="center"/>
    </xf>
    <xf numFmtId="9" fontId="6" fillId="9" borderId="67" xfId="17" applyFont="1" applyFill="1" applyBorder="1" applyAlignment="1">
      <alignment horizontal="center"/>
    </xf>
    <xf numFmtId="9" fontId="6" fillId="9" borderId="42" xfId="17" applyFont="1" applyFill="1" applyBorder="1" applyAlignment="1">
      <alignment horizontal="center"/>
    </xf>
    <xf numFmtId="9" fontId="6" fillId="9" borderId="48" xfId="17" applyFont="1" applyFill="1" applyBorder="1" applyAlignment="1">
      <alignment horizontal="center"/>
    </xf>
    <xf numFmtId="9" fontId="6" fillId="9" borderId="69" xfId="17" applyFont="1" applyFill="1" applyBorder="1" applyAlignment="1">
      <alignment horizontal="center"/>
    </xf>
    <xf numFmtId="0" fontId="104" fillId="18" borderId="117" xfId="11" applyFont="1" applyFill="1" applyBorder="1" applyAlignment="1">
      <alignment horizontal="center"/>
    </xf>
    <xf numFmtId="9" fontId="6" fillId="9" borderId="81" xfId="17" applyFont="1" applyFill="1" applyBorder="1" applyAlignment="1">
      <alignment horizontal="center"/>
    </xf>
    <xf numFmtId="9" fontId="6" fillId="9" borderId="90" xfId="17" applyFont="1" applyFill="1" applyBorder="1" applyAlignment="1">
      <alignment horizontal="center"/>
    </xf>
    <xf numFmtId="9" fontId="6" fillId="9" borderId="86" xfId="17" applyFont="1" applyFill="1" applyBorder="1" applyAlignment="1">
      <alignment horizontal="center"/>
    </xf>
    <xf numFmtId="9" fontId="6" fillId="9" borderId="113" xfId="17" applyFont="1" applyFill="1" applyBorder="1" applyAlignment="1">
      <alignment horizontal="center"/>
    </xf>
    <xf numFmtId="9" fontId="6" fillId="9" borderId="71" xfId="17" applyFont="1" applyFill="1" applyBorder="1" applyAlignment="1">
      <alignment horizontal="center"/>
    </xf>
    <xf numFmtId="0" fontId="31" fillId="0" borderId="3" xfId="0" applyFont="1" applyFill="1" applyBorder="1" applyAlignment="1">
      <alignment horizontal="left"/>
    </xf>
    <xf numFmtId="0" fontId="33" fillId="9" borderId="11" xfId="3" applyFont="1" applyFill="1" applyBorder="1"/>
    <xf numFmtId="166" fontId="88" fillId="0" borderId="0" xfId="0" applyNumberFormat="1" applyFont="1" applyFill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8" xfId="0" applyFont="1" applyBorder="1" applyAlignment="1">
      <alignment horizontal="left"/>
    </xf>
    <xf numFmtId="0" fontId="28" fillId="0" borderId="7" xfId="0" applyFont="1" applyBorder="1" applyAlignment="1">
      <alignment horizontal="left"/>
    </xf>
    <xf numFmtId="0" fontId="28" fillId="0" borderId="10" xfId="0" applyFont="1" applyBorder="1" applyAlignment="1">
      <alignment horizontal="left"/>
    </xf>
    <xf numFmtId="0" fontId="28" fillId="0" borderId="8" xfId="0" applyFont="1" applyFill="1" applyBorder="1" applyAlignment="1">
      <alignment horizontal="left"/>
    </xf>
    <xf numFmtId="0" fontId="28" fillId="0" borderId="7" xfId="0" applyFont="1" applyFill="1" applyBorder="1" applyAlignment="1">
      <alignment horizontal="left"/>
    </xf>
    <xf numFmtId="0" fontId="33" fillId="9" borderId="10" xfId="1" applyFont="1" applyFill="1" applyBorder="1"/>
    <xf numFmtId="0" fontId="127" fillId="0" borderId="15" xfId="0" applyFont="1" applyBorder="1"/>
    <xf numFmtId="0" fontId="100" fillId="0" borderId="0" xfId="0" applyFont="1"/>
    <xf numFmtId="0" fontId="100" fillId="0" borderId="0" xfId="0" applyFont="1" applyAlignment="1">
      <alignment horizontal="center"/>
    </xf>
    <xf numFmtId="0" fontId="128" fillId="0" borderId="0" xfId="0" applyFont="1"/>
    <xf numFmtId="0" fontId="129" fillId="0" borderId="0" xfId="0" applyFont="1"/>
    <xf numFmtId="1" fontId="80" fillId="0" borderId="0" xfId="0" applyNumberFormat="1" applyFont="1" applyAlignment="1">
      <alignment horizontal="center"/>
    </xf>
    <xf numFmtId="0" fontId="80" fillId="0" borderId="0" xfId="0" applyFont="1" applyAlignment="1">
      <alignment horizontal="center"/>
    </xf>
    <xf numFmtId="4" fontId="80" fillId="0" borderId="0" xfId="0" applyNumberFormat="1" applyFont="1" applyAlignment="1">
      <alignment horizontal="center"/>
    </xf>
    <xf numFmtId="0" fontId="29" fillId="0" borderId="11" xfId="2" quotePrefix="1" applyFont="1" applyBorder="1" applyAlignment="1">
      <alignment horizontal="center"/>
    </xf>
    <xf numFmtId="0" fontId="29" fillId="0" borderId="11" xfId="2" applyFont="1" applyBorder="1" applyAlignment="1">
      <alignment horizontal="center"/>
    </xf>
    <xf numFmtId="0" fontId="29" fillId="0" borderId="5" xfId="2" applyFont="1" applyBorder="1" applyAlignment="1">
      <alignment horizontal="center"/>
    </xf>
    <xf numFmtId="0" fontId="57" fillId="0" borderId="11" xfId="2" applyFont="1" applyBorder="1" applyAlignment="1">
      <alignment horizontal="center"/>
    </xf>
    <xf numFmtId="0" fontId="57" fillId="0" borderId="0" xfId="2" applyFont="1" applyFill="1" applyBorder="1" applyAlignment="1">
      <alignment horizontal="center"/>
    </xf>
    <xf numFmtId="0" fontId="57" fillId="0" borderId="3" xfId="2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57" fillId="0" borderId="7" xfId="2" applyFont="1" applyFill="1" applyBorder="1" applyAlignment="1">
      <alignment horizontal="center"/>
    </xf>
    <xf numFmtId="0" fontId="57" fillId="0" borderId="5" xfId="2" applyFont="1" applyBorder="1" applyAlignment="1">
      <alignment horizontal="center"/>
    </xf>
    <xf numFmtId="0" fontId="57" fillId="0" borderId="8" xfId="2" applyFont="1" applyFill="1" applyBorder="1" applyAlignment="1">
      <alignment horizontal="center"/>
    </xf>
    <xf numFmtId="0" fontId="29" fillId="0" borderId="3" xfId="2" applyFont="1" applyBorder="1" applyAlignment="1">
      <alignment horizontal="center"/>
    </xf>
    <xf numFmtId="0" fontId="55" fillId="3" borderId="7" xfId="2" applyFont="1" applyFill="1" applyBorder="1"/>
    <xf numFmtId="0" fontId="55" fillId="3" borderId="7" xfId="2" applyFont="1" applyFill="1" applyBorder="1" applyAlignment="1">
      <alignment horizontal="right"/>
    </xf>
    <xf numFmtId="0" fontId="29" fillId="0" borderId="3" xfId="2" applyFont="1" applyFill="1" applyBorder="1" applyAlignment="1">
      <alignment horizontal="center"/>
    </xf>
    <xf numFmtId="0" fontId="29" fillId="0" borderId="11" xfId="2" applyFont="1" applyFill="1" applyBorder="1" applyAlignment="1">
      <alignment horizontal="center"/>
    </xf>
    <xf numFmtId="0" fontId="29" fillId="0" borderId="5" xfId="2" applyFont="1" applyFill="1" applyBorder="1" applyAlignment="1">
      <alignment horizontal="center"/>
    </xf>
    <xf numFmtId="0" fontId="57" fillId="0" borderId="3" xfId="2" applyFont="1" applyFill="1" applyBorder="1" applyAlignment="1">
      <alignment horizontal="center"/>
    </xf>
    <xf numFmtId="0" fontId="57" fillId="0" borderId="11" xfId="2" applyFont="1" applyFill="1" applyBorder="1" applyAlignment="1">
      <alignment horizontal="center"/>
    </xf>
    <xf numFmtId="0" fontId="57" fillId="0" borderId="5" xfId="2" applyFont="1" applyFill="1" applyBorder="1" applyAlignment="1">
      <alignment horizontal="center"/>
    </xf>
    <xf numFmtId="0" fontId="29" fillId="0" borderId="11" xfId="2" applyFont="1" applyBorder="1" applyAlignment="1">
      <alignment horizontal="left"/>
    </xf>
    <xf numFmtId="0" fontId="29" fillId="0" borderId="5" xfId="2" applyFont="1" applyBorder="1" applyAlignment="1">
      <alignment horizontal="left"/>
    </xf>
    <xf numFmtId="0" fontId="55" fillId="3" borderId="7" xfId="2" applyFont="1" applyFill="1" applyBorder="1" applyAlignment="1">
      <alignment horizontal="left"/>
    </xf>
    <xf numFmtId="0" fontId="33" fillId="0" borderId="8" xfId="2" applyFont="1" applyFill="1" applyBorder="1" applyAlignment="1">
      <alignment horizontal="left"/>
    </xf>
    <xf numFmtId="0" fontId="50" fillId="3" borderId="7" xfId="2" applyFont="1" applyFill="1" applyBorder="1" applyAlignment="1">
      <alignment horizontal="left"/>
    </xf>
    <xf numFmtId="0" fontId="50" fillId="3" borderId="7" xfId="0" applyFont="1" applyFill="1" applyBorder="1" applyAlignment="1">
      <alignment horizontal="left"/>
    </xf>
    <xf numFmtId="0" fontId="38" fillId="0" borderId="7" xfId="0" applyFont="1" applyBorder="1"/>
    <xf numFmtId="0" fontId="61" fillId="0" borderId="0" xfId="0" applyFont="1" applyFill="1" applyBorder="1" applyAlignment="1">
      <alignment horizontal="left"/>
    </xf>
    <xf numFmtId="0" fontId="50" fillId="3" borderId="7" xfId="2" applyFont="1" applyFill="1" applyBorder="1" applyAlignment="1">
      <alignment horizontal="center"/>
    </xf>
    <xf numFmtId="166" fontId="88" fillId="0" borderId="0" xfId="0" applyNumberFormat="1" applyFont="1" applyFill="1" applyBorder="1" applyAlignment="1">
      <alignment horizontal="left"/>
    </xf>
    <xf numFmtId="0" fontId="111" fillId="26" borderId="13" xfId="2" applyFont="1" applyFill="1" applyBorder="1" applyAlignment="1">
      <alignment horizontal="right"/>
    </xf>
    <xf numFmtId="0" fontId="52" fillId="0" borderId="10" xfId="0" applyFont="1" applyFill="1" applyBorder="1" applyAlignment="1">
      <alignment horizontal="center"/>
    </xf>
    <xf numFmtId="0" fontId="52" fillId="0" borderId="10" xfId="0" applyFont="1" applyBorder="1" applyAlignment="1">
      <alignment horizontal="center"/>
    </xf>
    <xf numFmtId="0" fontId="45" fillId="0" borderId="10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left"/>
    </xf>
    <xf numFmtId="0" fontId="32" fillId="9" borderId="1" xfId="0" applyFont="1" applyFill="1" applyBorder="1" applyAlignment="1">
      <alignment horizontal="right"/>
    </xf>
    <xf numFmtId="0" fontId="32" fillId="9" borderId="13" xfId="0" applyFont="1" applyFill="1" applyBorder="1" applyAlignment="1">
      <alignment horizontal="right"/>
    </xf>
    <xf numFmtId="0" fontId="52" fillId="0" borderId="8" xfId="0" applyFont="1" applyBorder="1" applyAlignment="1">
      <alignment horizontal="left"/>
    </xf>
    <xf numFmtId="0" fontId="79" fillId="16" borderId="0" xfId="3" applyFont="1" applyFill="1" applyAlignment="1">
      <alignment horizontal="center"/>
    </xf>
    <xf numFmtId="0" fontId="130" fillId="0" borderId="0" xfId="0" applyFont="1"/>
    <xf numFmtId="166" fontId="88" fillId="0" borderId="0" xfId="0" applyNumberFormat="1" applyFont="1" applyFill="1" applyBorder="1" applyAlignment="1">
      <alignment horizontal="left"/>
    </xf>
    <xf numFmtId="166" fontId="88" fillId="0" borderId="0" xfId="0" applyNumberFormat="1" applyFont="1" applyFill="1" applyBorder="1" applyAlignment="1">
      <alignment horizontal="left"/>
    </xf>
    <xf numFmtId="0" fontId="45" fillId="0" borderId="6" xfId="2" applyFont="1" applyBorder="1" applyAlignment="1">
      <alignment horizontal="center"/>
    </xf>
    <xf numFmtId="0" fontId="37" fillId="0" borderId="7" xfId="0" applyFont="1" applyFill="1" applyBorder="1"/>
    <xf numFmtId="0" fontId="66" fillId="0" borderId="7" xfId="0" applyFont="1" applyFill="1" applyBorder="1" applyAlignment="1">
      <alignment horizontal="right"/>
    </xf>
    <xf numFmtId="166" fontId="88" fillId="0" borderId="0" xfId="0" applyNumberFormat="1" applyFont="1" applyFill="1" applyBorder="1" applyAlignment="1">
      <alignment horizontal="left"/>
    </xf>
    <xf numFmtId="3" fontId="22" fillId="0" borderId="99" xfId="11" applyNumberFormat="1" applyBorder="1" applyAlignment="1">
      <alignment horizontal="right"/>
    </xf>
    <xf numFmtId="49" fontId="22" fillId="0" borderId="98" xfId="11" applyNumberFormat="1" applyBorder="1" applyAlignment="1">
      <alignment horizontal="right"/>
    </xf>
    <xf numFmtId="49" fontId="22" fillId="0" borderId="99" xfId="11" applyNumberFormat="1" applyBorder="1" applyAlignment="1">
      <alignment horizontal="right"/>
    </xf>
    <xf numFmtId="3" fontId="106" fillId="22" borderId="99" xfId="11" applyNumberFormat="1" applyFont="1" applyFill="1" applyBorder="1" applyAlignment="1">
      <alignment horizontal="right"/>
    </xf>
    <xf numFmtId="3" fontId="22" fillId="0" borderId="110" xfId="11" applyNumberFormat="1" applyBorder="1"/>
    <xf numFmtId="3" fontId="106" fillId="22" borderId="95" xfId="11" applyNumberFormat="1" applyFont="1" applyFill="1" applyBorder="1" applyAlignment="1">
      <alignment horizontal="right"/>
    </xf>
    <xf numFmtId="49" fontId="22" fillId="0" borderId="66" xfId="11" applyNumberFormat="1" applyBorder="1" applyAlignment="1">
      <alignment horizontal="right"/>
    </xf>
    <xf numFmtId="49" fontId="22" fillId="0" borderId="67" xfId="11" applyNumberFormat="1" applyBorder="1" applyAlignment="1">
      <alignment horizontal="right"/>
    </xf>
    <xf numFmtId="3" fontId="106" fillId="22" borderId="67" xfId="11" applyNumberFormat="1" applyFont="1" applyFill="1" applyBorder="1" applyAlignment="1">
      <alignment horizontal="right"/>
    </xf>
    <xf numFmtId="3" fontId="22" fillId="0" borderId="13" xfId="11" applyNumberFormat="1" applyBorder="1"/>
    <xf numFmtId="3" fontId="106" fillId="22" borderId="28" xfId="11" applyNumberFormat="1" applyFont="1" applyFill="1" applyBorder="1" applyAlignment="1">
      <alignment horizontal="right"/>
    </xf>
    <xf numFmtId="0" fontId="33" fillId="0" borderId="10" xfId="1" applyFont="1" applyBorder="1" applyAlignment="1">
      <alignment horizontal="center"/>
    </xf>
    <xf numFmtId="0" fontId="33" fillId="9" borderId="9" xfId="1" applyFont="1" applyFill="1" applyBorder="1"/>
    <xf numFmtId="1" fontId="33" fillId="9" borderId="11" xfId="3" applyNumberFormat="1" applyFont="1" applyFill="1" applyBorder="1" applyAlignment="1">
      <alignment horizontal="right"/>
    </xf>
    <xf numFmtId="0" fontId="57" fillId="0" borderId="7" xfId="0" applyFont="1" applyFill="1" applyBorder="1" applyAlignment="1">
      <alignment vertical="top"/>
    </xf>
    <xf numFmtId="0" fontId="33" fillId="9" borderId="15" xfId="1" applyFont="1" applyFill="1" applyBorder="1" applyAlignment="1">
      <alignment horizontal="right"/>
    </xf>
    <xf numFmtId="0" fontId="32" fillId="0" borderId="9" xfId="1" applyFont="1" applyBorder="1" applyAlignment="1">
      <alignment horizontal="left"/>
    </xf>
    <xf numFmtId="0" fontId="29" fillId="0" borderId="11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45" fillId="0" borderId="11" xfId="0" applyFont="1" applyBorder="1" applyAlignment="1">
      <alignment horizontal="center"/>
    </xf>
    <xf numFmtId="0" fontId="45" fillId="0" borderId="5" xfId="0" applyFont="1" applyBorder="1" applyAlignment="1">
      <alignment horizontal="center"/>
    </xf>
    <xf numFmtId="0" fontId="76" fillId="0" borderId="3" xfId="0" applyFont="1" applyBorder="1" applyAlignment="1">
      <alignment horizontal="center"/>
    </xf>
    <xf numFmtId="0" fontId="76" fillId="0" borderId="5" xfId="1" applyFont="1" applyBorder="1" applyAlignment="1">
      <alignment horizontal="center"/>
    </xf>
    <xf numFmtId="0" fontId="45" fillId="0" borderId="3" xfId="0" applyFont="1" applyBorder="1" applyAlignment="1">
      <alignment horizontal="center"/>
    </xf>
    <xf numFmtId="0" fontId="45" fillId="0" borderId="13" xfId="0" applyFont="1" applyFill="1" applyBorder="1"/>
    <xf numFmtId="0" fontId="45" fillId="0" borderId="2" xfId="0" applyFont="1" applyFill="1" applyBorder="1"/>
    <xf numFmtId="166" fontId="88" fillId="0" borderId="0" xfId="0" applyNumberFormat="1" applyFont="1" applyFill="1" applyBorder="1" applyAlignment="1">
      <alignment horizontal="left"/>
    </xf>
    <xf numFmtId="0" fontId="3" fillId="0" borderId="101" xfId="11" applyFont="1" applyBorder="1" applyAlignment="1">
      <alignment horizontal="center"/>
    </xf>
    <xf numFmtId="0" fontId="3" fillId="0" borderId="83" xfId="11" applyFont="1" applyBorder="1" applyAlignment="1">
      <alignment horizontal="center"/>
    </xf>
    <xf numFmtId="0" fontId="3" fillId="0" borderId="87" xfId="11" applyFont="1" applyBorder="1" applyAlignment="1">
      <alignment horizontal="center"/>
    </xf>
    <xf numFmtId="0" fontId="79" fillId="9" borderId="6" xfId="0" applyFont="1" applyFill="1" applyBorder="1"/>
    <xf numFmtId="0" fontId="33" fillId="0" borderId="3" xfId="2" applyFont="1" applyFill="1" applyBorder="1"/>
    <xf numFmtId="0" fontId="33" fillId="0" borderId="7" xfId="2" applyFont="1" applyFill="1" applyBorder="1"/>
    <xf numFmtId="0" fontId="33" fillId="0" borderId="4" xfId="2" applyFont="1" applyFill="1" applyBorder="1" applyAlignment="1">
      <alignment horizontal="right"/>
    </xf>
    <xf numFmtId="0" fontId="28" fillId="0" borderId="4" xfId="2" applyFont="1" applyFill="1" applyBorder="1"/>
    <xf numFmtId="0" fontId="32" fillId="0" borderId="11" xfId="2" applyFont="1" applyFill="1" applyBorder="1" applyAlignment="1">
      <alignment horizontal="left"/>
    </xf>
    <xf numFmtId="0" fontId="32" fillId="0" borderId="5" xfId="2" applyFont="1" applyFill="1" applyBorder="1" applyAlignment="1">
      <alignment horizontal="left"/>
    </xf>
    <xf numFmtId="0" fontId="87" fillId="9" borderId="3" xfId="0" applyFont="1" applyFill="1" applyBorder="1"/>
    <xf numFmtId="0" fontId="87" fillId="9" borderId="11" xfId="0" applyFont="1" applyFill="1" applyBorder="1"/>
    <xf numFmtId="0" fontId="87" fillId="9" borderId="5" xfId="0" applyFont="1" applyFill="1" applyBorder="1"/>
    <xf numFmtId="0" fontId="118" fillId="0" borderId="5" xfId="0" applyFont="1" applyFill="1" applyBorder="1" applyAlignment="1">
      <alignment horizontal="center"/>
    </xf>
    <xf numFmtId="0" fontId="118" fillId="0" borderId="0" xfId="0" applyFont="1" applyBorder="1" applyAlignment="1">
      <alignment horizontal="center"/>
    </xf>
    <xf numFmtId="0" fontId="118" fillId="0" borderId="0" xfId="0" applyFont="1" applyFill="1" applyBorder="1" applyAlignment="1">
      <alignment horizontal="center"/>
    </xf>
    <xf numFmtId="0" fontId="77" fillId="0" borderId="8" xfId="0" applyFont="1" applyBorder="1"/>
    <xf numFmtId="0" fontId="76" fillId="0" borderId="8" xfId="0" applyFont="1" applyBorder="1" applyAlignment="1">
      <alignment horizontal="left"/>
    </xf>
    <xf numFmtId="0" fontId="76" fillId="0" borderId="0" xfId="0" applyFont="1" applyBorder="1" applyAlignment="1">
      <alignment horizontal="left"/>
    </xf>
    <xf numFmtId="0" fontId="33" fillId="0" borderId="0" xfId="0" applyFont="1" applyAlignment="1">
      <alignment horizontal="left"/>
    </xf>
    <xf numFmtId="0" fontId="29" fillId="0" borderId="7" xfId="0" applyFont="1" applyFill="1" applyBorder="1" applyAlignment="1">
      <alignment horizontal="left"/>
    </xf>
    <xf numFmtId="3" fontId="8" fillId="0" borderId="103" xfId="11" applyNumberFormat="1" applyFont="1" applyFill="1" applyBorder="1" applyAlignment="1">
      <alignment horizontal="right"/>
    </xf>
    <xf numFmtId="3" fontId="8" fillId="0" borderId="86" xfId="11" applyNumberFormat="1" applyFont="1" applyFill="1" applyBorder="1" applyAlignment="1">
      <alignment horizontal="right"/>
    </xf>
    <xf numFmtId="3" fontId="8" fillId="0" borderId="90" xfId="11" applyNumberFormat="1" applyFont="1" applyFill="1" applyBorder="1" applyAlignment="1">
      <alignment horizontal="right"/>
    </xf>
    <xf numFmtId="4" fontId="80" fillId="0" borderId="10" xfId="0" applyNumberFormat="1" applyFont="1" applyBorder="1"/>
    <xf numFmtId="3" fontId="22" fillId="0" borderId="0" xfId="11" applyNumberFormat="1" applyFill="1" applyBorder="1" applyAlignment="1">
      <alignment horizontal="right"/>
    </xf>
    <xf numFmtId="9" fontId="22" fillId="0" borderId="0" xfId="11" applyNumberFormat="1" applyFill="1" applyBorder="1" applyAlignment="1">
      <alignment horizontal="center"/>
    </xf>
    <xf numFmtId="0" fontId="22" fillId="0" borderId="21" xfId="11" applyBorder="1"/>
    <xf numFmtId="0" fontId="22" fillId="0" borderId="24" xfId="11" applyBorder="1"/>
    <xf numFmtId="0" fontId="22" fillId="0" borderId="47" xfId="11" applyBorder="1"/>
    <xf numFmtId="0" fontId="22" fillId="0" borderId="113" xfId="11" applyBorder="1"/>
    <xf numFmtId="0" fontId="29" fillId="0" borderId="2" xfId="0" applyFont="1" applyFill="1" applyBorder="1" applyAlignment="1">
      <alignment horizontal="left"/>
    </xf>
    <xf numFmtId="0" fontId="74" fillId="9" borderId="13" xfId="0" applyFont="1" applyFill="1" applyBorder="1" applyAlignment="1">
      <alignment horizontal="right"/>
    </xf>
    <xf numFmtId="0" fontId="117" fillId="9" borderId="13" xfId="0" applyFont="1" applyFill="1" applyBorder="1" applyAlignment="1">
      <alignment horizontal="right"/>
    </xf>
    <xf numFmtId="0" fontId="118" fillId="9" borderId="11" xfId="0" applyFont="1" applyFill="1" applyBorder="1"/>
    <xf numFmtId="0" fontId="22" fillId="0" borderId="22" xfId="11" applyBorder="1"/>
    <xf numFmtId="3" fontId="1" fillId="0" borderId="81" xfId="11" applyNumberFormat="1" applyFont="1" applyBorder="1" applyAlignment="1">
      <alignment horizontal="right"/>
    </xf>
    <xf numFmtId="3" fontId="1" fillId="0" borderId="86" xfId="11" applyNumberFormat="1" applyFont="1" applyBorder="1" applyAlignment="1">
      <alignment horizontal="right"/>
    </xf>
    <xf numFmtId="3" fontId="1" fillId="0" borderId="90" xfId="11" applyNumberFormat="1" applyFont="1" applyBorder="1" applyAlignment="1">
      <alignment horizontal="right"/>
    </xf>
    <xf numFmtId="0" fontId="74" fillId="9" borderId="11" xfId="3" applyFont="1" applyFill="1" applyBorder="1" applyAlignment="1">
      <alignment horizontal="right"/>
    </xf>
    <xf numFmtId="0" fontId="74" fillId="9" borderId="13" xfId="3" applyFont="1" applyFill="1" applyBorder="1" applyAlignment="1">
      <alignment horizontal="left"/>
    </xf>
    <xf numFmtId="0" fontId="74" fillId="9" borderId="11" xfId="0" applyFont="1" applyFill="1" applyBorder="1"/>
    <xf numFmtId="0" fontId="74" fillId="9" borderId="12" xfId="0" applyFont="1" applyFill="1" applyBorder="1"/>
    <xf numFmtId="0" fontId="74" fillId="8" borderId="1" xfId="0" applyFont="1" applyFill="1" applyBorder="1" applyAlignment="1">
      <alignment horizontal="right"/>
    </xf>
    <xf numFmtId="0" fontId="117" fillId="8" borderId="1" xfId="0" applyFont="1" applyFill="1" applyBorder="1" applyAlignment="1">
      <alignment horizontal="right"/>
    </xf>
    <xf numFmtId="0" fontId="118" fillId="8" borderId="3" xfId="0" applyFont="1" applyFill="1" applyBorder="1"/>
    <xf numFmtId="0" fontId="74" fillId="8" borderId="4" xfId="0" applyFont="1" applyFill="1" applyBorder="1"/>
    <xf numFmtId="4" fontId="80" fillId="0" borderId="7" xfId="1" applyNumberFormat="1" applyFont="1" applyBorder="1"/>
    <xf numFmtId="0" fontId="55" fillId="3" borderId="7" xfId="0" applyFont="1" applyFill="1" applyBorder="1" applyAlignment="1">
      <alignment horizontal="center"/>
    </xf>
    <xf numFmtId="0" fontId="29" fillId="0" borderId="7" xfId="1" applyFont="1" applyBorder="1" applyAlignment="1">
      <alignment horizontal="center"/>
    </xf>
    <xf numFmtId="0" fontId="28" fillId="28" borderId="0" xfId="2" applyFill="1" applyAlignment="1">
      <alignment horizontal="center"/>
    </xf>
    <xf numFmtId="0" fontId="112" fillId="9" borderId="15" xfId="0" applyFont="1" applyFill="1" applyBorder="1" applyAlignment="1">
      <alignment horizontal="right"/>
    </xf>
    <xf numFmtId="0" fontId="32" fillId="9" borderId="14" xfId="0" applyFont="1" applyFill="1" applyBorder="1"/>
    <xf numFmtId="0" fontId="39" fillId="18" borderId="9" xfId="0" applyFont="1" applyFill="1" applyBorder="1"/>
    <xf numFmtId="0" fontId="39" fillId="18" borderId="10" xfId="0" applyFont="1" applyFill="1" applyBorder="1"/>
    <xf numFmtId="0" fontId="39" fillId="18" borderId="10" xfId="0" applyFont="1" applyFill="1" applyBorder="1" applyAlignment="1">
      <alignment horizontal="center"/>
    </xf>
    <xf numFmtId="0" fontId="32" fillId="18" borderId="10" xfId="0" applyFont="1" applyFill="1" applyBorder="1"/>
    <xf numFmtId="0" fontId="39" fillId="18" borderId="10" xfId="0" applyFont="1" applyFill="1" applyBorder="1" applyAlignment="1">
      <alignment horizontal="left"/>
    </xf>
    <xf numFmtId="0" fontId="39" fillId="18" borderId="10" xfId="0" applyFont="1" applyFill="1" applyBorder="1" applyAlignment="1">
      <alignment horizontal="right"/>
    </xf>
    <xf numFmtId="0" fontId="39" fillId="18" borderId="15" xfId="0" applyFont="1" applyFill="1" applyBorder="1"/>
    <xf numFmtId="0" fontId="28" fillId="18" borderId="0" xfId="2" applyFont="1" applyFill="1" applyAlignment="1">
      <alignment horizontal="center"/>
    </xf>
    <xf numFmtId="4" fontId="131" fillId="18" borderId="10" xfId="0" applyNumberFormat="1" applyFont="1" applyFill="1" applyBorder="1"/>
    <xf numFmtId="0" fontId="131" fillId="18" borderId="9" xfId="0" applyFont="1" applyFill="1" applyBorder="1"/>
    <xf numFmtId="0" fontId="131" fillId="18" borderId="10" xfId="0" applyFont="1" applyFill="1" applyBorder="1"/>
    <xf numFmtId="0" fontId="131" fillId="18" borderId="10" xfId="0" applyFont="1" applyFill="1" applyBorder="1" applyAlignment="1">
      <alignment horizontal="center"/>
    </xf>
    <xf numFmtId="0" fontId="132" fillId="18" borderId="10" xfId="0" applyFont="1" applyFill="1" applyBorder="1"/>
    <xf numFmtId="0" fontId="131" fillId="18" borderId="10" xfId="0" applyFont="1" applyFill="1" applyBorder="1" applyAlignment="1">
      <alignment horizontal="left"/>
    </xf>
    <xf numFmtId="0" fontId="131" fillId="18" borderId="10" xfId="0" applyFont="1" applyFill="1" applyBorder="1" applyAlignment="1">
      <alignment horizontal="right"/>
    </xf>
    <xf numFmtId="0" fontId="131" fillId="18" borderId="15" xfId="0" applyFont="1" applyFill="1" applyBorder="1"/>
    <xf numFmtId="0" fontId="28" fillId="0" borderId="8" xfId="2" applyBorder="1" applyAlignment="1">
      <alignment horizontal="center"/>
    </xf>
    <xf numFmtId="0" fontId="77" fillId="0" borderId="0" xfId="0" applyFont="1" applyFill="1" applyBorder="1" applyAlignment="1">
      <alignment horizontal="center"/>
    </xf>
    <xf numFmtId="0" fontId="32" fillId="2" borderId="3" xfId="2" applyFont="1" applyFill="1" applyBorder="1" applyAlignment="1">
      <alignment horizontal="center"/>
    </xf>
    <xf numFmtId="0" fontId="32" fillId="2" borderId="5" xfId="2" applyFont="1" applyFill="1" applyBorder="1" applyAlignment="1">
      <alignment horizontal="center"/>
    </xf>
    <xf numFmtId="0" fontId="46" fillId="3" borderId="0" xfId="2" applyFont="1" applyFill="1" applyBorder="1"/>
    <xf numFmtId="4" fontId="58" fillId="2" borderId="5" xfId="0" applyNumberFormat="1" applyFont="1" applyFill="1" applyBorder="1"/>
    <xf numFmtId="4" fontId="77" fillId="2" borderId="3" xfId="2" applyNumberFormat="1" applyFont="1" applyFill="1" applyBorder="1" applyAlignment="1">
      <alignment horizontal="right"/>
    </xf>
    <xf numFmtId="4" fontId="58" fillId="2" borderId="11" xfId="0" applyNumberFormat="1" applyFont="1" applyFill="1" applyBorder="1" applyAlignment="1">
      <alignment horizontal="right"/>
    </xf>
    <xf numFmtId="4" fontId="79" fillId="2" borderId="3" xfId="2" applyNumberFormat="1" applyFont="1" applyFill="1" applyBorder="1" applyAlignment="1">
      <alignment horizontal="right"/>
    </xf>
    <xf numFmtId="4" fontId="58" fillId="2" borderId="8" xfId="0" applyNumberFormat="1" applyFont="1" applyFill="1" applyBorder="1"/>
    <xf numFmtId="4" fontId="77" fillId="2" borderId="8" xfId="0" applyNumberFormat="1" applyFont="1" applyFill="1" applyBorder="1"/>
    <xf numFmtId="0" fontId="77" fillId="0" borderId="13" xfId="0" applyFont="1" applyBorder="1"/>
    <xf numFmtId="4" fontId="77" fillId="2" borderId="5" xfId="0" applyNumberFormat="1" applyFont="1" applyFill="1" applyBorder="1" applyAlignment="1">
      <alignment horizontal="right"/>
    </xf>
    <xf numFmtId="4" fontId="79" fillId="2" borderId="5" xfId="0" applyNumberFormat="1" applyFont="1" applyFill="1" applyBorder="1" applyAlignment="1">
      <alignment horizontal="right"/>
    </xf>
    <xf numFmtId="4" fontId="79" fillId="2" borderId="8" xfId="0" applyNumberFormat="1" applyFont="1" applyFill="1" applyBorder="1"/>
    <xf numFmtId="0" fontId="77" fillId="8" borderId="13" xfId="0" applyFont="1" applyFill="1" applyBorder="1" applyAlignment="1">
      <alignment horizontal="right"/>
    </xf>
    <xf numFmtId="0" fontId="76" fillId="8" borderId="11" xfId="0" applyFont="1" applyFill="1" applyBorder="1"/>
    <xf numFmtId="0" fontId="77" fillId="8" borderId="12" xfId="0" applyFont="1" applyFill="1" applyBorder="1"/>
    <xf numFmtId="0" fontId="77" fillId="8" borderId="2" xfId="0" applyFont="1" applyFill="1" applyBorder="1" applyAlignment="1">
      <alignment horizontal="right"/>
    </xf>
    <xf numFmtId="0" fontId="76" fillId="8" borderId="5" xfId="0" applyFont="1" applyFill="1" applyBorder="1"/>
    <xf numFmtId="0" fontId="77" fillId="8" borderId="6" xfId="0" applyFont="1" applyFill="1" applyBorder="1"/>
    <xf numFmtId="0" fontId="77" fillId="8" borderId="1" xfId="0" applyFont="1" applyFill="1" applyBorder="1" applyAlignment="1">
      <alignment horizontal="right"/>
    </xf>
    <xf numFmtId="0" fontId="76" fillId="8" borderId="3" xfId="0" applyFont="1" applyFill="1" applyBorder="1"/>
    <xf numFmtId="0" fontId="77" fillId="8" borderId="4" xfId="0" applyFont="1" applyFill="1" applyBorder="1"/>
    <xf numFmtId="4" fontId="84" fillId="3" borderId="7" xfId="0" applyNumberFormat="1" applyFont="1" applyFill="1" applyBorder="1"/>
    <xf numFmtId="4" fontId="121" fillId="2" borderId="8" xfId="0" applyNumberFormat="1" applyFont="1" applyFill="1" applyBorder="1" applyAlignment="1">
      <alignment horizontal="right" vertical="top"/>
    </xf>
    <xf numFmtId="4" fontId="84" fillId="3" borderId="7" xfId="2" applyNumberFormat="1" applyFont="1" applyFill="1" applyBorder="1"/>
    <xf numFmtId="4" fontId="39" fillId="3" borderId="7" xfId="0" applyNumberFormat="1" applyFont="1" applyFill="1" applyBorder="1"/>
    <xf numFmtId="4" fontId="39" fillId="3" borderId="7" xfId="2" applyNumberFormat="1" applyFont="1" applyFill="1" applyBorder="1"/>
    <xf numFmtId="0" fontId="46" fillId="10" borderId="7" xfId="0" applyFont="1" applyFill="1" applyBorder="1"/>
    <xf numFmtId="4" fontId="93" fillId="6" borderId="10" xfId="0" applyNumberFormat="1" applyFont="1" applyFill="1" applyBorder="1" applyAlignment="1"/>
    <xf numFmtId="0" fontId="39" fillId="3" borderId="7" xfId="0" applyFont="1" applyFill="1" applyBorder="1"/>
    <xf numFmtId="4" fontId="101" fillId="2" borderId="7" xfId="10" applyNumberFormat="1" applyFill="1" applyBorder="1" applyAlignment="1">
      <alignment horizontal="center"/>
    </xf>
    <xf numFmtId="4" fontId="79" fillId="2" borderId="4" xfId="2" applyNumberFormat="1" applyFont="1" applyFill="1" applyBorder="1" applyAlignment="1">
      <alignment horizontal="center"/>
    </xf>
    <xf numFmtId="0" fontId="85" fillId="0" borderId="33" xfId="0" applyFont="1" applyBorder="1" applyAlignment="1">
      <alignment horizontal="left"/>
    </xf>
    <xf numFmtId="0" fontId="85" fillId="0" borderId="34" xfId="0" applyFont="1" applyBorder="1" applyAlignment="1">
      <alignment horizontal="left"/>
    </xf>
    <xf numFmtId="0" fontId="85" fillId="0" borderId="35" xfId="0" applyFont="1" applyBorder="1" applyAlignment="1">
      <alignment horizontal="left"/>
    </xf>
    <xf numFmtId="0" fontId="85" fillId="0" borderId="38" xfId="0" applyFont="1" applyBorder="1" applyAlignment="1">
      <alignment horizontal="left"/>
    </xf>
    <xf numFmtId="0" fontId="85" fillId="0" borderId="39" xfId="0" applyFont="1" applyBorder="1" applyAlignment="1">
      <alignment horizontal="left"/>
    </xf>
    <xf numFmtId="0" fontId="85" fillId="0" borderId="40" xfId="0" applyFont="1" applyBorder="1" applyAlignment="1">
      <alignment horizontal="left"/>
    </xf>
    <xf numFmtId="166" fontId="88" fillId="0" borderId="0" xfId="0" applyNumberFormat="1" applyFont="1" applyFill="1" applyBorder="1" applyAlignment="1">
      <alignment horizontal="left"/>
    </xf>
    <xf numFmtId="0" fontId="104" fillId="18" borderId="46" xfId="11" applyFont="1" applyFill="1" applyBorder="1" applyAlignment="1">
      <alignment horizontal="center"/>
    </xf>
    <xf numFmtId="0" fontId="104" fillId="18" borderId="47" xfId="11" applyFont="1" applyFill="1" applyBorder="1" applyAlignment="1">
      <alignment horizontal="center"/>
    </xf>
    <xf numFmtId="0" fontId="104" fillId="18" borderId="49" xfId="11" applyFont="1" applyFill="1" applyBorder="1" applyAlignment="1">
      <alignment horizontal="center"/>
    </xf>
    <xf numFmtId="0" fontId="104" fillId="18" borderId="50" xfId="11" applyFont="1" applyFill="1" applyBorder="1" applyAlignment="1">
      <alignment horizontal="center"/>
    </xf>
    <xf numFmtId="0" fontId="104" fillId="18" borderId="51" xfId="11" applyFont="1" applyFill="1" applyBorder="1" applyAlignment="1">
      <alignment horizontal="center"/>
    </xf>
    <xf numFmtId="0" fontId="104" fillId="18" borderId="52" xfId="11" applyFont="1" applyFill="1" applyBorder="1" applyAlignment="1">
      <alignment horizontal="center"/>
    </xf>
    <xf numFmtId="0" fontId="104" fillId="18" borderId="53" xfId="11" applyFont="1" applyFill="1" applyBorder="1" applyAlignment="1">
      <alignment horizontal="center"/>
    </xf>
    <xf numFmtId="0" fontId="104" fillId="19" borderId="42" xfId="11" applyFont="1" applyFill="1" applyBorder="1" applyAlignment="1">
      <alignment horizontal="center" vertical="center"/>
    </xf>
    <xf numFmtId="0" fontId="104" fillId="19" borderId="48" xfId="11" applyFont="1" applyFill="1" applyBorder="1" applyAlignment="1">
      <alignment horizontal="center" vertical="center"/>
    </xf>
    <xf numFmtId="0" fontId="104" fillId="19" borderId="56" xfId="11" applyFont="1" applyFill="1" applyBorder="1" applyAlignment="1">
      <alignment horizontal="center" vertical="center"/>
    </xf>
    <xf numFmtId="0" fontId="104" fillId="18" borderId="21" xfId="11" applyFont="1" applyFill="1" applyBorder="1" applyAlignment="1">
      <alignment horizontal="center"/>
    </xf>
    <xf numFmtId="0" fontId="104" fillId="18" borderId="23" xfId="11" applyFont="1" applyFill="1" applyBorder="1" applyAlignment="1">
      <alignment horizontal="center"/>
    </xf>
    <xf numFmtId="0" fontId="104" fillId="18" borderId="70" xfId="11" applyFont="1" applyFill="1" applyBorder="1" applyAlignment="1">
      <alignment horizontal="center"/>
    </xf>
    <xf numFmtId="0" fontId="104" fillId="18" borderId="71" xfId="11" applyFont="1" applyFill="1" applyBorder="1" applyAlignment="1">
      <alignment horizontal="center"/>
    </xf>
    <xf numFmtId="0" fontId="104" fillId="18" borderId="63" xfId="11" applyFont="1" applyFill="1" applyBorder="1" applyAlignment="1">
      <alignment horizontal="center"/>
    </xf>
    <xf numFmtId="0" fontId="104" fillId="18" borderId="75" xfId="11" applyFont="1" applyFill="1" applyBorder="1" applyAlignment="1">
      <alignment horizontal="center"/>
    </xf>
    <xf numFmtId="0" fontId="104" fillId="18" borderId="43" xfId="11" applyFont="1" applyFill="1" applyBorder="1" applyAlignment="1">
      <alignment horizontal="center"/>
    </xf>
    <xf numFmtId="0" fontId="104" fillId="18" borderId="45" xfId="11" applyFont="1" applyFill="1" applyBorder="1" applyAlignment="1">
      <alignment horizontal="center"/>
    </xf>
  </cellXfs>
  <cellStyles count="25">
    <cellStyle name="Komma 2" xfId="19" xr:uid="{00000000-0005-0000-0000-000000000000}"/>
    <cellStyle name="Komma 3" xfId="24" xr:uid="{00000000-0005-0000-0000-000001000000}"/>
    <cellStyle name="Standard 10" xfId="18" xr:uid="{00000000-0005-0000-0000-000002000000}"/>
    <cellStyle name="Standard 11" xfId="20" xr:uid="{00000000-0005-0000-0000-000003000000}"/>
    <cellStyle name="Standard 12" xfId="21" xr:uid="{00000000-0005-0000-0000-000004000000}"/>
    <cellStyle name="Standard 13" xfId="22" xr:uid="{00000000-0005-0000-0000-000005000000}"/>
    <cellStyle name="Standard 2" xfId="2" xr:uid="{00000000-0005-0000-0000-000006000000}"/>
    <cellStyle name="Standard 3" xfId="3" xr:uid="{00000000-0005-0000-0000-000007000000}"/>
    <cellStyle name="Standard 3 2" xfId="6" xr:uid="{00000000-0005-0000-0000-000008000000}"/>
    <cellStyle name="Standard 3 3" xfId="8" xr:uid="{00000000-0005-0000-0000-000009000000}"/>
    <cellStyle name="Standard 4" xfId="5" xr:uid="{00000000-0005-0000-0000-00000A000000}"/>
    <cellStyle name="Standard 5" xfId="7" xr:uid="{00000000-0005-0000-0000-00000B000000}"/>
    <cellStyle name="Standard 6" xfId="9" xr:uid="{00000000-0005-0000-0000-00000C000000}"/>
    <cellStyle name="Standard 7" xfId="11" xr:uid="{00000000-0005-0000-0000-00000D000000}"/>
    <cellStyle name="Standard 8" xfId="12" xr:uid="{00000000-0005-0000-0000-00000E000000}"/>
    <cellStyle name="Standard 9" xfId="14" xr:uid="{00000000-0005-0000-0000-00000F000000}"/>
    <cellStyle name="Standard_PRESS C8000 Pricing Concept" xfId="1" xr:uid="{00000000-0005-0000-0000-000010000000}"/>
    <cellStyle name="Stil 1" xfId="13" xr:uid="{00000000-0005-0000-0000-000011000000}"/>
    <cellStyle name="Währung 2" xfId="23" xr:uid="{00000000-0005-0000-0000-000012000000}"/>
    <cellStyle name="Гиперссылка" xfId="10" builtinId="8"/>
    <cellStyle name="Обычный" xfId="0" builtinId="0"/>
    <cellStyle name="Процентный" xfId="17" builtinId="5"/>
    <cellStyle name="標準 5" xfId="15" xr:uid="{00000000-0005-0000-0000-000016000000}"/>
    <cellStyle name="標準_PriceList(MSG)D.New" xfId="16" xr:uid="{00000000-0005-0000-0000-000017000000}"/>
    <cellStyle name="標準_symphony123_FOBlist" xfId="4" xr:uid="{00000000-0005-0000-0000-000018000000}"/>
  </cellStyles>
  <dxfs count="3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FF00"/>
      <color rgb="FF66FF66"/>
      <color rgb="FFFFFF99"/>
      <color rgb="FFFF0066"/>
      <color rgb="FFFF6699"/>
      <color rgb="FFCC00CC"/>
      <color rgb="FF9933FF"/>
      <color rgb="FFFFCCFF"/>
      <color rgb="FFFF99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866776</xdr:colOff>
      <xdr:row>1</xdr:row>
      <xdr:rowOff>161925</xdr:rowOff>
    </xdr:from>
    <xdr:to>
      <xdr:col>3</xdr:col>
      <xdr:colOff>1219200</xdr:colOff>
      <xdr:row>5</xdr:row>
      <xdr:rowOff>156357</xdr:rowOff>
    </xdr:to>
    <xdr:pic>
      <xdr:nvPicPr>
        <xdr:cNvPr id="7" name="Picture 40" descr="PVG3D062W3 Kopi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1" y="361950"/>
          <a:ext cx="2190749" cy="1146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19050</xdr:rowOff>
    </xdr:from>
    <xdr:to>
      <xdr:col>1</xdr:col>
      <xdr:colOff>9071</xdr:colOff>
      <xdr:row>6</xdr:row>
      <xdr:rowOff>454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 bwMode="auto">
        <a:xfrm>
          <a:off x="314325" y="219075"/>
          <a:ext cx="9071" cy="161970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ap="flat" cmpd="sng" algn="ctr">
          <a:solidFill>
            <a:schemeClr val="tx1">
              <a:lumMod val="50000"/>
              <a:lumOff val="50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5</xdr:col>
      <xdr:colOff>571500</xdr:colOff>
      <xdr:row>1</xdr:row>
      <xdr:rowOff>47625</xdr:rowOff>
    </xdr:from>
    <xdr:to>
      <xdr:col>5</xdr:col>
      <xdr:colOff>1764723</xdr:colOff>
      <xdr:row>5</xdr:row>
      <xdr:rowOff>257175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72050" y="247650"/>
          <a:ext cx="1193223" cy="1362075"/>
        </a:xfrm>
        <a:prstGeom prst="rect">
          <a:avLst/>
        </a:prstGeom>
      </xdr:spPr>
    </xdr:pic>
    <xdr:clientData/>
  </xdr:twoCellAnchor>
  <xdr:twoCellAnchor editAs="oneCell">
    <xdr:from>
      <xdr:col>5</xdr:col>
      <xdr:colOff>1733551</xdr:colOff>
      <xdr:row>1</xdr:row>
      <xdr:rowOff>123825</xdr:rowOff>
    </xdr:from>
    <xdr:to>
      <xdr:col>9</xdr:col>
      <xdr:colOff>962025</xdr:colOff>
      <xdr:row>5</xdr:row>
      <xdr:rowOff>258839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34101" y="323850"/>
          <a:ext cx="2876549" cy="128753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276225</xdr:colOff>
      <xdr:row>184</xdr:row>
      <xdr:rowOff>0</xdr:rowOff>
    </xdr:from>
    <xdr:to>
      <xdr:col>10</xdr:col>
      <xdr:colOff>352425</xdr:colOff>
      <xdr:row>185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 txBox="1">
          <a:spLocks noChangeArrowheads="1"/>
        </xdr:cNvSpPr>
      </xdr:nvSpPr>
      <xdr:spPr bwMode="auto">
        <a:xfrm>
          <a:off x="6838950" y="3981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184</xdr:row>
      <xdr:rowOff>0</xdr:rowOff>
    </xdr:from>
    <xdr:to>
      <xdr:col>10</xdr:col>
      <xdr:colOff>352425</xdr:colOff>
      <xdr:row>185</xdr:row>
      <xdr:rowOff>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 txBox="1">
          <a:spLocks noChangeArrowheads="1"/>
        </xdr:cNvSpPr>
      </xdr:nvSpPr>
      <xdr:spPr bwMode="auto">
        <a:xfrm>
          <a:off x="6838950" y="3981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276225</xdr:colOff>
      <xdr:row>161</xdr:row>
      <xdr:rowOff>0</xdr:rowOff>
    </xdr:from>
    <xdr:to>
      <xdr:col>11</xdr:col>
      <xdr:colOff>352425</xdr:colOff>
      <xdr:row>161</xdr:row>
      <xdr:rowOff>57150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>
          <a:spLocks noChangeArrowheads="1"/>
        </xdr:cNvSpPr>
      </xdr:nvSpPr>
      <xdr:spPr bwMode="auto">
        <a:xfrm>
          <a:off x="7667625" y="162020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276225</xdr:colOff>
      <xdr:row>163</xdr:row>
      <xdr:rowOff>0</xdr:rowOff>
    </xdr:from>
    <xdr:to>
      <xdr:col>11</xdr:col>
      <xdr:colOff>352425</xdr:colOff>
      <xdr:row>164</xdr:row>
      <xdr:rowOff>38100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>
          <a:spLocks noChangeArrowheads="1"/>
        </xdr:cNvSpPr>
      </xdr:nvSpPr>
      <xdr:spPr bwMode="auto">
        <a:xfrm>
          <a:off x="7667625" y="18954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276225</xdr:colOff>
      <xdr:row>163</xdr:row>
      <xdr:rowOff>0</xdr:rowOff>
    </xdr:from>
    <xdr:to>
      <xdr:col>11</xdr:col>
      <xdr:colOff>352425</xdr:colOff>
      <xdr:row>164</xdr:row>
      <xdr:rowOff>38100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 txBox="1">
          <a:spLocks noChangeArrowheads="1"/>
        </xdr:cNvSpPr>
      </xdr:nvSpPr>
      <xdr:spPr bwMode="auto">
        <a:xfrm>
          <a:off x="7667625" y="1992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276225</xdr:colOff>
      <xdr:row>163</xdr:row>
      <xdr:rowOff>0</xdr:rowOff>
    </xdr:from>
    <xdr:to>
      <xdr:col>11</xdr:col>
      <xdr:colOff>352425</xdr:colOff>
      <xdr:row>164</xdr:row>
      <xdr:rowOff>57150</xdr:rowOff>
    </xdr:to>
    <xdr:sp macro="" textlink="">
      <xdr:nvSpPr>
        <xdr:cNvPr id="5" name="Text Box 12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 txBox="1">
          <a:spLocks noChangeArrowheads="1"/>
        </xdr:cNvSpPr>
      </xdr:nvSpPr>
      <xdr:spPr bwMode="auto">
        <a:xfrm>
          <a:off x="7667625" y="20945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276225</xdr:colOff>
      <xdr:row>387</xdr:row>
      <xdr:rowOff>0</xdr:rowOff>
    </xdr:from>
    <xdr:to>
      <xdr:col>11</xdr:col>
      <xdr:colOff>352425</xdr:colOff>
      <xdr:row>387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 txBox="1">
          <a:spLocks noChangeArrowheads="1"/>
        </xdr:cNvSpPr>
      </xdr:nvSpPr>
      <xdr:spPr bwMode="auto">
        <a:xfrm>
          <a:off x="7677150" y="28851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276225</xdr:colOff>
      <xdr:row>387</xdr:row>
      <xdr:rowOff>0</xdr:rowOff>
    </xdr:from>
    <xdr:to>
      <xdr:col>11</xdr:col>
      <xdr:colOff>352425</xdr:colOff>
      <xdr:row>388</xdr:row>
      <xdr:rowOff>38100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 txBox="1">
          <a:spLocks noChangeArrowheads="1"/>
        </xdr:cNvSpPr>
      </xdr:nvSpPr>
      <xdr:spPr bwMode="auto">
        <a:xfrm>
          <a:off x="7677150" y="28851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276225</xdr:colOff>
      <xdr:row>387</xdr:row>
      <xdr:rowOff>0</xdr:rowOff>
    </xdr:from>
    <xdr:to>
      <xdr:col>11</xdr:col>
      <xdr:colOff>352425</xdr:colOff>
      <xdr:row>388</xdr:row>
      <xdr:rowOff>38100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SpPr txBox="1">
          <a:spLocks noChangeArrowheads="1"/>
        </xdr:cNvSpPr>
      </xdr:nvSpPr>
      <xdr:spPr bwMode="auto">
        <a:xfrm>
          <a:off x="7677150" y="28851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276225</xdr:colOff>
      <xdr:row>387</xdr:row>
      <xdr:rowOff>0</xdr:rowOff>
    </xdr:from>
    <xdr:to>
      <xdr:col>11</xdr:col>
      <xdr:colOff>352425</xdr:colOff>
      <xdr:row>388</xdr:row>
      <xdr:rowOff>38100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SpPr txBox="1">
          <a:spLocks noChangeArrowheads="1"/>
        </xdr:cNvSpPr>
      </xdr:nvSpPr>
      <xdr:spPr bwMode="auto">
        <a:xfrm>
          <a:off x="7677150" y="28851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276225</xdr:colOff>
      <xdr:row>266</xdr:row>
      <xdr:rowOff>0</xdr:rowOff>
    </xdr:from>
    <xdr:to>
      <xdr:col>11</xdr:col>
      <xdr:colOff>352425</xdr:colOff>
      <xdr:row>267</xdr:row>
      <xdr:rowOff>38100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SpPr txBox="1">
          <a:spLocks noChangeArrowheads="1"/>
        </xdr:cNvSpPr>
      </xdr:nvSpPr>
      <xdr:spPr bwMode="auto">
        <a:xfrm>
          <a:off x="7677150" y="27231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276225</xdr:colOff>
      <xdr:row>266</xdr:row>
      <xdr:rowOff>0</xdr:rowOff>
    </xdr:from>
    <xdr:to>
      <xdr:col>11</xdr:col>
      <xdr:colOff>352425</xdr:colOff>
      <xdr:row>267</xdr:row>
      <xdr:rowOff>38100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>
          <a:spLocks noChangeArrowheads="1"/>
        </xdr:cNvSpPr>
      </xdr:nvSpPr>
      <xdr:spPr bwMode="auto">
        <a:xfrm>
          <a:off x="7677150" y="27231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276225</xdr:colOff>
      <xdr:row>267</xdr:row>
      <xdr:rowOff>0</xdr:rowOff>
    </xdr:from>
    <xdr:to>
      <xdr:col>11</xdr:col>
      <xdr:colOff>352425</xdr:colOff>
      <xdr:row>267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>
          <a:spLocks noChangeArrowheads="1"/>
        </xdr:cNvSpPr>
      </xdr:nvSpPr>
      <xdr:spPr bwMode="auto">
        <a:xfrm>
          <a:off x="7677150" y="28851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276225</xdr:colOff>
      <xdr:row>267</xdr:row>
      <xdr:rowOff>0</xdr:rowOff>
    </xdr:from>
    <xdr:to>
      <xdr:col>11</xdr:col>
      <xdr:colOff>352425</xdr:colOff>
      <xdr:row>268</xdr:row>
      <xdr:rowOff>38100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00000000-0008-0000-1500-00000D000000}"/>
            </a:ext>
          </a:extLst>
        </xdr:cNvPr>
        <xdr:cNvSpPr txBox="1">
          <a:spLocks noChangeArrowheads="1"/>
        </xdr:cNvSpPr>
      </xdr:nvSpPr>
      <xdr:spPr bwMode="auto">
        <a:xfrm>
          <a:off x="7677150" y="28851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276225</xdr:colOff>
      <xdr:row>267</xdr:row>
      <xdr:rowOff>0</xdr:rowOff>
    </xdr:from>
    <xdr:to>
      <xdr:col>11</xdr:col>
      <xdr:colOff>352425</xdr:colOff>
      <xdr:row>268</xdr:row>
      <xdr:rowOff>38100</xdr:rowOff>
    </xdr:to>
    <xdr:sp macro="" textlink="">
      <xdr:nvSpPr>
        <xdr:cNvPr id="14" name="Text Box 12"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SpPr txBox="1">
          <a:spLocks noChangeArrowheads="1"/>
        </xdr:cNvSpPr>
      </xdr:nvSpPr>
      <xdr:spPr bwMode="auto">
        <a:xfrm>
          <a:off x="7677150" y="28851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276225</xdr:colOff>
      <xdr:row>267</xdr:row>
      <xdr:rowOff>0</xdr:rowOff>
    </xdr:from>
    <xdr:to>
      <xdr:col>11</xdr:col>
      <xdr:colOff>352425</xdr:colOff>
      <xdr:row>268</xdr:row>
      <xdr:rowOff>38100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>
          <a:spLocks noChangeArrowheads="1"/>
        </xdr:cNvSpPr>
      </xdr:nvSpPr>
      <xdr:spPr bwMode="auto">
        <a:xfrm>
          <a:off x="7677150" y="28851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276225</xdr:colOff>
      <xdr:row>168</xdr:row>
      <xdr:rowOff>0</xdr:rowOff>
    </xdr:from>
    <xdr:to>
      <xdr:col>11</xdr:col>
      <xdr:colOff>352425</xdr:colOff>
      <xdr:row>169</xdr:row>
      <xdr:rowOff>76200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>
          <a:spLocks noChangeArrowheads="1"/>
        </xdr:cNvSpPr>
      </xdr:nvSpPr>
      <xdr:spPr bwMode="auto">
        <a:xfrm>
          <a:off x="7124700" y="1809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276225</xdr:colOff>
      <xdr:row>168</xdr:row>
      <xdr:rowOff>0</xdr:rowOff>
    </xdr:from>
    <xdr:to>
      <xdr:col>11</xdr:col>
      <xdr:colOff>352425</xdr:colOff>
      <xdr:row>169</xdr:row>
      <xdr:rowOff>76200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1500-000011000000}"/>
            </a:ext>
          </a:extLst>
        </xdr:cNvPr>
        <xdr:cNvSpPr txBox="1">
          <a:spLocks noChangeArrowheads="1"/>
        </xdr:cNvSpPr>
      </xdr:nvSpPr>
      <xdr:spPr bwMode="auto">
        <a:xfrm>
          <a:off x="7124700" y="1809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276225</xdr:colOff>
      <xdr:row>168</xdr:row>
      <xdr:rowOff>0</xdr:rowOff>
    </xdr:from>
    <xdr:to>
      <xdr:col>11</xdr:col>
      <xdr:colOff>352425</xdr:colOff>
      <xdr:row>169</xdr:row>
      <xdr:rowOff>95250</xdr:rowOff>
    </xdr:to>
    <xdr:sp macro="" textlink="">
      <xdr:nvSpPr>
        <xdr:cNvPr id="18" name="Text Box 12">
          <a:extLst>
            <a:ext uri="{FF2B5EF4-FFF2-40B4-BE49-F238E27FC236}">
              <a16:creationId xmlns:a16="http://schemas.microsoft.com/office/drawing/2014/main" id="{00000000-0008-0000-1500-000012000000}"/>
            </a:ext>
          </a:extLst>
        </xdr:cNvPr>
        <xdr:cNvSpPr txBox="1">
          <a:spLocks noChangeArrowheads="1"/>
        </xdr:cNvSpPr>
      </xdr:nvSpPr>
      <xdr:spPr bwMode="auto">
        <a:xfrm>
          <a:off x="7124700" y="18097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276225</xdr:colOff>
      <xdr:row>456</xdr:row>
      <xdr:rowOff>0</xdr:rowOff>
    </xdr:from>
    <xdr:ext cx="76200" cy="123825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1500-000013000000}"/>
            </a:ext>
          </a:extLst>
        </xdr:cNvPr>
        <xdr:cNvSpPr txBox="1">
          <a:spLocks noChangeArrowheads="1"/>
        </xdr:cNvSpPr>
      </xdr:nvSpPr>
      <xdr:spPr bwMode="auto">
        <a:xfrm>
          <a:off x="7496175" y="59464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456</xdr:row>
      <xdr:rowOff>0</xdr:rowOff>
    </xdr:from>
    <xdr:ext cx="76200" cy="200025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00000000-0008-0000-1500-000014000000}"/>
            </a:ext>
          </a:extLst>
        </xdr:cNvPr>
        <xdr:cNvSpPr txBox="1">
          <a:spLocks noChangeArrowheads="1"/>
        </xdr:cNvSpPr>
      </xdr:nvSpPr>
      <xdr:spPr bwMode="auto">
        <a:xfrm>
          <a:off x="7496175" y="59464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456</xdr:row>
      <xdr:rowOff>0</xdr:rowOff>
    </xdr:from>
    <xdr:ext cx="76200" cy="200025"/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00000000-0008-0000-1500-000015000000}"/>
            </a:ext>
          </a:extLst>
        </xdr:cNvPr>
        <xdr:cNvSpPr txBox="1">
          <a:spLocks noChangeArrowheads="1"/>
        </xdr:cNvSpPr>
      </xdr:nvSpPr>
      <xdr:spPr bwMode="auto">
        <a:xfrm>
          <a:off x="7496175" y="59464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456</xdr:row>
      <xdr:rowOff>0</xdr:rowOff>
    </xdr:from>
    <xdr:ext cx="76200" cy="200025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1500-000016000000}"/>
            </a:ext>
          </a:extLst>
        </xdr:cNvPr>
        <xdr:cNvSpPr txBox="1">
          <a:spLocks noChangeArrowheads="1"/>
        </xdr:cNvSpPr>
      </xdr:nvSpPr>
      <xdr:spPr bwMode="auto">
        <a:xfrm>
          <a:off x="7496175" y="59464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11</xdr:col>
      <xdr:colOff>301625</xdr:colOff>
      <xdr:row>510</xdr:row>
      <xdr:rowOff>0</xdr:rowOff>
    </xdr:from>
    <xdr:to>
      <xdr:col>11</xdr:col>
      <xdr:colOff>377825</xdr:colOff>
      <xdr:row>511</xdr:row>
      <xdr:rowOff>28575</xdr:rowOff>
    </xdr:to>
    <xdr:sp macro="" textlink="">
      <xdr:nvSpPr>
        <xdr:cNvPr id="23" name="Text Box 13">
          <a:extLst>
            <a:ext uri="{FF2B5EF4-FFF2-40B4-BE49-F238E27FC236}">
              <a16:creationId xmlns:a16="http://schemas.microsoft.com/office/drawing/2014/main" id="{00000000-0008-0000-1500-000017000000}"/>
            </a:ext>
          </a:extLst>
        </xdr:cNvPr>
        <xdr:cNvSpPr txBox="1">
          <a:spLocks noChangeArrowheads="1"/>
        </xdr:cNvSpPr>
      </xdr:nvSpPr>
      <xdr:spPr bwMode="auto">
        <a:xfrm>
          <a:off x="7435850" y="1206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276225</xdr:colOff>
      <xdr:row>512</xdr:row>
      <xdr:rowOff>0</xdr:rowOff>
    </xdr:from>
    <xdr:to>
      <xdr:col>11</xdr:col>
      <xdr:colOff>352425</xdr:colOff>
      <xdr:row>513</xdr:row>
      <xdr:rowOff>38100</xdr:rowOff>
    </xdr:to>
    <xdr:sp macro="" textlink="">
      <xdr:nvSpPr>
        <xdr:cNvPr id="24" name="Text Box 4">
          <a:extLst>
            <a:ext uri="{FF2B5EF4-FFF2-40B4-BE49-F238E27FC236}">
              <a16:creationId xmlns:a16="http://schemas.microsoft.com/office/drawing/2014/main" id="{00000000-0008-0000-1500-000018000000}"/>
            </a:ext>
          </a:extLst>
        </xdr:cNvPr>
        <xdr:cNvSpPr txBox="1">
          <a:spLocks noChangeArrowheads="1"/>
        </xdr:cNvSpPr>
      </xdr:nvSpPr>
      <xdr:spPr bwMode="auto">
        <a:xfrm>
          <a:off x="7410450" y="2903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276225</xdr:colOff>
      <xdr:row>513</xdr:row>
      <xdr:rowOff>0</xdr:rowOff>
    </xdr:from>
    <xdr:to>
      <xdr:col>11</xdr:col>
      <xdr:colOff>352425</xdr:colOff>
      <xdr:row>514</xdr:row>
      <xdr:rowOff>28575</xdr:rowOff>
    </xdr:to>
    <xdr:sp macro="" textlink="">
      <xdr:nvSpPr>
        <xdr:cNvPr id="25" name="Text Box 5">
          <a:extLst>
            <a:ext uri="{FF2B5EF4-FFF2-40B4-BE49-F238E27FC236}">
              <a16:creationId xmlns:a16="http://schemas.microsoft.com/office/drawing/2014/main" id="{00000000-0008-0000-1500-000019000000}"/>
            </a:ext>
          </a:extLst>
        </xdr:cNvPr>
        <xdr:cNvSpPr txBox="1">
          <a:spLocks noChangeArrowheads="1"/>
        </xdr:cNvSpPr>
      </xdr:nvSpPr>
      <xdr:spPr bwMode="auto">
        <a:xfrm>
          <a:off x="7410450" y="3518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276225</xdr:colOff>
      <xdr:row>513</xdr:row>
      <xdr:rowOff>0</xdr:rowOff>
    </xdr:from>
    <xdr:to>
      <xdr:col>11</xdr:col>
      <xdr:colOff>352425</xdr:colOff>
      <xdr:row>514</xdr:row>
      <xdr:rowOff>28575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1500-00001A000000}"/>
            </a:ext>
          </a:extLst>
        </xdr:cNvPr>
        <xdr:cNvSpPr txBox="1">
          <a:spLocks noChangeArrowheads="1"/>
        </xdr:cNvSpPr>
      </xdr:nvSpPr>
      <xdr:spPr bwMode="auto">
        <a:xfrm>
          <a:off x="7410450" y="3518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276225</xdr:colOff>
      <xdr:row>513</xdr:row>
      <xdr:rowOff>0</xdr:rowOff>
    </xdr:from>
    <xdr:to>
      <xdr:col>11</xdr:col>
      <xdr:colOff>352425</xdr:colOff>
      <xdr:row>514</xdr:row>
      <xdr:rowOff>28575</xdr:rowOff>
    </xdr:to>
    <xdr:sp macro="" textlink="">
      <xdr:nvSpPr>
        <xdr:cNvPr id="27" name="Text Box 5">
          <a:extLst>
            <a:ext uri="{FF2B5EF4-FFF2-40B4-BE49-F238E27FC236}">
              <a16:creationId xmlns:a16="http://schemas.microsoft.com/office/drawing/2014/main" id="{00000000-0008-0000-1500-00001B000000}"/>
            </a:ext>
          </a:extLst>
        </xdr:cNvPr>
        <xdr:cNvSpPr txBox="1">
          <a:spLocks noChangeArrowheads="1"/>
        </xdr:cNvSpPr>
      </xdr:nvSpPr>
      <xdr:spPr bwMode="auto">
        <a:xfrm>
          <a:off x="7410450" y="3518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276225</xdr:colOff>
      <xdr:row>513</xdr:row>
      <xdr:rowOff>0</xdr:rowOff>
    </xdr:from>
    <xdr:to>
      <xdr:col>11</xdr:col>
      <xdr:colOff>352425</xdr:colOff>
      <xdr:row>514</xdr:row>
      <xdr:rowOff>28575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1500-00001C000000}"/>
            </a:ext>
          </a:extLst>
        </xdr:cNvPr>
        <xdr:cNvSpPr txBox="1">
          <a:spLocks noChangeArrowheads="1"/>
        </xdr:cNvSpPr>
      </xdr:nvSpPr>
      <xdr:spPr bwMode="auto">
        <a:xfrm>
          <a:off x="7410450" y="3518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276225</xdr:colOff>
      <xdr:row>515</xdr:row>
      <xdr:rowOff>0</xdr:rowOff>
    </xdr:from>
    <xdr:ext cx="76200" cy="200025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00000000-0008-0000-1500-00001D000000}"/>
            </a:ext>
          </a:extLst>
        </xdr:cNvPr>
        <xdr:cNvSpPr txBox="1">
          <a:spLocks noChangeArrowheads="1"/>
        </xdr:cNvSpPr>
      </xdr:nvSpPr>
      <xdr:spPr bwMode="auto">
        <a:xfrm>
          <a:off x="7496175" y="84172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521</xdr:row>
      <xdr:rowOff>0</xdr:rowOff>
    </xdr:from>
    <xdr:ext cx="76200" cy="200025"/>
    <xdr:sp macro="" textlink="">
      <xdr:nvSpPr>
        <xdr:cNvPr id="30" name="Text Box 13">
          <a:extLst>
            <a:ext uri="{FF2B5EF4-FFF2-40B4-BE49-F238E27FC236}">
              <a16:creationId xmlns:a16="http://schemas.microsoft.com/office/drawing/2014/main" id="{00000000-0008-0000-1500-00001E000000}"/>
            </a:ext>
          </a:extLst>
        </xdr:cNvPr>
        <xdr:cNvSpPr txBox="1">
          <a:spLocks noChangeArrowheads="1"/>
        </xdr:cNvSpPr>
      </xdr:nvSpPr>
      <xdr:spPr bwMode="auto">
        <a:xfrm>
          <a:off x="7410450" y="3680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516</xdr:row>
      <xdr:rowOff>0</xdr:rowOff>
    </xdr:from>
    <xdr:ext cx="76200" cy="200025"/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1500-00001F000000}"/>
            </a:ext>
          </a:extLst>
        </xdr:cNvPr>
        <xdr:cNvSpPr txBox="1">
          <a:spLocks noChangeArrowheads="1"/>
        </xdr:cNvSpPr>
      </xdr:nvSpPr>
      <xdr:spPr bwMode="auto">
        <a:xfrm>
          <a:off x="7410450" y="3599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516</xdr:row>
      <xdr:rowOff>0</xdr:rowOff>
    </xdr:from>
    <xdr:ext cx="76200" cy="200025"/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1500-000020000000}"/>
            </a:ext>
          </a:extLst>
        </xdr:cNvPr>
        <xdr:cNvSpPr txBox="1">
          <a:spLocks noChangeArrowheads="1"/>
        </xdr:cNvSpPr>
      </xdr:nvSpPr>
      <xdr:spPr bwMode="auto">
        <a:xfrm>
          <a:off x="7410450" y="3599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516</xdr:row>
      <xdr:rowOff>0</xdr:rowOff>
    </xdr:from>
    <xdr:ext cx="76200" cy="200025"/>
    <xdr:sp macro="" textlink="">
      <xdr:nvSpPr>
        <xdr:cNvPr id="33" name="Text Box 5">
          <a:extLst>
            <a:ext uri="{FF2B5EF4-FFF2-40B4-BE49-F238E27FC236}">
              <a16:creationId xmlns:a16="http://schemas.microsoft.com/office/drawing/2014/main" id="{00000000-0008-0000-1500-000021000000}"/>
            </a:ext>
          </a:extLst>
        </xdr:cNvPr>
        <xdr:cNvSpPr txBox="1">
          <a:spLocks noChangeArrowheads="1"/>
        </xdr:cNvSpPr>
      </xdr:nvSpPr>
      <xdr:spPr bwMode="auto">
        <a:xfrm>
          <a:off x="7410450" y="3599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516</xdr:row>
      <xdr:rowOff>0</xdr:rowOff>
    </xdr:from>
    <xdr:ext cx="76200" cy="200025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1500-000022000000}"/>
            </a:ext>
          </a:extLst>
        </xdr:cNvPr>
        <xdr:cNvSpPr txBox="1">
          <a:spLocks noChangeArrowheads="1"/>
        </xdr:cNvSpPr>
      </xdr:nvSpPr>
      <xdr:spPr bwMode="auto">
        <a:xfrm>
          <a:off x="7410450" y="3599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516</xdr:row>
      <xdr:rowOff>0</xdr:rowOff>
    </xdr:from>
    <xdr:ext cx="76200" cy="200025"/>
    <xdr:sp macro="" textlink="">
      <xdr:nvSpPr>
        <xdr:cNvPr id="35" name="Text Box 5">
          <a:extLst>
            <a:ext uri="{FF2B5EF4-FFF2-40B4-BE49-F238E27FC236}">
              <a16:creationId xmlns:a16="http://schemas.microsoft.com/office/drawing/2014/main" id="{00000000-0008-0000-1500-000023000000}"/>
            </a:ext>
          </a:extLst>
        </xdr:cNvPr>
        <xdr:cNvSpPr txBox="1">
          <a:spLocks noChangeArrowheads="1"/>
        </xdr:cNvSpPr>
      </xdr:nvSpPr>
      <xdr:spPr bwMode="auto">
        <a:xfrm>
          <a:off x="7410450" y="3599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516</xdr:row>
      <xdr:rowOff>0</xdr:rowOff>
    </xdr:from>
    <xdr:ext cx="76200" cy="200025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1500-000024000000}"/>
            </a:ext>
          </a:extLst>
        </xdr:cNvPr>
        <xdr:cNvSpPr txBox="1">
          <a:spLocks noChangeArrowheads="1"/>
        </xdr:cNvSpPr>
      </xdr:nvSpPr>
      <xdr:spPr bwMode="auto">
        <a:xfrm>
          <a:off x="7410450" y="3599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516</xdr:row>
      <xdr:rowOff>0</xdr:rowOff>
    </xdr:from>
    <xdr:ext cx="76200" cy="200025"/>
    <xdr:sp macro="" textlink="">
      <xdr:nvSpPr>
        <xdr:cNvPr id="37" name="Text Box 5">
          <a:extLst>
            <a:ext uri="{FF2B5EF4-FFF2-40B4-BE49-F238E27FC236}">
              <a16:creationId xmlns:a16="http://schemas.microsoft.com/office/drawing/2014/main" id="{00000000-0008-0000-1500-000025000000}"/>
            </a:ext>
          </a:extLst>
        </xdr:cNvPr>
        <xdr:cNvSpPr txBox="1">
          <a:spLocks noChangeArrowheads="1"/>
        </xdr:cNvSpPr>
      </xdr:nvSpPr>
      <xdr:spPr bwMode="auto">
        <a:xfrm>
          <a:off x="7410450" y="3599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516</xdr:row>
      <xdr:rowOff>0</xdr:rowOff>
    </xdr:from>
    <xdr:ext cx="76200" cy="200025"/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1500-000026000000}"/>
            </a:ext>
          </a:extLst>
        </xdr:cNvPr>
        <xdr:cNvSpPr txBox="1">
          <a:spLocks noChangeArrowheads="1"/>
        </xdr:cNvSpPr>
      </xdr:nvSpPr>
      <xdr:spPr bwMode="auto">
        <a:xfrm>
          <a:off x="7410450" y="3599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294</xdr:row>
      <xdr:rowOff>0</xdr:rowOff>
    </xdr:from>
    <xdr:ext cx="76200" cy="123825"/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1500-000027000000}"/>
            </a:ext>
          </a:extLst>
        </xdr:cNvPr>
        <xdr:cNvSpPr txBox="1">
          <a:spLocks noChangeArrowheads="1"/>
        </xdr:cNvSpPr>
      </xdr:nvSpPr>
      <xdr:spPr bwMode="auto">
        <a:xfrm>
          <a:off x="7496175" y="597884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294</xdr:row>
      <xdr:rowOff>0</xdr:rowOff>
    </xdr:from>
    <xdr:ext cx="76200" cy="200025"/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id="{00000000-0008-0000-1500-000028000000}"/>
            </a:ext>
          </a:extLst>
        </xdr:cNvPr>
        <xdr:cNvSpPr txBox="1">
          <a:spLocks noChangeArrowheads="1"/>
        </xdr:cNvSpPr>
      </xdr:nvSpPr>
      <xdr:spPr bwMode="auto">
        <a:xfrm>
          <a:off x="7496175" y="5978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294</xdr:row>
      <xdr:rowOff>0</xdr:rowOff>
    </xdr:from>
    <xdr:ext cx="76200" cy="200025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00000000-0008-0000-1500-000029000000}"/>
            </a:ext>
          </a:extLst>
        </xdr:cNvPr>
        <xdr:cNvSpPr txBox="1">
          <a:spLocks noChangeArrowheads="1"/>
        </xdr:cNvSpPr>
      </xdr:nvSpPr>
      <xdr:spPr bwMode="auto">
        <a:xfrm>
          <a:off x="7496175" y="5978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294</xdr:row>
      <xdr:rowOff>0</xdr:rowOff>
    </xdr:from>
    <xdr:ext cx="76200" cy="200025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1500-00002A000000}"/>
            </a:ext>
          </a:extLst>
        </xdr:cNvPr>
        <xdr:cNvSpPr txBox="1">
          <a:spLocks noChangeArrowheads="1"/>
        </xdr:cNvSpPr>
      </xdr:nvSpPr>
      <xdr:spPr bwMode="auto">
        <a:xfrm>
          <a:off x="7496175" y="5978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296</xdr:row>
      <xdr:rowOff>0</xdr:rowOff>
    </xdr:from>
    <xdr:ext cx="76200" cy="123825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1500-00002B000000}"/>
            </a:ext>
          </a:extLst>
        </xdr:cNvPr>
        <xdr:cNvSpPr txBox="1">
          <a:spLocks noChangeArrowheads="1"/>
        </xdr:cNvSpPr>
      </xdr:nvSpPr>
      <xdr:spPr bwMode="auto">
        <a:xfrm>
          <a:off x="7496175" y="593026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296</xdr:row>
      <xdr:rowOff>0</xdr:rowOff>
    </xdr:from>
    <xdr:ext cx="76200" cy="200025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00000000-0008-0000-1500-00002C000000}"/>
            </a:ext>
          </a:extLst>
        </xdr:cNvPr>
        <xdr:cNvSpPr txBox="1">
          <a:spLocks noChangeArrowheads="1"/>
        </xdr:cNvSpPr>
      </xdr:nvSpPr>
      <xdr:spPr bwMode="auto">
        <a:xfrm>
          <a:off x="7496175" y="59302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296</xdr:row>
      <xdr:rowOff>0</xdr:rowOff>
    </xdr:from>
    <xdr:ext cx="76200" cy="200025"/>
    <xdr:sp macro="" textlink="">
      <xdr:nvSpPr>
        <xdr:cNvPr id="45" name="Text Box 12">
          <a:extLst>
            <a:ext uri="{FF2B5EF4-FFF2-40B4-BE49-F238E27FC236}">
              <a16:creationId xmlns:a16="http://schemas.microsoft.com/office/drawing/2014/main" id="{00000000-0008-0000-1500-00002D000000}"/>
            </a:ext>
          </a:extLst>
        </xdr:cNvPr>
        <xdr:cNvSpPr txBox="1">
          <a:spLocks noChangeArrowheads="1"/>
        </xdr:cNvSpPr>
      </xdr:nvSpPr>
      <xdr:spPr bwMode="auto">
        <a:xfrm>
          <a:off x="7496175" y="59302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296</xdr:row>
      <xdr:rowOff>0</xdr:rowOff>
    </xdr:from>
    <xdr:ext cx="76200" cy="200025"/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1500-00002E000000}"/>
            </a:ext>
          </a:extLst>
        </xdr:cNvPr>
        <xdr:cNvSpPr txBox="1">
          <a:spLocks noChangeArrowheads="1"/>
        </xdr:cNvSpPr>
      </xdr:nvSpPr>
      <xdr:spPr bwMode="auto">
        <a:xfrm>
          <a:off x="7496175" y="59302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11</xdr:col>
      <xdr:colOff>276225</xdr:colOff>
      <xdr:row>354</xdr:row>
      <xdr:rowOff>0</xdr:rowOff>
    </xdr:from>
    <xdr:to>
      <xdr:col>11</xdr:col>
      <xdr:colOff>352425</xdr:colOff>
      <xdr:row>355</xdr:row>
      <xdr:rowOff>38100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00000000-0008-0000-1500-000039000000}"/>
            </a:ext>
          </a:extLst>
        </xdr:cNvPr>
        <xdr:cNvSpPr txBox="1">
          <a:spLocks noChangeArrowheads="1"/>
        </xdr:cNvSpPr>
      </xdr:nvSpPr>
      <xdr:spPr bwMode="auto">
        <a:xfrm>
          <a:off x="7677150" y="3905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276225</xdr:colOff>
      <xdr:row>354</xdr:row>
      <xdr:rowOff>0</xdr:rowOff>
    </xdr:from>
    <xdr:to>
      <xdr:col>11</xdr:col>
      <xdr:colOff>352425</xdr:colOff>
      <xdr:row>355</xdr:row>
      <xdr:rowOff>38100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1500-00003A000000}"/>
            </a:ext>
          </a:extLst>
        </xdr:cNvPr>
        <xdr:cNvSpPr txBox="1">
          <a:spLocks noChangeArrowheads="1"/>
        </xdr:cNvSpPr>
      </xdr:nvSpPr>
      <xdr:spPr bwMode="auto">
        <a:xfrm>
          <a:off x="7677150" y="3905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276225</xdr:colOff>
      <xdr:row>354</xdr:row>
      <xdr:rowOff>0</xdr:rowOff>
    </xdr:from>
    <xdr:to>
      <xdr:col>11</xdr:col>
      <xdr:colOff>352425</xdr:colOff>
      <xdr:row>355</xdr:row>
      <xdr:rowOff>38100</xdr:rowOff>
    </xdr:to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id="{00000000-0008-0000-1500-00003B000000}"/>
            </a:ext>
          </a:extLst>
        </xdr:cNvPr>
        <xdr:cNvSpPr txBox="1">
          <a:spLocks noChangeArrowheads="1"/>
        </xdr:cNvSpPr>
      </xdr:nvSpPr>
      <xdr:spPr bwMode="auto">
        <a:xfrm>
          <a:off x="7677150" y="3905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276225</xdr:colOff>
      <xdr:row>354</xdr:row>
      <xdr:rowOff>0</xdr:rowOff>
    </xdr:from>
    <xdr:to>
      <xdr:col>11</xdr:col>
      <xdr:colOff>352425</xdr:colOff>
      <xdr:row>355</xdr:row>
      <xdr:rowOff>38100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1500-00003C000000}"/>
            </a:ext>
          </a:extLst>
        </xdr:cNvPr>
        <xdr:cNvSpPr txBox="1">
          <a:spLocks noChangeArrowheads="1"/>
        </xdr:cNvSpPr>
      </xdr:nvSpPr>
      <xdr:spPr bwMode="auto">
        <a:xfrm>
          <a:off x="7677150" y="3905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276225</xdr:colOff>
      <xdr:row>356</xdr:row>
      <xdr:rowOff>0</xdr:rowOff>
    </xdr:from>
    <xdr:ext cx="76200" cy="200025"/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id="{00000000-0008-0000-1500-00003D000000}"/>
            </a:ext>
          </a:extLst>
        </xdr:cNvPr>
        <xdr:cNvSpPr txBox="1">
          <a:spLocks noChangeArrowheads="1"/>
        </xdr:cNvSpPr>
      </xdr:nvSpPr>
      <xdr:spPr bwMode="auto">
        <a:xfrm>
          <a:off x="7677150" y="39376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356</xdr:row>
      <xdr:rowOff>0</xdr:rowOff>
    </xdr:from>
    <xdr:ext cx="76200" cy="200025"/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1500-00003E000000}"/>
            </a:ext>
          </a:extLst>
        </xdr:cNvPr>
        <xdr:cNvSpPr txBox="1">
          <a:spLocks noChangeArrowheads="1"/>
        </xdr:cNvSpPr>
      </xdr:nvSpPr>
      <xdr:spPr bwMode="auto">
        <a:xfrm>
          <a:off x="7677150" y="39376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356</xdr:row>
      <xdr:rowOff>0</xdr:rowOff>
    </xdr:from>
    <xdr:ext cx="76200" cy="200025"/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id="{00000000-0008-0000-1500-00003F000000}"/>
            </a:ext>
          </a:extLst>
        </xdr:cNvPr>
        <xdr:cNvSpPr txBox="1">
          <a:spLocks noChangeArrowheads="1"/>
        </xdr:cNvSpPr>
      </xdr:nvSpPr>
      <xdr:spPr bwMode="auto">
        <a:xfrm>
          <a:off x="7677150" y="39376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356</xdr:row>
      <xdr:rowOff>0</xdr:rowOff>
    </xdr:from>
    <xdr:ext cx="76200" cy="200025"/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1500-000040000000}"/>
            </a:ext>
          </a:extLst>
        </xdr:cNvPr>
        <xdr:cNvSpPr txBox="1">
          <a:spLocks noChangeArrowheads="1"/>
        </xdr:cNvSpPr>
      </xdr:nvSpPr>
      <xdr:spPr bwMode="auto">
        <a:xfrm>
          <a:off x="7677150" y="39376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358</xdr:row>
      <xdr:rowOff>0</xdr:rowOff>
    </xdr:from>
    <xdr:ext cx="76200" cy="200025"/>
    <xdr:sp macro="" textlink="">
      <xdr:nvSpPr>
        <xdr:cNvPr id="65" name="Text Box 5">
          <a:extLst>
            <a:ext uri="{FF2B5EF4-FFF2-40B4-BE49-F238E27FC236}">
              <a16:creationId xmlns:a16="http://schemas.microsoft.com/office/drawing/2014/main" id="{00000000-0008-0000-1500-000041000000}"/>
            </a:ext>
          </a:extLst>
        </xdr:cNvPr>
        <xdr:cNvSpPr txBox="1">
          <a:spLocks noChangeArrowheads="1"/>
        </xdr:cNvSpPr>
      </xdr:nvSpPr>
      <xdr:spPr bwMode="auto">
        <a:xfrm>
          <a:off x="7677150" y="397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358</xdr:row>
      <xdr:rowOff>0</xdr:rowOff>
    </xdr:from>
    <xdr:ext cx="76200" cy="200025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1500-000042000000}"/>
            </a:ext>
          </a:extLst>
        </xdr:cNvPr>
        <xdr:cNvSpPr txBox="1">
          <a:spLocks noChangeArrowheads="1"/>
        </xdr:cNvSpPr>
      </xdr:nvSpPr>
      <xdr:spPr bwMode="auto">
        <a:xfrm>
          <a:off x="7677150" y="397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11</xdr:col>
      <xdr:colOff>276225</xdr:colOff>
      <xdr:row>359</xdr:row>
      <xdr:rowOff>0</xdr:rowOff>
    </xdr:from>
    <xdr:to>
      <xdr:col>11</xdr:col>
      <xdr:colOff>352425</xdr:colOff>
      <xdr:row>359</xdr:row>
      <xdr:rowOff>123825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1500-000043000000}"/>
            </a:ext>
          </a:extLst>
        </xdr:cNvPr>
        <xdr:cNvSpPr txBox="1">
          <a:spLocks noChangeArrowheads="1"/>
        </xdr:cNvSpPr>
      </xdr:nvSpPr>
      <xdr:spPr bwMode="auto">
        <a:xfrm>
          <a:off x="7677150" y="40024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276225</xdr:colOff>
      <xdr:row>359</xdr:row>
      <xdr:rowOff>0</xdr:rowOff>
    </xdr:from>
    <xdr:to>
      <xdr:col>11</xdr:col>
      <xdr:colOff>352425</xdr:colOff>
      <xdr:row>360</xdr:row>
      <xdr:rowOff>38100</xdr:rowOff>
    </xdr:to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id="{00000000-0008-0000-1500-000044000000}"/>
            </a:ext>
          </a:extLst>
        </xdr:cNvPr>
        <xdr:cNvSpPr txBox="1">
          <a:spLocks noChangeArrowheads="1"/>
        </xdr:cNvSpPr>
      </xdr:nvSpPr>
      <xdr:spPr bwMode="auto">
        <a:xfrm>
          <a:off x="7677150" y="4002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276225</xdr:colOff>
      <xdr:row>359</xdr:row>
      <xdr:rowOff>0</xdr:rowOff>
    </xdr:from>
    <xdr:to>
      <xdr:col>11</xdr:col>
      <xdr:colOff>352425</xdr:colOff>
      <xdr:row>360</xdr:row>
      <xdr:rowOff>38100</xdr:rowOff>
    </xdr:to>
    <xdr:sp macro="" textlink="">
      <xdr:nvSpPr>
        <xdr:cNvPr id="69" name="Text Box 12">
          <a:extLst>
            <a:ext uri="{FF2B5EF4-FFF2-40B4-BE49-F238E27FC236}">
              <a16:creationId xmlns:a16="http://schemas.microsoft.com/office/drawing/2014/main" id="{00000000-0008-0000-1500-000045000000}"/>
            </a:ext>
          </a:extLst>
        </xdr:cNvPr>
        <xdr:cNvSpPr txBox="1">
          <a:spLocks noChangeArrowheads="1"/>
        </xdr:cNvSpPr>
      </xdr:nvSpPr>
      <xdr:spPr bwMode="auto">
        <a:xfrm>
          <a:off x="7677150" y="4002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276225</xdr:colOff>
      <xdr:row>359</xdr:row>
      <xdr:rowOff>0</xdr:rowOff>
    </xdr:from>
    <xdr:to>
      <xdr:col>11</xdr:col>
      <xdr:colOff>352425</xdr:colOff>
      <xdr:row>360</xdr:row>
      <xdr:rowOff>38100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1500-000046000000}"/>
            </a:ext>
          </a:extLst>
        </xdr:cNvPr>
        <xdr:cNvSpPr txBox="1">
          <a:spLocks noChangeArrowheads="1"/>
        </xdr:cNvSpPr>
      </xdr:nvSpPr>
      <xdr:spPr bwMode="auto">
        <a:xfrm>
          <a:off x="7677150" y="4002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276225</xdr:colOff>
      <xdr:row>358</xdr:row>
      <xdr:rowOff>0</xdr:rowOff>
    </xdr:from>
    <xdr:ext cx="76200" cy="200025"/>
    <xdr:sp macro="" textlink="">
      <xdr:nvSpPr>
        <xdr:cNvPr id="71" name="Text Box 5">
          <a:extLst>
            <a:ext uri="{FF2B5EF4-FFF2-40B4-BE49-F238E27FC236}">
              <a16:creationId xmlns:a16="http://schemas.microsoft.com/office/drawing/2014/main" id="{00000000-0008-0000-1500-000047000000}"/>
            </a:ext>
          </a:extLst>
        </xdr:cNvPr>
        <xdr:cNvSpPr txBox="1">
          <a:spLocks noChangeArrowheads="1"/>
        </xdr:cNvSpPr>
      </xdr:nvSpPr>
      <xdr:spPr bwMode="auto">
        <a:xfrm>
          <a:off x="7677150" y="398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358</xdr:row>
      <xdr:rowOff>0</xdr:rowOff>
    </xdr:from>
    <xdr:ext cx="76200" cy="200025"/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1500-000048000000}"/>
            </a:ext>
          </a:extLst>
        </xdr:cNvPr>
        <xdr:cNvSpPr txBox="1">
          <a:spLocks noChangeArrowheads="1"/>
        </xdr:cNvSpPr>
      </xdr:nvSpPr>
      <xdr:spPr bwMode="auto">
        <a:xfrm>
          <a:off x="7677150" y="398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358</xdr:row>
      <xdr:rowOff>0</xdr:rowOff>
    </xdr:from>
    <xdr:ext cx="76200" cy="200025"/>
    <xdr:sp macro="" textlink="">
      <xdr:nvSpPr>
        <xdr:cNvPr id="73" name="Text Box 5">
          <a:extLst>
            <a:ext uri="{FF2B5EF4-FFF2-40B4-BE49-F238E27FC236}">
              <a16:creationId xmlns:a16="http://schemas.microsoft.com/office/drawing/2014/main" id="{00000000-0008-0000-1500-000049000000}"/>
            </a:ext>
          </a:extLst>
        </xdr:cNvPr>
        <xdr:cNvSpPr txBox="1">
          <a:spLocks noChangeArrowheads="1"/>
        </xdr:cNvSpPr>
      </xdr:nvSpPr>
      <xdr:spPr bwMode="auto">
        <a:xfrm>
          <a:off x="7677150" y="398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358</xdr:row>
      <xdr:rowOff>0</xdr:rowOff>
    </xdr:from>
    <xdr:ext cx="76200" cy="200025"/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1500-00004A000000}"/>
            </a:ext>
          </a:extLst>
        </xdr:cNvPr>
        <xdr:cNvSpPr txBox="1">
          <a:spLocks noChangeArrowheads="1"/>
        </xdr:cNvSpPr>
      </xdr:nvSpPr>
      <xdr:spPr bwMode="auto">
        <a:xfrm>
          <a:off x="7677150" y="398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358</xdr:row>
      <xdr:rowOff>0</xdr:rowOff>
    </xdr:from>
    <xdr:ext cx="76200" cy="200025"/>
    <xdr:sp macro="" textlink="">
      <xdr:nvSpPr>
        <xdr:cNvPr id="75" name="Text Box 5">
          <a:extLst>
            <a:ext uri="{FF2B5EF4-FFF2-40B4-BE49-F238E27FC236}">
              <a16:creationId xmlns:a16="http://schemas.microsoft.com/office/drawing/2014/main" id="{00000000-0008-0000-1500-00004B000000}"/>
            </a:ext>
          </a:extLst>
        </xdr:cNvPr>
        <xdr:cNvSpPr txBox="1">
          <a:spLocks noChangeArrowheads="1"/>
        </xdr:cNvSpPr>
      </xdr:nvSpPr>
      <xdr:spPr bwMode="auto">
        <a:xfrm>
          <a:off x="7677150" y="398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358</xdr:row>
      <xdr:rowOff>0</xdr:rowOff>
    </xdr:from>
    <xdr:ext cx="76200" cy="200025"/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1500-00004C000000}"/>
            </a:ext>
          </a:extLst>
        </xdr:cNvPr>
        <xdr:cNvSpPr txBox="1">
          <a:spLocks noChangeArrowheads="1"/>
        </xdr:cNvSpPr>
      </xdr:nvSpPr>
      <xdr:spPr bwMode="auto">
        <a:xfrm>
          <a:off x="7677150" y="398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373</xdr:row>
      <xdr:rowOff>0</xdr:rowOff>
    </xdr:from>
    <xdr:ext cx="76200" cy="200025"/>
    <xdr:sp macro="" textlink="">
      <xdr:nvSpPr>
        <xdr:cNvPr id="77" name="Text Box 5">
          <a:extLst>
            <a:ext uri="{FF2B5EF4-FFF2-40B4-BE49-F238E27FC236}">
              <a16:creationId xmlns:a16="http://schemas.microsoft.com/office/drawing/2014/main" id="{00000000-0008-0000-1500-00004D000000}"/>
            </a:ext>
          </a:extLst>
        </xdr:cNvPr>
        <xdr:cNvSpPr txBox="1">
          <a:spLocks noChangeArrowheads="1"/>
        </xdr:cNvSpPr>
      </xdr:nvSpPr>
      <xdr:spPr bwMode="auto">
        <a:xfrm>
          <a:off x="7677150" y="4229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373</xdr:row>
      <xdr:rowOff>0</xdr:rowOff>
    </xdr:from>
    <xdr:ext cx="76200" cy="200025"/>
    <xdr:sp macro="" textlink="">
      <xdr:nvSpPr>
        <xdr:cNvPr id="78" name="Text Box 12">
          <a:extLst>
            <a:ext uri="{FF2B5EF4-FFF2-40B4-BE49-F238E27FC236}">
              <a16:creationId xmlns:a16="http://schemas.microsoft.com/office/drawing/2014/main" id="{00000000-0008-0000-1500-00004E000000}"/>
            </a:ext>
          </a:extLst>
        </xdr:cNvPr>
        <xdr:cNvSpPr txBox="1">
          <a:spLocks noChangeArrowheads="1"/>
        </xdr:cNvSpPr>
      </xdr:nvSpPr>
      <xdr:spPr bwMode="auto">
        <a:xfrm>
          <a:off x="7677150" y="4229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373</xdr:row>
      <xdr:rowOff>0</xdr:rowOff>
    </xdr:from>
    <xdr:ext cx="76200" cy="200025"/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1500-00004F000000}"/>
            </a:ext>
          </a:extLst>
        </xdr:cNvPr>
        <xdr:cNvSpPr txBox="1">
          <a:spLocks noChangeArrowheads="1"/>
        </xdr:cNvSpPr>
      </xdr:nvSpPr>
      <xdr:spPr bwMode="auto">
        <a:xfrm>
          <a:off x="7677150" y="4229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374</xdr:row>
      <xdr:rowOff>0</xdr:rowOff>
    </xdr:from>
    <xdr:ext cx="76200" cy="200025"/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1500-000050000000}"/>
            </a:ext>
          </a:extLst>
        </xdr:cNvPr>
        <xdr:cNvSpPr txBox="1">
          <a:spLocks noChangeArrowheads="1"/>
        </xdr:cNvSpPr>
      </xdr:nvSpPr>
      <xdr:spPr bwMode="auto">
        <a:xfrm>
          <a:off x="7677150" y="44557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374</xdr:row>
      <xdr:rowOff>0</xdr:rowOff>
    </xdr:from>
    <xdr:ext cx="76200" cy="200025"/>
    <xdr:sp macro="" textlink="">
      <xdr:nvSpPr>
        <xdr:cNvPr id="81" name="Text Box 12">
          <a:extLst>
            <a:ext uri="{FF2B5EF4-FFF2-40B4-BE49-F238E27FC236}">
              <a16:creationId xmlns:a16="http://schemas.microsoft.com/office/drawing/2014/main" id="{00000000-0008-0000-1500-000051000000}"/>
            </a:ext>
          </a:extLst>
        </xdr:cNvPr>
        <xdr:cNvSpPr txBox="1">
          <a:spLocks noChangeArrowheads="1"/>
        </xdr:cNvSpPr>
      </xdr:nvSpPr>
      <xdr:spPr bwMode="auto">
        <a:xfrm>
          <a:off x="7677150" y="44557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374</xdr:row>
      <xdr:rowOff>0</xdr:rowOff>
    </xdr:from>
    <xdr:ext cx="76200" cy="200025"/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1500-000052000000}"/>
            </a:ext>
          </a:extLst>
        </xdr:cNvPr>
        <xdr:cNvSpPr txBox="1">
          <a:spLocks noChangeArrowheads="1"/>
        </xdr:cNvSpPr>
      </xdr:nvSpPr>
      <xdr:spPr bwMode="auto">
        <a:xfrm>
          <a:off x="7677150" y="44557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276225</xdr:colOff>
      <xdr:row>105</xdr:row>
      <xdr:rowOff>0</xdr:rowOff>
    </xdr:from>
    <xdr:to>
      <xdr:col>10</xdr:col>
      <xdr:colOff>352425</xdr:colOff>
      <xdr:row>106</xdr:row>
      <xdr:rowOff>76200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>
          <a:spLocks noChangeArrowheads="1"/>
        </xdr:cNvSpPr>
      </xdr:nvSpPr>
      <xdr:spPr bwMode="auto">
        <a:xfrm>
          <a:off x="7620000" y="18297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276225</xdr:colOff>
      <xdr:row>123</xdr:row>
      <xdr:rowOff>0</xdr:rowOff>
    </xdr:from>
    <xdr:ext cx="76200" cy="200025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>
          <a:spLocks noChangeArrowheads="1"/>
        </xdr:cNvSpPr>
      </xdr:nvSpPr>
      <xdr:spPr bwMode="auto">
        <a:xfrm>
          <a:off x="7620000" y="22964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276225</xdr:colOff>
      <xdr:row>130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 txBox="1">
          <a:spLocks noChangeArrowheads="1"/>
        </xdr:cNvSpPr>
      </xdr:nvSpPr>
      <xdr:spPr bwMode="auto">
        <a:xfrm>
          <a:off x="7620000" y="2423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276225</xdr:colOff>
      <xdr:row>131</xdr:row>
      <xdr:rowOff>0</xdr:rowOff>
    </xdr:from>
    <xdr:ext cx="76200" cy="2000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 txBox="1">
          <a:spLocks noChangeArrowheads="1"/>
        </xdr:cNvSpPr>
      </xdr:nvSpPr>
      <xdr:spPr bwMode="auto">
        <a:xfrm>
          <a:off x="7620000" y="2439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276225</xdr:colOff>
      <xdr:row>137</xdr:row>
      <xdr:rowOff>0</xdr:rowOff>
    </xdr:from>
    <xdr:ext cx="76200" cy="200025"/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SpPr txBox="1">
          <a:spLocks noChangeArrowheads="1"/>
        </xdr:cNvSpPr>
      </xdr:nvSpPr>
      <xdr:spPr bwMode="auto">
        <a:xfrm>
          <a:off x="7620000" y="2536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419100</xdr:colOff>
      <xdr:row>177</xdr:row>
      <xdr:rowOff>28575</xdr:rowOff>
    </xdr:from>
    <xdr:to>
      <xdr:col>18</xdr:col>
      <xdr:colOff>590550</xdr:colOff>
      <xdr:row>189</xdr:row>
      <xdr:rowOff>85725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 txBox="1"/>
      </xdr:nvSpPr>
      <xdr:spPr>
        <a:xfrm>
          <a:off x="8629650" y="28689300"/>
          <a:ext cx="5505450" cy="2000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400" b="1">
              <a:solidFill>
                <a:srgbClr val="FF0000"/>
              </a:solidFill>
            </a:rPr>
            <a:t>Formeln in Spalte G bis I mit anpassen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1247775</xdr:colOff>
      <xdr:row>18</xdr:row>
      <xdr:rowOff>152400</xdr:rowOff>
    </xdr:from>
    <xdr:to>
      <xdr:col>3</xdr:col>
      <xdr:colOff>1781174</xdr:colOff>
      <xdr:row>21</xdr:row>
      <xdr:rowOff>152400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457325" y="4400550"/>
          <a:ext cx="0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de-DE" sz="800" b="1">
              <a:solidFill>
                <a:srgbClr val="FF0000"/>
              </a:solidFill>
            </a:rPr>
            <a:t>Lead </a:t>
          </a:r>
        </a:p>
        <a:p>
          <a:r>
            <a:rPr lang="de-DE" sz="800" b="1">
              <a:solidFill>
                <a:srgbClr val="FF0000"/>
              </a:solidFill>
            </a:rPr>
            <a:t>time  8 weeks!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276225</xdr:colOff>
      <xdr:row>249</xdr:row>
      <xdr:rowOff>0</xdr:rowOff>
    </xdr:from>
    <xdr:to>
      <xdr:col>11</xdr:col>
      <xdr:colOff>352425</xdr:colOff>
      <xdr:row>249</xdr:row>
      <xdr:rowOff>123825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7677150" y="387286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276225</xdr:colOff>
      <xdr:row>249</xdr:row>
      <xdr:rowOff>0</xdr:rowOff>
    </xdr:from>
    <xdr:to>
      <xdr:col>11</xdr:col>
      <xdr:colOff>352425</xdr:colOff>
      <xdr:row>250</xdr:row>
      <xdr:rowOff>38100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7677150" y="38728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276225</xdr:colOff>
      <xdr:row>249</xdr:row>
      <xdr:rowOff>0</xdr:rowOff>
    </xdr:from>
    <xdr:to>
      <xdr:col>11</xdr:col>
      <xdr:colOff>352425</xdr:colOff>
      <xdr:row>250</xdr:row>
      <xdr:rowOff>38100</xdr:rowOff>
    </xdr:to>
    <xdr:sp macro="" textlink="">
      <xdr:nvSpPr>
        <xdr:cNvPr id="4" name="Text Box 1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7677150" y="38728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276225</xdr:colOff>
      <xdr:row>249</xdr:row>
      <xdr:rowOff>0</xdr:rowOff>
    </xdr:from>
    <xdr:to>
      <xdr:col>11</xdr:col>
      <xdr:colOff>352425</xdr:colOff>
      <xdr:row>250</xdr:row>
      <xdr:rowOff>38100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7677150" y="38728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276225</xdr:colOff>
      <xdr:row>243</xdr:row>
      <xdr:rowOff>0</xdr:rowOff>
    </xdr:from>
    <xdr:to>
      <xdr:col>11</xdr:col>
      <xdr:colOff>352425</xdr:colOff>
      <xdr:row>244</xdr:row>
      <xdr:rowOff>38100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7677150" y="37757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276225</xdr:colOff>
      <xdr:row>243</xdr:row>
      <xdr:rowOff>0</xdr:rowOff>
    </xdr:from>
    <xdr:to>
      <xdr:col>11</xdr:col>
      <xdr:colOff>352425</xdr:colOff>
      <xdr:row>244</xdr:row>
      <xdr:rowOff>38100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7677150" y="37757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276225</xdr:colOff>
      <xdr:row>248</xdr:row>
      <xdr:rowOff>0</xdr:rowOff>
    </xdr:from>
    <xdr:ext cx="76200" cy="200025"/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7677150" y="38566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248</xdr:row>
      <xdr:rowOff>0</xdr:rowOff>
    </xdr:from>
    <xdr:ext cx="76200" cy="200025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7677150" y="38566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248</xdr:row>
      <xdr:rowOff>0</xdr:rowOff>
    </xdr:from>
    <xdr:ext cx="76200" cy="200025"/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7677150" y="38566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248</xdr:row>
      <xdr:rowOff>0</xdr:rowOff>
    </xdr:from>
    <xdr:ext cx="76200" cy="200025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7677150" y="38566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248</xdr:row>
      <xdr:rowOff>0</xdr:rowOff>
    </xdr:from>
    <xdr:ext cx="76200" cy="200025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7677150" y="38566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248</xdr:row>
      <xdr:rowOff>0</xdr:rowOff>
    </xdr:from>
    <xdr:ext cx="76200" cy="200025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7677150" y="38566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269</xdr:row>
      <xdr:rowOff>0</xdr:rowOff>
    </xdr:from>
    <xdr:ext cx="76200" cy="200025"/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>
          <a:spLocks noChangeArrowheads="1"/>
        </xdr:cNvSpPr>
      </xdr:nvSpPr>
      <xdr:spPr bwMode="auto">
        <a:xfrm>
          <a:off x="7677150" y="4099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269</xdr:row>
      <xdr:rowOff>0</xdr:rowOff>
    </xdr:from>
    <xdr:ext cx="76200" cy="200025"/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>
          <a:spLocks noChangeArrowheads="1"/>
        </xdr:cNvSpPr>
      </xdr:nvSpPr>
      <xdr:spPr bwMode="auto">
        <a:xfrm>
          <a:off x="7677150" y="4099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269</xdr:row>
      <xdr:rowOff>0</xdr:rowOff>
    </xdr:from>
    <xdr:ext cx="76200" cy="200025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>
          <a:spLocks noChangeArrowheads="1"/>
        </xdr:cNvSpPr>
      </xdr:nvSpPr>
      <xdr:spPr bwMode="auto">
        <a:xfrm>
          <a:off x="7677150" y="4099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270</xdr:row>
      <xdr:rowOff>0</xdr:rowOff>
    </xdr:from>
    <xdr:ext cx="76200" cy="200025"/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>
          <a:spLocks noChangeArrowheads="1"/>
        </xdr:cNvSpPr>
      </xdr:nvSpPr>
      <xdr:spPr bwMode="auto">
        <a:xfrm>
          <a:off x="7677150" y="43262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11</xdr:col>
      <xdr:colOff>276225</xdr:colOff>
      <xdr:row>243</xdr:row>
      <xdr:rowOff>0</xdr:rowOff>
    </xdr:from>
    <xdr:to>
      <xdr:col>11</xdr:col>
      <xdr:colOff>352425</xdr:colOff>
      <xdr:row>244</xdr:row>
      <xdr:rowOff>38100</xdr:rowOff>
    </xdr:to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>
          <a:spLocks noChangeArrowheads="1"/>
        </xdr:cNvSpPr>
      </xdr:nvSpPr>
      <xdr:spPr bwMode="auto">
        <a:xfrm>
          <a:off x="7677150" y="37757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276225</xdr:colOff>
      <xdr:row>243</xdr:row>
      <xdr:rowOff>0</xdr:rowOff>
    </xdr:from>
    <xdr:to>
      <xdr:col>11</xdr:col>
      <xdr:colOff>352425</xdr:colOff>
      <xdr:row>244</xdr:row>
      <xdr:rowOff>38100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>
          <a:spLocks noChangeArrowheads="1"/>
        </xdr:cNvSpPr>
      </xdr:nvSpPr>
      <xdr:spPr bwMode="auto">
        <a:xfrm>
          <a:off x="7677150" y="37757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276225</xdr:colOff>
      <xdr:row>245</xdr:row>
      <xdr:rowOff>0</xdr:rowOff>
    </xdr:from>
    <xdr:ext cx="76200" cy="200025"/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>
          <a:spLocks noChangeArrowheads="1"/>
        </xdr:cNvSpPr>
      </xdr:nvSpPr>
      <xdr:spPr bwMode="auto">
        <a:xfrm>
          <a:off x="7677150" y="38080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245</xdr:row>
      <xdr:rowOff>0</xdr:rowOff>
    </xdr:from>
    <xdr:ext cx="76200" cy="200025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 txBox="1">
          <a:spLocks noChangeArrowheads="1"/>
        </xdr:cNvSpPr>
      </xdr:nvSpPr>
      <xdr:spPr bwMode="auto">
        <a:xfrm>
          <a:off x="7677150" y="38080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245</xdr:row>
      <xdr:rowOff>0</xdr:rowOff>
    </xdr:from>
    <xdr:ext cx="76200" cy="200025"/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 txBox="1">
          <a:spLocks noChangeArrowheads="1"/>
        </xdr:cNvSpPr>
      </xdr:nvSpPr>
      <xdr:spPr bwMode="auto">
        <a:xfrm>
          <a:off x="7677150" y="38080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245</xdr:row>
      <xdr:rowOff>0</xdr:rowOff>
    </xdr:from>
    <xdr:ext cx="76200" cy="200025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 txBox="1">
          <a:spLocks noChangeArrowheads="1"/>
        </xdr:cNvSpPr>
      </xdr:nvSpPr>
      <xdr:spPr bwMode="auto">
        <a:xfrm>
          <a:off x="7677150" y="38080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247</xdr:row>
      <xdr:rowOff>0</xdr:rowOff>
    </xdr:from>
    <xdr:ext cx="76200" cy="200025"/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 txBox="1">
          <a:spLocks noChangeArrowheads="1"/>
        </xdr:cNvSpPr>
      </xdr:nvSpPr>
      <xdr:spPr bwMode="auto">
        <a:xfrm>
          <a:off x="7677150" y="384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247</xdr:row>
      <xdr:rowOff>0</xdr:rowOff>
    </xdr:from>
    <xdr:ext cx="76200" cy="200025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 txBox="1">
          <a:spLocks noChangeArrowheads="1"/>
        </xdr:cNvSpPr>
      </xdr:nvSpPr>
      <xdr:spPr bwMode="auto">
        <a:xfrm>
          <a:off x="7677150" y="384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276225</xdr:colOff>
      <xdr:row>269</xdr:row>
      <xdr:rowOff>0</xdr:rowOff>
    </xdr:from>
    <xdr:ext cx="76200" cy="200025"/>
    <xdr:sp macro="" textlink="">
      <xdr:nvSpPr>
        <xdr:cNvPr id="32" name="Text Box 5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SpPr txBox="1">
          <a:spLocks noChangeArrowheads="1"/>
        </xdr:cNvSpPr>
      </xdr:nvSpPr>
      <xdr:spPr bwMode="auto">
        <a:xfrm>
          <a:off x="8020050" y="442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276225</xdr:colOff>
      <xdr:row>269</xdr:row>
      <xdr:rowOff>0</xdr:rowOff>
    </xdr:from>
    <xdr:ext cx="76200" cy="200025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SpPr txBox="1">
          <a:spLocks noChangeArrowheads="1"/>
        </xdr:cNvSpPr>
      </xdr:nvSpPr>
      <xdr:spPr bwMode="auto">
        <a:xfrm>
          <a:off x="8020050" y="442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276225</xdr:colOff>
      <xdr:row>269</xdr:row>
      <xdr:rowOff>0</xdr:rowOff>
    </xdr:from>
    <xdr:ext cx="76200" cy="200025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SpPr txBox="1">
          <a:spLocks noChangeArrowheads="1"/>
        </xdr:cNvSpPr>
      </xdr:nvSpPr>
      <xdr:spPr bwMode="auto">
        <a:xfrm>
          <a:off x="8020050" y="442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276225</xdr:colOff>
      <xdr:row>270</xdr:row>
      <xdr:rowOff>0</xdr:rowOff>
    </xdr:from>
    <xdr:ext cx="76200" cy="200025"/>
    <xdr:sp macro="" textlink="">
      <xdr:nvSpPr>
        <xdr:cNvPr id="35" name="Text Box 5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SpPr txBox="1">
          <a:spLocks noChangeArrowheads="1"/>
        </xdr:cNvSpPr>
      </xdr:nvSpPr>
      <xdr:spPr bwMode="auto">
        <a:xfrm>
          <a:off x="8020050" y="4651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276225</xdr:colOff>
      <xdr:row>206</xdr:row>
      <xdr:rowOff>0</xdr:rowOff>
    </xdr:from>
    <xdr:to>
      <xdr:col>11</xdr:col>
      <xdr:colOff>352425</xdr:colOff>
      <xdr:row>207</xdr:row>
      <xdr:rowOff>38100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7410450" y="2708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301625</xdr:colOff>
      <xdr:row>78</xdr:row>
      <xdr:rowOff>0</xdr:rowOff>
    </xdr:from>
    <xdr:to>
      <xdr:col>11</xdr:col>
      <xdr:colOff>377825</xdr:colOff>
      <xdr:row>79</xdr:row>
      <xdr:rowOff>38100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7435850" y="12709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276225</xdr:colOff>
      <xdr:row>252</xdr:row>
      <xdr:rowOff>0</xdr:rowOff>
    </xdr:from>
    <xdr:ext cx="76200" cy="200025"/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7410450" y="34699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11</xdr:col>
      <xdr:colOff>276225</xdr:colOff>
      <xdr:row>242</xdr:row>
      <xdr:rowOff>0</xdr:rowOff>
    </xdr:from>
    <xdr:to>
      <xdr:col>11</xdr:col>
      <xdr:colOff>352425</xdr:colOff>
      <xdr:row>243</xdr:row>
      <xdr:rowOff>9525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7410450" y="3308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276225</xdr:colOff>
      <xdr:row>242</xdr:row>
      <xdr:rowOff>0</xdr:rowOff>
    </xdr:from>
    <xdr:to>
      <xdr:col>11</xdr:col>
      <xdr:colOff>352425</xdr:colOff>
      <xdr:row>243</xdr:row>
      <xdr:rowOff>9525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7410450" y="3308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276225</xdr:colOff>
      <xdr:row>242</xdr:row>
      <xdr:rowOff>0</xdr:rowOff>
    </xdr:from>
    <xdr:to>
      <xdr:col>11</xdr:col>
      <xdr:colOff>352425</xdr:colOff>
      <xdr:row>243</xdr:row>
      <xdr:rowOff>9525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7410450" y="3308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276225</xdr:colOff>
      <xdr:row>242</xdr:row>
      <xdr:rowOff>0</xdr:rowOff>
    </xdr:from>
    <xdr:to>
      <xdr:col>11</xdr:col>
      <xdr:colOff>352425</xdr:colOff>
      <xdr:row>243</xdr:row>
      <xdr:rowOff>9525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7410450" y="3308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276225</xdr:colOff>
      <xdr:row>247</xdr:row>
      <xdr:rowOff>0</xdr:rowOff>
    </xdr:from>
    <xdr:ext cx="76200" cy="200025"/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7410450" y="3388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247</xdr:row>
      <xdr:rowOff>0</xdr:rowOff>
    </xdr:from>
    <xdr:ext cx="76200" cy="200025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7410450" y="3388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247</xdr:row>
      <xdr:rowOff>0</xdr:rowOff>
    </xdr:from>
    <xdr:ext cx="76200" cy="200025"/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7410450" y="3388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247</xdr:row>
      <xdr:rowOff>0</xdr:rowOff>
    </xdr:from>
    <xdr:ext cx="76200" cy="200025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7410450" y="3388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247</xdr:row>
      <xdr:rowOff>0</xdr:rowOff>
    </xdr:from>
    <xdr:ext cx="76200" cy="200025"/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7410450" y="3388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247</xdr:row>
      <xdr:rowOff>0</xdr:rowOff>
    </xdr:from>
    <xdr:ext cx="76200" cy="200025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7410450" y="3388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247</xdr:row>
      <xdr:rowOff>0</xdr:rowOff>
    </xdr:from>
    <xdr:ext cx="76200" cy="200025"/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7410450" y="3388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247</xdr:row>
      <xdr:rowOff>0</xdr:rowOff>
    </xdr:from>
    <xdr:ext cx="76200" cy="200025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7410450" y="3388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244</xdr:row>
      <xdr:rowOff>0</xdr:rowOff>
    </xdr:from>
    <xdr:ext cx="76200" cy="200025"/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7410450" y="3340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244</xdr:row>
      <xdr:rowOff>0</xdr:rowOff>
    </xdr:from>
    <xdr:ext cx="76200" cy="200025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7410450" y="3340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244</xdr:row>
      <xdr:rowOff>0</xdr:rowOff>
    </xdr:from>
    <xdr:ext cx="76200" cy="200025"/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7410450" y="3340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244</xdr:row>
      <xdr:rowOff>0</xdr:rowOff>
    </xdr:from>
    <xdr:ext cx="76200" cy="200025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7410450" y="3340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244</xdr:row>
      <xdr:rowOff>0</xdr:rowOff>
    </xdr:from>
    <xdr:ext cx="76200" cy="200025"/>
    <xdr:sp macro="" textlink="">
      <xdr:nvSpPr>
        <xdr:cNvPr id="21" name="Text Box 5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7410450" y="3340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244</xdr:row>
      <xdr:rowOff>0</xdr:rowOff>
    </xdr:from>
    <xdr:ext cx="76200" cy="200025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7410450" y="3340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246</xdr:row>
      <xdr:rowOff>0</xdr:rowOff>
    </xdr:from>
    <xdr:ext cx="76200" cy="200025"/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 txBox="1">
          <a:spLocks noChangeArrowheads="1"/>
        </xdr:cNvSpPr>
      </xdr:nvSpPr>
      <xdr:spPr bwMode="auto">
        <a:xfrm>
          <a:off x="7410450" y="33728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246</xdr:row>
      <xdr:rowOff>0</xdr:rowOff>
    </xdr:from>
    <xdr:ext cx="76200" cy="200025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 txBox="1">
          <a:spLocks noChangeArrowheads="1"/>
        </xdr:cNvSpPr>
      </xdr:nvSpPr>
      <xdr:spPr bwMode="auto">
        <a:xfrm>
          <a:off x="7410450" y="33728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276225</xdr:colOff>
      <xdr:row>186</xdr:row>
      <xdr:rowOff>0</xdr:rowOff>
    </xdr:from>
    <xdr:ext cx="76200" cy="200025"/>
    <xdr:sp macro="" textlink="">
      <xdr:nvSpPr>
        <xdr:cNvPr id="40" name="Text Box 4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SpPr txBox="1">
          <a:spLocks noChangeArrowheads="1"/>
        </xdr:cNvSpPr>
      </xdr:nvSpPr>
      <xdr:spPr bwMode="auto">
        <a:xfrm>
          <a:off x="7620000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276225</xdr:colOff>
      <xdr:row>186</xdr:row>
      <xdr:rowOff>0</xdr:rowOff>
    </xdr:from>
    <xdr:ext cx="76200" cy="200025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7620000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276225</xdr:colOff>
      <xdr:row>228</xdr:row>
      <xdr:rowOff>0</xdr:rowOff>
    </xdr:from>
    <xdr:ext cx="76200" cy="200025"/>
    <xdr:sp macro="" textlink="">
      <xdr:nvSpPr>
        <xdr:cNvPr id="42" name="Text Box 4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7019925" y="2417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276225</xdr:colOff>
      <xdr:row>228</xdr:row>
      <xdr:rowOff>0</xdr:rowOff>
    </xdr:from>
    <xdr:ext cx="76200" cy="200025"/>
    <xdr:sp macro="" textlink="">
      <xdr:nvSpPr>
        <xdr:cNvPr id="43" name="Text Box 4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7019925" y="2417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1247775</xdr:colOff>
      <xdr:row>20</xdr:row>
      <xdr:rowOff>152400</xdr:rowOff>
    </xdr:from>
    <xdr:to>
      <xdr:col>3</xdr:col>
      <xdr:colOff>1781174</xdr:colOff>
      <xdr:row>23</xdr:row>
      <xdr:rowOff>152400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3524250" y="3743325"/>
          <a:ext cx="533399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de-DE" sz="800" b="1">
              <a:solidFill>
                <a:srgbClr val="FF0000"/>
              </a:solidFill>
            </a:rPr>
            <a:t>Lead </a:t>
          </a:r>
        </a:p>
        <a:p>
          <a:r>
            <a:rPr lang="de-DE" sz="800" b="1">
              <a:solidFill>
                <a:srgbClr val="FF0000"/>
              </a:solidFill>
            </a:rPr>
            <a:t>time  8 weeks!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276225</xdr:colOff>
      <xdr:row>49</xdr:row>
      <xdr:rowOff>0</xdr:rowOff>
    </xdr:from>
    <xdr:to>
      <xdr:col>10</xdr:col>
      <xdr:colOff>352425</xdr:colOff>
      <xdr:row>50</xdr:row>
      <xdr:rowOff>38100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7620000" y="19269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49</xdr:row>
      <xdr:rowOff>0</xdr:rowOff>
    </xdr:from>
    <xdr:to>
      <xdr:col>10</xdr:col>
      <xdr:colOff>352425</xdr:colOff>
      <xdr:row>50</xdr:row>
      <xdr:rowOff>38100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>
          <a:spLocks noChangeArrowheads="1"/>
        </xdr:cNvSpPr>
      </xdr:nvSpPr>
      <xdr:spPr bwMode="auto">
        <a:xfrm>
          <a:off x="7620000" y="1975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276225</xdr:colOff>
      <xdr:row>62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>
          <a:spLocks noChangeArrowheads="1"/>
        </xdr:cNvSpPr>
      </xdr:nvSpPr>
      <xdr:spPr bwMode="auto">
        <a:xfrm>
          <a:off x="7620000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276225</xdr:colOff>
      <xdr:row>121</xdr:row>
      <xdr:rowOff>0</xdr:rowOff>
    </xdr:from>
    <xdr:to>
      <xdr:col>10</xdr:col>
      <xdr:colOff>352425</xdr:colOff>
      <xdr:row>122</xdr:row>
      <xdr:rowOff>38100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>
          <a:spLocks noChangeArrowheads="1"/>
        </xdr:cNvSpPr>
      </xdr:nvSpPr>
      <xdr:spPr bwMode="auto">
        <a:xfrm>
          <a:off x="7620000" y="2121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121</xdr:row>
      <xdr:rowOff>0</xdr:rowOff>
    </xdr:from>
    <xdr:to>
      <xdr:col>10</xdr:col>
      <xdr:colOff>352425</xdr:colOff>
      <xdr:row>122</xdr:row>
      <xdr:rowOff>38100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>
          <a:spLocks noChangeArrowheads="1"/>
        </xdr:cNvSpPr>
      </xdr:nvSpPr>
      <xdr:spPr bwMode="auto">
        <a:xfrm>
          <a:off x="7620000" y="21697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276225</xdr:colOff>
      <xdr:row>121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>
          <a:spLocks noChangeArrowheads="1"/>
        </xdr:cNvSpPr>
      </xdr:nvSpPr>
      <xdr:spPr bwMode="auto">
        <a:xfrm>
          <a:off x="7620000" y="2490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276225</xdr:colOff>
      <xdr:row>121</xdr:row>
      <xdr:rowOff>0</xdr:rowOff>
    </xdr:from>
    <xdr:ext cx="76200" cy="2000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>
          <a:spLocks noChangeArrowheads="1"/>
        </xdr:cNvSpPr>
      </xdr:nvSpPr>
      <xdr:spPr bwMode="auto">
        <a:xfrm>
          <a:off x="7620000" y="26174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276225</xdr:colOff>
      <xdr:row>121</xdr:row>
      <xdr:rowOff>0</xdr:rowOff>
    </xdr:from>
    <xdr:ext cx="76200" cy="200025"/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>
          <a:spLocks noChangeArrowheads="1"/>
        </xdr:cNvSpPr>
      </xdr:nvSpPr>
      <xdr:spPr bwMode="auto">
        <a:xfrm>
          <a:off x="7620000" y="26498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276225</xdr:colOff>
      <xdr:row>121</xdr:row>
      <xdr:rowOff>0</xdr:rowOff>
    </xdr:from>
    <xdr:ext cx="76200" cy="200025"/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 txBox="1">
          <a:spLocks noChangeArrowheads="1"/>
        </xdr:cNvSpPr>
      </xdr:nvSpPr>
      <xdr:spPr bwMode="auto">
        <a:xfrm>
          <a:off x="7620000" y="2747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276225</xdr:colOff>
      <xdr:row>123</xdr:row>
      <xdr:rowOff>0</xdr:rowOff>
    </xdr:from>
    <xdr:ext cx="76200" cy="200025"/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 txBox="1">
          <a:spLocks noChangeArrowheads="1"/>
        </xdr:cNvSpPr>
      </xdr:nvSpPr>
      <xdr:spPr bwMode="auto">
        <a:xfrm>
          <a:off x="7620000" y="2406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276225</xdr:colOff>
      <xdr:row>124</xdr:row>
      <xdr:rowOff>0</xdr:rowOff>
    </xdr:from>
    <xdr:ext cx="76200" cy="200025"/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 txBox="1">
          <a:spLocks noChangeArrowheads="1"/>
        </xdr:cNvSpPr>
      </xdr:nvSpPr>
      <xdr:spPr bwMode="auto">
        <a:xfrm>
          <a:off x="7620000" y="2423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276225</xdr:colOff>
      <xdr:row>131</xdr:row>
      <xdr:rowOff>0</xdr:rowOff>
    </xdr:from>
    <xdr:ext cx="76200" cy="200025"/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 txBox="1">
          <a:spLocks noChangeArrowheads="1"/>
        </xdr:cNvSpPr>
      </xdr:nvSpPr>
      <xdr:spPr bwMode="auto">
        <a:xfrm>
          <a:off x="7620000" y="25203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276225</xdr:colOff>
      <xdr:row>137</xdr:row>
      <xdr:rowOff>0</xdr:rowOff>
    </xdr:from>
    <xdr:ext cx="76200" cy="200025"/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>
          <a:spLocks noChangeArrowheads="1"/>
        </xdr:cNvSpPr>
      </xdr:nvSpPr>
      <xdr:spPr bwMode="auto">
        <a:xfrm>
          <a:off x="7124700" y="2091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276225</xdr:colOff>
      <xdr:row>137</xdr:row>
      <xdr:rowOff>0</xdr:rowOff>
    </xdr:from>
    <xdr:ext cx="76200" cy="200025"/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 txBox="1">
          <a:spLocks noChangeArrowheads="1"/>
        </xdr:cNvSpPr>
      </xdr:nvSpPr>
      <xdr:spPr bwMode="auto">
        <a:xfrm>
          <a:off x="7124700" y="2091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276225</xdr:colOff>
      <xdr:row>137</xdr:row>
      <xdr:rowOff>0</xdr:rowOff>
    </xdr:from>
    <xdr:ext cx="76200" cy="200025"/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SpPr txBox="1">
          <a:spLocks noChangeArrowheads="1"/>
        </xdr:cNvSpPr>
      </xdr:nvSpPr>
      <xdr:spPr bwMode="auto">
        <a:xfrm>
          <a:off x="7124700" y="2091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276225</xdr:colOff>
      <xdr:row>137</xdr:row>
      <xdr:rowOff>0</xdr:rowOff>
    </xdr:from>
    <xdr:ext cx="76200" cy="200025"/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SpPr txBox="1">
          <a:spLocks noChangeArrowheads="1"/>
        </xdr:cNvSpPr>
      </xdr:nvSpPr>
      <xdr:spPr bwMode="auto">
        <a:xfrm>
          <a:off x="7124700" y="2091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276225</xdr:colOff>
      <xdr:row>137</xdr:row>
      <xdr:rowOff>0</xdr:rowOff>
    </xdr:from>
    <xdr:ext cx="76200" cy="200025"/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SpPr txBox="1">
          <a:spLocks noChangeArrowheads="1"/>
        </xdr:cNvSpPr>
      </xdr:nvSpPr>
      <xdr:spPr bwMode="auto">
        <a:xfrm>
          <a:off x="7124700" y="2091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276225</xdr:colOff>
      <xdr:row>137</xdr:row>
      <xdr:rowOff>0</xdr:rowOff>
    </xdr:from>
    <xdr:ext cx="76200" cy="200025"/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SpPr txBox="1">
          <a:spLocks noChangeArrowheads="1"/>
        </xdr:cNvSpPr>
      </xdr:nvSpPr>
      <xdr:spPr bwMode="auto">
        <a:xfrm>
          <a:off x="7124700" y="2091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276225</xdr:colOff>
      <xdr:row>122</xdr:row>
      <xdr:rowOff>0</xdr:rowOff>
    </xdr:from>
    <xdr:to>
      <xdr:col>10</xdr:col>
      <xdr:colOff>352425</xdr:colOff>
      <xdr:row>123</xdr:row>
      <xdr:rowOff>38100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SpPr txBox="1">
          <a:spLocks noChangeArrowheads="1"/>
        </xdr:cNvSpPr>
      </xdr:nvSpPr>
      <xdr:spPr bwMode="auto">
        <a:xfrm>
          <a:off x="7620000" y="19107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276225</xdr:colOff>
      <xdr:row>124</xdr:row>
      <xdr:rowOff>0</xdr:rowOff>
    </xdr:from>
    <xdr:ext cx="76200" cy="200025"/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SpPr txBox="1">
          <a:spLocks noChangeArrowheads="1"/>
        </xdr:cNvSpPr>
      </xdr:nvSpPr>
      <xdr:spPr bwMode="auto">
        <a:xfrm>
          <a:off x="7620000" y="2406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276225</xdr:colOff>
      <xdr:row>125</xdr:row>
      <xdr:rowOff>0</xdr:rowOff>
    </xdr:from>
    <xdr:ext cx="76200" cy="200025"/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SpPr txBox="1">
          <a:spLocks noChangeArrowheads="1"/>
        </xdr:cNvSpPr>
      </xdr:nvSpPr>
      <xdr:spPr bwMode="auto">
        <a:xfrm>
          <a:off x="7620000" y="2423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276225</xdr:colOff>
      <xdr:row>71</xdr:row>
      <xdr:rowOff>0</xdr:rowOff>
    </xdr:from>
    <xdr:to>
      <xdr:col>10</xdr:col>
      <xdr:colOff>352425</xdr:colOff>
      <xdr:row>72</xdr:row>
      <xdr:rowOff>38100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>
          <a:spLocks noChangeArrowheads="1"/>
        </xdr:cNvSpPr>
      </xdr:nvSpPr>
      <xdr:spPr bwMode="auto">
        <a:xfrm>
          <a:off x="7315200" y="1576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71</xdr:row>
      <xdr:rowOff>0</xdr:rowOff>
    </xdr:from>
    <xdr:to>
      <xdr:col>10</xdr:col>
      <xdr:colOff>352425</xdr:colOff>
      <xdr:row>72</xdr:row>
      <xdr:rowOff>38100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>
          <a:spLocks noChangeArrowheads="1"/>
        </xdr:cNvSpPr>
      </xdr:nvSpPr>
      <xdr:spPr bwMode="auto">
        <a:xfrm>
          <a:off x="7315200" y="1576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276225</xdr:colOff>
      <xdr:row>90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>
          <a:spLocks noChangeArrowheads="1"/>
        </xdr:cNvSpPr>
      </xdr:nvSpPr>
      <xdr:spPr bwMode="auto">
        <a:xfrm>
          <a:off x="7620000" y="1117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276225</xdr:colOff>
      <xdr:row>97</xdr:row>
      <xdr:rowOff>0</xdr:rowOff>
    </xdr:from>
    <xdr:ext cx="76200" cy="2000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 txBox="1">
          <a:spLocks noChangeArrowheads="1"/>
        </xdr:cNvSpPr>
      </xdr:nvSpPr>
      <xdr:spPr bwMode="auto">
        <a:xfrm>
          <a:off x="7620000" y="19107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276225</xdr:colOff>
      <xdr:row>97</xdr:row>
      <xdr:rowOff>0</xdr:rowOff>
    </xdr:from>
    <xdr:ext cx="76200" cy="200025"/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>
          <a:spLocks noChangeArrowheads="1"/>
        </xdr:cNvSpPr>
      </xdr:nvSpPr>
      <xdr:spPr bwMode="auto">
        <a:xfrm>
          <a:off x="7620000" y="19592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276225</xdr:colOff>
      <xdr:row>97</xdr:row>
      <xdr:rowOff>0</xdr:rowOff>
    </xdr:from>
    <xdr:ext cx="76200" cy="200025"/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 txBox="1">
          <a:spLocks noChangeArrowheads="1"/>
        </xdr:cNvSpPr>
      </xdr:nvSpPr>
      <xdr:spPr bwMode="auto">
        <a:xfrm>
          <a:off x="7620000" y="22507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276225</xdr:colOff>
      <xdr:row>17</xdr:row>
      <xdr:rowOff>0</xdr:rowOff>
    </xdr:from>
    <xdr:to>
      <xdr:col>11</xdr:col>
      <xdr:colOff>352425</xdr:colOff>
      <xdr:row>18</xdr:row>
      <xdr:rowOff>38100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>
          <a:spLocks noChangeArrowheads="1"/>
        </xdr:cNvSpPr>
      </xdr:nvSpPr>
      <xdr:spPr bwMode="auto">
        <a:xfrm>
          <a:off x="7677150" y="2787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276225</xdr:colOff>
      <xdr:row>17</xdr:row>
      <xdr:rowOff>0</xdr:rowOff>
    </xdr:from>
    <xdr:to>
      <xdr:col>11</xdr:col>
      <xdr:colOff>352425</xdr:colOff>
      <xdr:row>18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>
          <a:spLocks noChangeArrowheads="1"/>
        </xdr:cNvSpPr>
      </xdr:nvSpPr>
      <xdr:spPr bwMode="auto">
        <a:xfrm>
          <a:off x="7677150" y="2787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276225</xdr:colOff>
      <xdr:row>17</xdr:row>
      <xdr:rowOff>0</xdr:rowOff>
    </xdr:from>
    <xdr:ext cx="76200" cy="200025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>
          <a:spLocks noChangeArrowheads="1"/>
        </xdr:cNvSpPr>
      </xdr:nvSpPr>
      <xdr:spPr bwMode="auto">
        <a:xfrm>
          <a:off x="7677150" y="29013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17</xdr:row>
      <xdr:rowOff>0</xdr:rowOff>
    </xdr:from>
    <xdr:ext cx="76200" cy="200025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 txBox="1">
          <a:spLocks noChangeArrowheads="1"/>
        </xdr:cNvSpPr>
      </xdr:nvSpPr>
      <xdr:spPr bwMode="auto">
        <a:xfrm>
          <a:off x="7677150" y="29013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20</xdr:row>
      <xdr:rowOff>0</xdr:rowOff>
    </xdr:from>
    <xdr:ext cx="76200" cy="20002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>
          <a:spLocks noChangeArrowheads="1"/>
        </xdr:cNvSpPr>
      </xdr:nvSpPr>
      <xdr:spPr bwMode="auto">
        <a:xfrm>
          <a:off x="7162800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20</xdr:row>
      <xdr:rowOff>0</xdr:rowOff>
    </xdr:from>
    <xdr:ext cx="76200" cy="200025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 txBox="1">
          <a:spLocks noChangeArrowheads="1"/>
        </xdr:cNvSpPr>
      </xdr:nvSpPr>
      <xdr:spPr bwMode="auto">
        <a:xfrm>
          <a:off x="7162800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20</xdr:row>
      <xdr:rowOff>0</xdr:rowOff>
    </xdr:from>
    <xdr:ext cx="76200" cy="200025"/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 txBox="1">
          <a:spLocks noChangeArrowheads="1"/>
        </xdr:cNvSpPr>
      </xdr:nvSpPr>
      <xdr:spPr bwMode="auto">
        <a:xfrm>
          <a:off x="7162800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276225</xdr:colOff>
      <xdr:row>20</xdr:row>
      <xdr:rowOff>0</xdr:rowOff>
    </xdr:from>
    <xdr:ext cx="76200" cy="200025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>
          <a:spLocks noChangeArrowheads="1"/>
        </xdr:cNvSpPr>
      </xdr:nvSpPr>
      <xdr:spPr bwMode="auto">
        <a:xfrm>
          <a:off x="7162800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horzOverflow="clip" wrap="square" lIns="18288" tIns="0" rIns="0" bIns="0" rtlCol="0" anchor="t" upright="1"/>
      <a:lstStyle>
        <a:defPPr algn="l">
          <a:defRPr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0" cap="flat" cmpd="sng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3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7"/>
    <pageSetUpPr fitToPage="1"/>
  </sheetPr>
  <dimension ref="B1:P59"/>
  <sheetViews>
    <sheetView zoomScaleNormal="100" workbookViewId="0">
      <selection activeCell="D15" sqref="D15"/>
    </sheetView>
  </sheetViews>
  <sheetFormatPr defaultColWidth="11.44140625" defaultRowHeight="13.2"/>
  <cols>
    <col min="1" max="1" width="4.6640625" customWidth="1"/>
    <col min="2" max="2" width="24.88671875" customWidth="1"/>
    <col min="3" max="3" width="2.6640625" customWidth="1"/>
    <col min="4" max="4" width="31" customWidth="1"/>
    <col min="5" max="5" width="2.6640625" customWidth="1"/>
    <col min="6" max="6" width="30.33203125" bestFit="1" customWidth="1"/>
    <col min="7" max="8" width="2.6640625" customWidth="1"/>
    <col min="9" max="9" width="19" customWidth="1"/>
    <col min="10" max="10" width="23" customWidth="1"/>
    <col min="11" max="11" width="3.6640625" customWidth="1"/>
  </cols>
  <sheetData>
    <row r="1" spans="2:16" ht="15.75" customHeight="1" thickBot="1"/>
    <row r="2" spans="2:16" ht="43.5" customHeight="1" thickTop="1">
      <c r="B2" s="1491"/>
      <c r="C2" s="1492"/>
      <c r="D2" s="1493"/>
      <c r="F2" s="1498" t="s">
        <v>3114</v>
      </c>
      <c r="G2" s="1499" t="s">
        <v>979</v>
      </c>
      <c r="H2" s="1499"/>
      <c r="I2" s="1499"/>
      <c r="J2" s="1500"/>
    </row>
    <row r="3" spans="2:16" ht="15.75" customHeight="1">
      <c r="B3" s="1494"/>
      <c r="C3" s="1495"/>
      <c r="D3" s="1496"/>
      <c r="F3" s="1497" t="s">
        <v>3115</v>
      </c>
      <c r="G3" s="1501" t="s">
        <v>3117</v>
      </c>
      <c r="H3" s="1718"/>
      <c r="I3" s="1724" t="s">
        <v>3115</v>
      </c>
      <c r="J3" s="1502" t="str">
        <f>VLOOKUP(I3,F2:G4,2,0)</f>
        <v>k</v>
      </c>
    </row>
    <row r="4" spans="2:16" ht="15.75" customHeight="1">
      <c r="B4" s="1494"/>
      <c r="C4" s="1495"/>
      <c r="D4" s="1496"/>
      <c r="F4" s="1497" t="s">
        <v>3116</v>
      </c>
      <c r="G4" s="1501" t="s">
        <v>3118</v>
      </c>
      <c r="H4" s="1718"/>
      <c r="I4" s="248"/>
      <c r="J4" s="1719"/>
    </row>
    <row r="5" spans="2:16" ht="15.75" customHeight="1">
      <c r="B5" s="1494"/>
      <c r="C5" s="1495"/>
      <c r="D5" s="1496"/>
      <c r="F5" s="1497"/>
      <c r="G5" s="1501"/>
      <c r="H5" s="1718"/>
      <c r="I5" s="1760"/>
      <c r="J5" s="1502"/>
    </row>
    <row r="6" spans="2:16" ht="26.25" customHeight="1" thickBot="1">
      <c r="B6" s="1488"/>
      <c r="C6" s="1489"/>
      <c r="D6" s="1490"/>
      <c r="E6" s="638"/>
      <c r="F6" s="1720"/>
      <c r="G6" s="1721"/>
      <c r="H6" s="1722"/>
      <c r="I6" s="1722"/>
      <c r="J6" s="1723"/>
      <c r="L6" s="632"/>
      <c r="M6" s="478"/>
    </row>
    <row r="7" spans="2:16" ht="13.8" thickTop="1">
      <c r="F7" s="44"/>
      <c r="G7" s="44"/>
      <c r="H7" s="479"/>
      <c r="I7" s="479"/>
      <c r="J7" s="479"/>
      <c r="M7" s="287"/>
    </row>
    <row r="8" spans="2:16" ht="24" customHeight="1">
      <c r="B8" s="1520" t="s">
        <v>1561</v>
      </c>
      <c r="C8" s="1521"/>
      <c r="D8" s="1521"/>
      <c r="E8" s="1521"/>
      <c r="F8" s="1521"/>
      <c r="G8" s="1521"/>
      <c r="H8" s="1521"/>
      <c r="I8" s="1521"/>
      <c r="J8" s="1522"/>
      <c r="L8" s="1798"/>
      <c r="M8" s="1799"/>
      <c r="N8" s="1798"/>
      <c r="O8" s="1798"/>
      <c r="P8" s="1798"/>
    </row>
    <row r="9" spans="2:16" ht="13.5" customHeight="1" thickBot="1">
      <c r="B9" s="27"/>
      <c r="C9" s="27"/>
      <c r="D9" s="28"/>
      <c r="H9" s="248"/>
      <c r="I9" s="419"/>
      <c r="J9" s="420"/>
      <c r="L9" s="1800"/>
      <c r="M9" s="1799"/>
      <c r="N9" s="1798"/>
      <c r="O9" s="1798"/>
      <c r="P9" s="1798"/>
    </row>
    <row r="10" spans="2:16" ht="18" customHeight="1" thickTop="1" thickBot="1">
      <c r="B10" s="1982" t="s">
        <v>981</v>
      </c>
      <c r="C10" s="1983"/>
      <c r="D10" s="1984"/>
      <c r="E10" s="651"/>
      <c r="F10" s="653"/>
      <c r="G10" s="651"/>
      <c r="H10" s="652" t="s">
        <v>400</v>
      </c>
      <c r="I10" s="1000">
        <v>43412</v>
      </c>
      <c r="J10" s="651"/>
      <c r="L10" s="1798"/>
      <c r="M10" s="1799"/>
      <c r="N10" s="1798"/>
      <c r="O10" s="1798"/>
      <c r="P10" s="1798"/>
    </row>
    <row r="11" spans="2:16" ht="8.1" customHeight="1" thickTop="1" thickBot="1">
      <c r="B11" s="648"/>
      <c r="C11" s="649"/>
      <c r="D11" s="650"/>
      <c r="E11" s="327"/>
      <c r="F11" s="29"/>
      <c r="G11" s="29"/>
      <c r="H11" s="300"/>
      <c r="I11" s="1706"/>
      <c r="J11" s="300"/>
      <c r="L11" s="1798"/>
      <c r="M11" s="1799"/>
      <c r="N11" s="1798"/>
      <c r="O11" s="1798"/>
      <c r="P11" s="1798"/>
    </row>
    <row r="12" spans="2:16" ht="18" customHeight="1" thickTop="1" thickBot="1">
      <c r="B12" s="1985" t="s">
        <v>1049</v>
      </c>
      <c r="C12" s="1986"/>
      <c r="D12" s="1987"/>
      <c r="E12" s="651"/>
      <c r="F12" s="653"/>
      <c r="G12" s="651"/>
      <c r="H12" s="652" t="s">
        <v>861</v>
      </c>
      <c r="I12" s="1000">
        <v>43412</v>
      </c>
      <c r="J12" s="651"/>
      <c r="L12" s="1798"/>
      <c r="M12" s="1799"/>
      <c r="N12" s="1798"/>
      <c r="O12" s="1798"/>
      <c r="P12" s="1798"/>
    </row>
    <row r="13" spans="2:16" ht="13.5" customHeight="1" thickTop="1" thickBot="1">
      <c r="B13" s="30"/>
      <c r="C13" s="30"/>
      <c r="D13" s="31"/>
      <c r="I13" s="288"/>
      <c r="L13" s="1798"/>
      <c r="M13" s="1799"/>
      <c r="N13" s="1798"/>
      <c r="O13" s="1798"/>
      <c r="P13" s="1798"/>
    </row>
    <row r="14" spans="2:16" ht="18" customHeight="1" thickTop="1" thickBot="1">
      <c r="B14" s="120" t="s">
        <v>1050</v>
      </c>
      <c r="C14" s="484"/>
      <c r="D14" s="267" t="s">
        <v>4614</v>
      </c>
      <c r="E14" s="111"/>
      <c r="F14" s="112"/>
      <c r="G14" s="112"/>
      <c r="H14" s="112"/>
      <c r="I14" s="112"/>
      <c r="J14" s="121"/>
      <c r="L14" s="1798"/>
      <c r="M14" s="1798"/>
      <c r="N14" s="1798"/>
      <c r="O14" s="1798"/>
      <c r="P14" s="1798"/>
    </row>
    <row r="15" spans="2:16" ht="8.25" customHeight="1" thickTop="1">
      <c r="B15" s="29"/>
      <c r="D15" s="30"/>
      <c r="E15" s="26"/>
      <c r="L15" s="1798"/>
      <c r="M15" s="1801"/>
      <c r="N15" s="1798"/>
      <c r="O15" s="1798"/>
      <c r="P15" s="1798"/>
    </row>
    <row r="16" spans="2:16" ht="8.1" customHeight="1" thickBot="1">
      <c r="B16" s="30"/>
      <c r="D16" s="30"/>
      <c r="L16" s="1798"/>
      <c r="M16" s="1798"/>
      <c r="N16" s="1798"/>
      <c r="O16" s="1798"/>
      <c r="P16" s="1798"/>
    </row>
    <row r="17" spans="2:16" ht="18" customHeight="1" thickTop="1">
      <c r="B17" s="84" t="s">
        <v>1051</v>
      </c>
      <c r="C17" s="84"/>
      <c r="D17" s="260" t="e">
        <f>+#REF!</f>
        <v>#REF!</v>
      </c>
      <c r="E17" s="261"/>
      <c r="F17" s="261"/>
      <c r="G17" s="346"/>
      <c r="H17" s="261"/>
      <c r="I17" s="261"/>
      <c r="J17" s="262"/>
      <c r="L17" s="1018"/>
      <c r="M17" s="1018"/>
      <c r="N17" s="1018"/>
      <c r="O17" s="1018"/>
      <c r="P17" s="1798"/>
    </row>
    <row r="18" spans="2:16" ht="18" customHeight="1">
      <c r="B18" s="265"/>
      <c r="C18" s="265"/>
      <c r="D18" s="1005"/>
      <c r="E18" s="44"/>
      <c r="F18" s="44"/>
      <c r="G18" s="347"/>
      <c r="H18" s="44"/>
      <c r="I18" s="44"/>
      <c r="J18" s="266"/>
      <c r="L18" s="1802" t="e">
        <f>#REF!</f>
        <v>#REF!</v>
      </c>
      <c r="M18" s="1803">
        <v>1</v>
      </c>
      <c r="N18" s="1216"/>
      <c r="O18" s="1018"/>
      <c r="P18" s="1798"/>
    </row>
    <row r="19" spans="2:16" ht="18" customHeight="1" thickBot="1">
      <c r="B19" s="85"/>
      <c r="C19" s="85"/>
      <c r="D19" s="263" t="s">
        <v>537</v>
      </c>
      <c r="E19" s="264"/>
      <c r="F19" s="264"/>
      <c r="G19" s="264"/>
      <c r="H19" s="264"/>
      <c r="I19" s="280" t="s">
        <v>833</v>
      </c>
      <c r="J19" s="1213" t="s">
        <v>2899</v>
      </c>
      <c r="L19" s="1804" t="e">
        <f>IF(#REF!="","",#REF!)</f>
        <v>#REF!</v>
      </c>
      <c r="M19" s="1803" t="e">
        <f>IF(#REF!="",1,3)</f>
        <v>#REF!</v>
      </c>
      <c r="N19" s="1216" t="e">
        <f>VLOOKUP(J19,$L$18:$M$19,2,0)</f>
        <v>#N/A</v>
      </c>
      <c r="O19" s="1018"/>
      <c r="P19" s="1798"/>
    </row>
    <row r="20" spans="2:16" ht="15.75" customHeight="1" thickTop="1" thickBot="1">
      <c r="B20" s="30"/>
      <c r="L20" s="1018"/>
      <c r="M20" s="1018"/>
      <c r="N20" s="1018"/>
      <c r="O20" s="1018"/>
      <c r="P20" s="1798"/>
    </row>
    <row r="21" spans="2:16" ht="7.5" customHeight="1" thickTop="1">
      <c r="B21" s="639"/>
      <c r="C21" s="640"/>
      <c r="D21" s="640"/>
      <c r="E21" s="640"/>
      <c r="F21" s="640"/>
      <c r="G21" s="640"/>
      <c r="H21" s="640"/>
      <c r="I21" s="640"/>
      <c r="J21" s="641"/>
      <c r="L21" s="1018"/>
      <c r="M21" s="1844"/>
      <c r="N21" s="1018"/>
      <c r="O21" s="1018"/>
      <c r="P21" s="1798"/>
    </row>
    <row r="22" spans="2:16">
      <c r="B22" s="642" t="s">
        <v>954</v>
      </c>
      <c r="C22" s="654" t="s">
        <v>611</v>
      </c>
      <c r="D22" s="655" t="s">
        <v>1860</v>
      </c>
      <c r="E22" s="654" t="s">
        <v>1524</v>
      </c>
      <c r="F22" s="655" t="s">
        <v>1861</v>
      </c>
      <c r="G22" s="44"/>
      <c r="H22" s="654" t="s">
        <v>979</v>
      </c>
      <c r="I22" s="655" t="s">
        <v>1862</v>
      </c>
      <c r="J22" s="266"/>
      <c r="L22" s="1018"/>
      <c r="M22" s="1018"/>
      <c r="N22" s="1018"/>
      <c r="O22" s="1018"/>
      <c r="P22" s="1798"/>
    </row>
    <row r="23" spans="2:16" ht="2.25" customHeight="1">
      <c r="B23" s="644"/>
      <c r="C23" s="44"/>
      <c r="D23" s="44"/>
      <c r="E23" s="44"/>
      <c r="F23" s="44"/>
      <c r="G23" s="44"/>
      <c r="H23" s="44"/>
      <c r="I23" s="44"/>
      <c r="J23" s="266"/>
      <c r="L23" s="1018"/>
      <c r="M23" s="1018"/>
      <c r="N23" s="1018"/>
      <c r="O23" s="1018"/>
      <c r="P23" s="1798"/>
    </row>
    <row r="24" spans="2:16">
      <c r="B24" s="644"/>
      <c r="C24" s="654" t="s">
        <v>1523</v>
      </c>
      <c r="D24" s="655" t="s">
        <v>1863</v>
      </c>
      <c r="E24" s="654" t="s">
        <v>3339</v>
      </c>
      <c r="F24" s="1633" t="s">
        <v>3340</v>
      </c>
      <c r="G24" s="44"/>
      <c r="H24" s="654" t="s">
        <v>716</v>
      </c>
      <c r="I24" s="655" t="s">
        <v>1864</v>
      </c>
      <c r="J24" s="266"/>
      <c r="L24" s="1798"/>
      <c r="M24" s="1798"/>
      <c r="N24" s="1798"/>
      <c r="O24" s="1798"/>
      <c r="P24" s="1798"/>
    </row>
    <row r="25" spans="2:16" ht="2.25" customHeight="1">
      <c r="B25" s="644"/>
      <c r="C25" s="44"/>
      <c r="D25" s="44"/>
      <c r="E25" s="44"/>
      <c r="F25" s="44"/>
      <c r="G25" s="44"/>
      <c r="H25" s="44"/>
      <c r="I25" s="44"/>
      <c r="J25" s="643"/>
      <c r="L25" s="1798"/>
      <c r="M25" s="1798"/>
      <c r="N25" s="1798"/>
      <c r="O25" s="1798"/>
      <c r="P25" s="1798"/>
    </row>
    <row r="26" spans="2:16" ht="8.25" customHeight="1" thickBot="1">
      <c r="B26" s="645"/>
      <c r="C26" s="646"/>
      <c r="D26" s="646"/>
      <c r="E26" s="646"/>
      <c r="F26" s="646"/>
      <c r="G26" s="646"/>
      <c r="H26" s="646"/>
      <c r="I26" s="646"/>
      <c r="J26" s="647"/>
      <c r="L26" s="1798"/>
      <c r="M26" s="1798"/>
      <c r="N26" s="1798"/>
      <c r="O26" s="1798"/>
      <c r="P26" s="1798"/>
    </row>
    <row r="27" spans="2:16" ht="2.25" customHeight="1" thickTop="1">
      <c r="L27" s="1798"/>
      <c r="M27" s="1798"/>
      <c r="N27" s="1798"/>
      <c r="O27" s="1798"/>
      <c r="P27" s="1798"/>
    </row>
    <row r="28" spans="2:16">
      <c r="L28" s="1798"/>
      <c r="M28" s="1798"/>
      <c r="N28" s="1798"/>
      <c r="O28" s="1798"/>
      <c r="P28" s="1798"/>
    </row>
    <row r="29" spans="2:16">
      <c r="L29" s="1798"/>
      <c r="M29" s="1798"/>
      <c r="N29" s="1798"/>
      <c r="O29" s="1798"/>
      <c r="P29" s="1798"/>
    </row>
    <row r="30" spans="2:16">
      <c r="B30" s="1009"/>
      <c r="E30" s="632"/>
      <c r="F30" s="633"/>
      <c r="L30" s="1798"/>
      <c r="M30" s="1798"/>
      <c r="N30" s="1798"/>
      <c r="O30" s="1798"/>
      <c r="P30" s="1798"/>
    </row>
    <row r="31" spans="2:16">
      <c r="L31" s="1798"/>
      <c r="M31" s="1798"/>
      <c r="N31" s="1798"/>
      <c r="O31" s="1798"/>
      <c r="P31" s="1798"/>
    </row>
    <row r="32" spans="2:16">
      <c r="B32" s="250"/>
      <c r="D32" s="1008"/>
      <c r="L32" s="1798"/>
      <c r="M32" s="1798"/>
      <c r="N32" s="1798"/>
      <c r="O32" s="1798"/>
      <c r="P32" s="1798"/>
    </row>
    <row r="33" spans="2:13">
      <c r="B33" s="918"/>
    </row>
    <row r="34" spans="2:13">
      <c r="D34" s="633"/>
      <c r="E34" s="632"/>
    </row>
    <row r="35" spans="2:13">
      <c r="L35" s="152"/>
      <c r="M35" s="288"/>
    </row>
    <row r="39" spans="2:13">
      <c r="M39" s="288"/>
    </row>
    <row r="59" spans="6:6">
      <c r="F59" s="633"/>
    </row>
  </sheetData>
  <mergeCells count="2">
    <mergeCell ref="B10:D10"/>
    <mergeCell ref="B12:D12"/>
  </mergeCells>
  <phoneticPr fontId="29" type="noConversion"/>
  <dataValidations count="2">
    <dataValidation type="list" allowBlank="1" showInputMessage="1" showErrorMessage="1" sqref="J19" xr:uid="{00000000-0002-0000-0000-000000000000}">
      <formula1>$L$18:$L$19</formula1>
    </dataValidation>
    <dataValidation type="list" allowBlank="1" showInputMessage="1" showErrorMessage="1" sqref="I3" xr:uid="{00000000-0002-0000-0000-000001000000}">
      <formula1>$F$2:$F$4</formula1>
    </dataValidation>
  </dataValidations>
  <pageMargins left="0.35" right="0.63" top="1.07" bottom="0.67" header="0.4921259845" footer="0.4921259845"/>
  <pageSetup paperSize="9" scale="97" orientation="landscape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fitToPage="1"/>
  </sheetPr>
  <dimension ref="A1:U131"/>
  <sheetViews>
    <sheetView zoomScale="115" zoomScaleNormal="115" workbookViewId="0">
      <pane xSplit="5" ySplit="6" topLeftCell="H30" activePane="bottomRight" state="frozen"/>
      <selection activeCell="B507" sqref="B507"/>
      <selection pane="topRight" activeCell="B507" sqref="B507"/>
      <selection pane="bottomLeft" activeCell="B507" sqref="B507"/>
      <selection pane="bottomRight" activeCell="E31" sqref="E31"/>
    </sheetView>
  </sheetViews>
  <sheetFormatPr defaultColWidth="11.44140625" defaultRowHeight="13.2"/>
  <cols>
    <col min="1" max="1" width="4.6640625" style="287" hidden="1" customWidth="1"/>
    <col min="2" max="2" width="14" bestFit="1" customWidth="1"/>
    <col min="3" max="3" width="12.33203125" style="1341" hidden="1" customWidth="1"/>
    <col min="4" max="4" width="9.5546875" style="76" customWidth="1"/>
    <col min="5" max="5" width="29.33203125" customWidth="1"/>
    <col min="6" max="6" width="11.88671875" bestFit="1" customWidth="1"/>
    <col min="7" max="8" width="10.109375" customWidth="1"/>
    <col min="9" max="10" width="6.88671875" customWidth="1"/>
    <col min="11" max="11" width="8.33203125" customWidth="1"/>
    <col min="12" max="14" width="6.88671875" customWidth="1"/>
    <col min="15" max="15" width="6.109375" customWidth="1"/>
    <col min="16" max="16" width="6.88671875" customWidth="1"/>
    <col min="17" max="17" width="8.44140625" customWidth="1"/>
    <col min="18" max="18" width="62.33203125" customWidth="1"/>
    <col min="19" max="19" width="12.33203125" bestFit="1" customWidth="1"/>
  </cols>
  <sheetData>
    <row r="1" spans="1:18" ht="15.6">
      <c r="A1" s="287" t="str">
        <f>Front!J3</f>
        <v>k</v>
      </c>
      <c r="B1" s="827" t="s">
        <v>640</v>
      </c>
      <c r="C1" s="1335"/>
      <c r="D1" s="833"/>
      <c r="E1" s="828"/>
      <c r="F1" s="619"/>
      <c r="G1" s="619"/>
      <c r="H1" s="619"/>
      <c r="I1" s="619"/>
      <c r="J1" s="619"/>
      <c r="K1" s="1504"/>
      <c r="L1" s="1505" t="s">
        <v>619</v>
      </c>
      <c r="M1" s="1543" t="str">
        <f>Front!D14</f>
        <v>Logic Computers</v>
      </c>
      <c r="N1" s="1506"/>
      <c r="O1" s="1543"/>
      <c r="P1" s="1506"/>
      <c r="Q1" s="1506"/>
      <c r="R1" s="1507"/>
    </row>
    <row r="2" spans="1:18" ht="15.6">
      <c r="B2" s="829" t="str">
        <f>IF(OR(A1="x",A1="k"),"bizhub 185 / 226 / 266 / 306","ineo 185 / 226 / 266 / 306")</f>
        <v>bizhub 185 / 226 / 266 / 306</v>
      </c>
      <c r="C2" s="1336"/>
      <c r="D2" s="834"/>
      <c r="E2" s="830"/>
      <c r="F2" s="1508"/>
      <c r="G2" s="1508"/>
      <c r="H2" s="1508"/>
      <c r="I2" s="1508"/>
      <c r="J2" s="1508"/>
      <c r="K2" s="1509"/>
      <c r="L2" s="1509"/>
      <c r="M2" s="1510" t="s">
        <v>620</v>
      </c>
      <c r="N2" s="1988">
        <f>+Front!I12</f>
        <v>43412</v>
      </c>
      <c r="O2" s="1988"/>
      <c r="P2" s="1511"/>
      <c r="Q2" s="1510" t="s">
        <v>621</v>
      </c>
      <c r="R2" s="1512">
        <f>+Front!I10</f>
        <v>43412</v>
      </c>
    </row>
    <row r="3" spans="1:18" ht="15.6">
      <c r="B3" s="829" t="str">
        <f>IF(A1="X","ineo 185 / 226 / 266 /306","")</f>
        <v/>
      </c>
      <c r="C3" s="1336"/>
      <c r="D3" s="834"/>
      <c r="E3" s="830"/>
      <c r="F3" s="1949"/>
      <c r="G3" s="1949"/>
      <c r="H3" s="1949"/>
      <c r="I3" s="1508"/>
      <c r="J3" s="1508"/>
      <c r="K3" s="1509"/>
      <c r="L3" s="1509"/>
      <c r="M3" s="1510"/>
      <c r="N3" s="1513"/>
      <c r="O3" s="1513"/>
      <c r="P3" s="1511"/>
      <c r="Q3" s="1510"/>
      <c r="R3" s="1512"/>
    </row>
    <row r="4" spans="1:18" ht="15.6">
      <c r="B4" s="836"/>
      <c r="C4" s="1337"/>
      <c r="D4" s="835"/>
      <c r="E4" s="832"/>
      <c r="F4" s="87"/>
      <c r="G4" s="87"/>
      <c r="H4" s="87"/>
      <c r="I4" s="623"/>
      <c r="J4" s="623"/>
      <c r="K4" s="623"/>
      <c r="L4" s="623"/>
      <c r="M4" s="623"/>
      <c r="N4" s="623"/>
      <c r="O4" s="623"/>
      <c r="P4" s="623"/>
      <c r="Q4" s="623"/>
      <c r="R4" s="1515"/>
    </row>
    <row r="5" spans="1:18">
      <c r="B5" s="110" t="s">
        <v>642</v>
      </c>
      <c r="C5" s="1342"/>
      <c r="D5" s="103" t="s">
        <v>643</v>
      </c>
      <c r="E5" s="104"/>
      <c r="F5" s="1950" t="s">
        <v>4606</v>
      </c>
      <c r="G5" s="1950" t="s">
        <v>4607</v>
      </c>
      <c r="H5" s="1950" t="s">
        <v>4608</v>
      </c>
      <c r="I5" s="106" t="s">
        <v>617</v>
      </c>
      <c r="J5" s="98"/>
      <c r="K5" s="98"/>
      <c r="L5" s="98"/>
      <c r="M5" s="98"/>
      <c r="N5" s="98"/>
      <c r="O5" s="98"/>
      <c r="P5" s="147" t="s">
        <v>630</v>
      </c>
      <c r="Q5" s="1210" t="str">
        <f>+Front!J19</f>
        <v>EUR</v>
      </c>
      <c r="R5" s="107" t="s">
        <v>618</v>
      </c>
    </row>
    <row r="6" spans="1:18">
      <c r="B6" s="109"/>
      <c r="C6" s="1338"/>
      <c r="D6" s="105"/>
      <c r="E6" s="101"/>
      <c r="F6" s="1951"/>
      <c r="G6" s="1951"/>
      <c r="H6" s="1951"/>
      <c r="I6" s="99"/>
      <c r="J6" s="100"/>
      <c r="K6" s="100"/>
      <c r="L6" s="100"/>
      <c r="M6" s="100"/>
      <c r="N6" s="100"/>
      <c r="O6" s="100"/>
      <c r="P6" s="100"/>
      <c r="Q6" s="101"/>
      <c r="R6" s="102"/>
    </row>
    <row r="7" spans="1:18" ht="8.25" customHeight="1">
      <c r="B7" s="2"/>
      <c r="C7" s="1340"/>
      <c r="D7" s="1"/>
      <c r="E7" s="2"/>
      <c r="F7" s="532"/>
      <c r="G7" s="532"/>
      <c r="H7" s="53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s="78" customFormat="1">
      <c r="A8" s="920"/>
      <c r="B8" s="80" t="s">
        <v>1028</v>
      </c>
      <c r="C8" s="1339"/>
      <c r="D8" s="81"/>
      <c r="E8" s="81"/>
      <c r="F8" s="536"/>
      <c r="G8" s="536"/>
      <c r="H8" s="536"/>
      <c r="I8" s="81" t="s">
        <v>220</v>
      </c>
      <c r="J8" s="81"/>
      <c r="K8" s="81"/>
      <c r="L8" s="81"/>
      <c r="M8" s="81"/>
      <c r="N8" s="81"/>
      <c r="O8" s="81"/>
      <c r="P8" s="81"/>
      <c r="Q8" s="82"/>
      <c r="R8" s="79"/>
    </row>
    <row r="9" spans="1:18">
      <c r="A9" s="1503" t="str">
        <f>IF(ISERROR(#REF!),"xx","")</f>
        <v>xx</v>
      </c>
      <c r="B9" s="656" t="s">
        <v>2062</v>
      </c>
      <c r="C9" s="1397"/>
      <c r="D9" s="705" t="s">
        <v>2338</v>
      </c>
      <c r="E9" s="801"/>
      <c r="F9" s="1954">
        <v>396</v>
      </c>
      <c r="G9" s="1954">
        <v>415.8</v>
      </c>
      <c r="H9" s="1954">
        <v>478.16999999999996</v>
      </c>
      <c r="I9" s="217" t="s">
        <v>1642</v>
      </c>
      <c r="J9" s="8"/>
      <c r="K9" s="8"/>
      <c r="L9" s="8"/>
      <c r="M9" s="8"/>
      <c r="N9" s="8"/>
      <c r="O9" s="8"/>
      <c r="P9" s="8"/>
      <c r="Q9" s="50"/>
      <c r="R9" s="4" t="s">
        <v>2067</v>
      </c>
    </row>
    <row r="10" spans="1:18">
      <c r="A10" s="1503" t="str">
        <f>IF(ISERROR(#REF!),"xx","")</f>
        <v>xx</v>
      </c>
      <c r="B10" s="660"/>
      <c r="C10" s="1398"/>
      <c r="D10" s="890" t="s">
        <v>4610</v>
      </c>
      <c r="E10" s="717"/>
      <c r="F10" s="1960"/>
      <c r="G10" s="414"/>
      <c r="H10" s="414"/>
      <c r="I10" s="227" t="s">
        <v>2063</v>
      </c>
      <c r="J10" s="9"/>
      <c r="K10" s="9"/>
      <c r="L10" s="9"/>
      <c r="M10" s="9"/>
      <c r="N10" s="9"/>
      <c r="O10" s="9"/>
      <c r="P10" s="9"/>
      <c r="Q10" s="37" t="s">
        <v>1315</v>
      </c>
      <c r="R10" s="5"/>
    </row>
    <row r="11" spans="1:18">
      <c r="A11" s="1503" t="str">
        <f>IF(ISERROR(#REF!),"xx","")</f>
        <v>xx</v>
      </c>
      <c r="B11" s="719" t="s">
        <v>3348</v>
      </c>
      <c r="C11" s="1397"/>
      <c r="D11" s="705" t="s">
        <v>3344</v>
      </c>
      <c r="E11" s="799"/>
      <c r="F11" s="1954">
        <v>688.01538960000016</v>
      </c>
      <c r="G11" s="1954">
        <v>722.41615908000017</v>
      </c>
      <c r="H11" s="1954">
        <v>830.77858294200018</v>
      </c>
      <c r="I11" s="301" t="s">
        <v>3724</v>
      </c>
      <c r="J11" s="302"/>
      <c r="K11" s="302"/>
      <c r="L11" s="302"/>
      <c r="M11" s="302"/>
      <c r="N11" s="302"/>
      <c r="O11" s="302"/>
      <c r="P11" s="302"/>
      <c r="Q11" s="303" t="s">
        <v>233</v>
      </c>
      <c r="R11" s="155" t="s">
        <v>3346</v>
      </c>
    </row>
    <row r="12" spans="1:18">
      <c r="A12" s="1503" t="str">
        <f>IF(ISERROR(#REF!),"xx","")</f>
        <v>xx</v>
      </c>
      <c r="B12" s="720"/>
      <c r="C12" s="1398"/>
      <c r="D12" s="890" t="s">
        <v>4610</v>
      </c>
      <c r="E12" s="800"/>
      <c r="F12" s="1958"/>
      <c r="G12" s="1958"/>
      <c r="H12" s="1958"/>
      <c r="I12" s="304" t="s">
        <v>3345</v>
      </c>
      <c r="J12" s="305"/>
      <c r="K12" s="305"/>
      <c r="L12" s="305"/>
      <c r="M12" s="305"/>
      <c r="N12" s="305"/>
      <c r="O12" s="305"/>
      <c r="P12" s="305"/>
      <c r="Q12" s="306"/>
      <c r="R12" s="310"/>
    </row>
    <row r="13" spans="1:18">
      <c r="A13" s="1503" t="str">
        <f>IF(ISERROR(#REF!),"xx","")</f>
        <v>xx</v>
      </c>
      <c r="B13" s="719" t="s">
        <v>3644</v>
      </c>
      <c r="C13" s="1397"/>
      <c r="D13" s="705" t="s">
        <v>3645</v>
      </c>
      <c r="E13" s="799"/>
      <c r="F13" s="1954">
        <v>1050.7421232000004</v>
      </c>
      <c r="G13" s="1954">
        <v>1103.2792293600005</v>
      </c>
      <c r="H13" s="1954">
        <v>1268.7711137640006</v>
      </c>
      <c r="I13" s="301" t="s">
        <v>3725</v>
      </c>
      <c r="J13" s="59"/>
      <c r="K13" s="59"/>
      <c r="L13" s="59"/>
      <c r="M13" s="59"/>
      <c r="N13" s="59"/>
      <c r="O13" s="59"/>
      <c r="P13" s="59"/>
      <c r="Q13" s="333" t="s">
        <v>233</v>
      </c>
      <c r="R13" s="155" t="s">
        <v>3648</v>
      </c>
    </row>
    <row r="14" spans="1:18">
      <c r="A14" s="1503" t="str">
        <f>IF(ISERROR(#REF!),"xx","")</f>
        <v>xx</v>
      </c>
      <c r="B14" s="720"/>
      <c r="C14" s="1398"/>
      <c r="D14" s="890" t="s">
        <v>4610</v>
      </c>
      <c r="E14" s="800"/>
      <c r="F14" s="1958"/>
      <c r="G14" s="1958"/>
      <c r="H14" s="1958"/>
      <c r="I14" s="45" t="s">
        <v>3649</v>
      </c>
      <c r="J14" s="60"/>
      <c r="K14" s="60"/>
      <c r="L14" s="60"/>
      <c r="M14" s="60"/>
      <c r="N14" s="60"/>
      <c r="O14" s="60"/>
      <c r="P14" s="60"/>
      <c r="Q14" s="309"/>
      <c r="R14" s="310"/>
    </row>
    <row r="15" spans="1:18">
      <c r="A15" s="1503" t="str">
        <f>IF(ISERROR(#REF!),"xx","")</f>
        <v>xx</v>
      </c>
      <c r="B15" s="719" t="s">
        <v>3646</v>
      </c>
      <c r="C15" s="1397"/>
      <c r="D15" s="705" t="s">
        <v>3647</v>
      </c>
      <c r="E15" s="799"/>
      <c r="F15" s="1954">
        <v>1188.9115392000001</v>
      </c>
      <c r="G15" s="1954">
        <v>1248.3571161600003</v>
      </c>
      <c r="H15" s="1954">
        <v>1435.6106835840003</v>
      </c>
      <c r="I15" s="301" t="s">
        <v>3725</v>
      </c>
      <c r="J15" s="59"/>
      <c r="K15" s="59"/>
      <c r="L15" s="59"/>
      <c r="M15" s="59"/>
      <c r="N15" s="59"/>
      <c r="O15" s="59"/>
      <c r="P15" s="59"/>
      <c r="Q15" s="333" t="s">
        <v>233</v>
      </c>
      <c r="R15" s="155" t="s">
        <v>3650</v>
      </c>
    </row>
    <row r="16" spans="1:18">
      <c r="A16" s="1503" t="str">
        <f>IF(ISERROR(#REF!),"xx","")</f>
        <v>xx</v>
      </c>
      <c r="B16" s="720"/>
      <c r="C16" s="1398"/>
      <c r="D16" s="890" t="s">
        <v>4610</v>
      </c>
      <c r="E16" s="800"/>
      <c r="F16" s="1957"/>
      <c r="G16" s="1957"/>
      <c r="H16" s="1957"/>
      <c r="I16" s="45" t="s">
        <v>3649</v>
      </c>
      <c r="J16" s="60"/>
      <c r="K16" s="60"/>
      <c r="L16" s="60"/>
      <c r="M16" s="60"/>
      <c r="N16" s="60"/>
      <c r="O16" s="60"/>
      <c r="P16" s="60"/>
      <c r="Q16" s="309"/>
      <c r="R16" s="310"/>
    </row>
    <row r="17" spans="1:20">
      <c r="A17" s="1503"/>
      <c r="B17" s="2"/>
      <c r="C17" s="1340"/>
      <c r="D17" s="1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20" s="78" customFormat="1">
      <c r="A18" s="1503"/>
      <c r="B18" s="90" t="s">
        <v>1029</v>
      </c>
      <c r="C18" s="1343"/>
      <c r="D18" s="83"/>
      <c r="E18" s="83"/>
      <c r="F18" s="83"/>
      <c r="G18" s="83"/>
      <c r="H18" s="83"/>
      <c r="I18" s="83" t="s">
        <v>10</v>
      </c>
      <c r="J18" s="83"/>
      <c r="K18" s="83"/>
      <c r="L18" s="83"/>
      <c r="M18" s="83"/>
      <c r="N18" s="83"/>
      <c r="O18" s="83"/>
      <c r="P18" s="83"/>
      <c r="Q18" s="91"/>
      <c r="R18" s="89"/>
      <c r="S18"/>
      <c r="T18"/>
    </row>
    <row r="19" spans="1:20">
      <c r="A19" s="1503" t="str">
        <f>IF(ISERROR(#REF!),"xx","")</f>
        <v>xx</v>
      </c>
      <c r="B19" s="662">
        <v>9967005000</v>
      </c>
      <c r="C19" s="1350"/>
      <c r="D19" s="663" t="s">
        <v>3711</v>
      </c>
      <c r="E19" s="664"/>
      <c r="F19" s="1956">
        <v>99.314846400000008</v>
      </c>
      <c r="G19" s="1956">
        <v>104.28058872000001</v>
      </c>
      <c r="H19" s="1956">
        <v>125.13670646400001</v>
      </c>
      <c r="I19" s="221">
        <v>165</v>
      </c>
      <c r="J19" s="221">
        <v>185</v>
      </c>
      <c r="K19" s="201"/>
      <c r="L19" s="162"/>
      <c r="M19" s="221"/>
      <c r="N19" s="201"/>
      <c r="O19" s="201"/>
      <c r="P19" s="205"/>
      <c r="Q19" s="114"/>
      <c r="R19" s="14"/>
    </row>
    <row r="20" spans="1:20">
      <c r="A20" s="1503" t="str">
        <f>IF(ISERROR(#REF!),"xx","")</f>
        <v>xx</v>
      </c>
      <c r="B20" s="674">
        <v>9967001960</v>
      </c>
      <c r="C20" s="1349"/>
      <c r="D20" s="708" t="s">
        <v>1123</v>
      </c>
      <c r="E20" s="673" t="s">
        <v>2</v>
      </c>
      <c r="F20" s="1956">
        <v>34.1859672</v>
      </c>
      <c r="G20" s="1956">
        <v>35.895265559999999</v>
      </c>
      <c r="H20" s="1956">
        <v>43.074318671999997</v>
      </c>
      <c r="I20" s="160"/>
      <c r="J20" s="160"/>
      <c r="K20" s="160">
        <v>215</v>
      </c>
      <c r="L20" s="160">
        <v>226</v>
      </c>
      <c r="M20" s="160">
        <v>266</v>
      </c>
      <c r="N20" s="160">
        <v>306</v>
      </c>
      <c r="O20" s="170"/>
      <c r="P20" s="8"/>
      <c r="Q20" s="6"/>
      <c r="R20" s="155"/>
    </row>
    <row r="21" spans="1:20">
      <c r="A21" s="1503" t="str">
        <f>IF(ISERROR(#REF!),"xx","")</f>
        <v>xx</v>
      </c>
      <c r="B21" s="662" t="s">
        <v>855</v>
      </c>
      <c r="C21" s="1350"/>
      <c r="D21" s="663" t="s">
        <v>1124</v>
      </c>
      <c r="E21" s="664" t="s">
        <v>477</v>
      </c>
      <c r="F21" s="1956">
        <v>361.30312680000009</v>
      </c>
      <c r="G21" s="1956">
        <v>379.36828314000013</v>
      </c>
      <c r="H21" s="1956">
        <v>455.24193976800012</v>
      </c>
      <c r="I21" s="162"/>
      <c r="J21" s="162"/>
      <c r="K21" s="162">
        <v>215</v>
      </c>
      <c r="L21" s="162">
        <v>226</v>
      </c>
      <c r="M21" s="162">
        <v>266</v>
      </c>
      <c r="N21" s="162">
        <v>306</v>
      </c>
      <c r="O21" s="153"/>
      <c r="P21" s="11"/>
      <c r="Q21" s="13"/>
      <c r="R21" s="86" t="s">
        <v>1142</v>
      </c>
    </row>
    <row r="22" spans="1:20">
      <c r="A22" s="1503" t="str">
        <f>IF(ISERROR(#REF!),"xx","")</f>
        <v>xx</v>
      </c>
      <c r="B22" s="662" t="s">
        <v>856</v>
      </c>
      <c r="C22" s="1350"/>
      <c r="D22" s="663" t="s">
        <v>1125</v>
      </c>
      <c r="E22" s="664" t="s">
        <v>304</v>
      </c>
      <c r="F22" s="1956">
        <v>107.40760800000002</v>
      </c>
      <c r="G22" s="1956">
        <v>112.77798840000003</v>
      </c>
      <c r="H22" s="1956">
        <v>135.33358608000003</v>
      </c>
      <c r="I22" s="162"/>
      <c r="J22" s="162"/>
      <c r="K22" s="162">
        <v>215</v>
      </c>
      <c r="L22" s="162">
        <v>226</v>
      </c>
      <c r="M22" s="11"/>
      <c r="N22" s="11"/>
      <c r="O22" s="153"/>
      <c r="P22" s="11"/>
      <c r="Q22" s="13"/>
      <c r="R22" s="86"/>
    </row>
    <row r="23" spans="1:20">
      <c r="A23" s="1503" t="str">
        <f>IF(ISERROR(#REF!),"xx","")</f>
        <v>xx</v>
      </c>
      <c r="B23" s="674" t="s">
        <v>857</v>
      </c>
      <c r="C23" s="1349"/>
      <c r="D23" s="708" t="s">
        <v>1126</v>
      </c>
      <c r="E23" s="673" t="s">
        <v>1368</v>
      </c>
      <c r="F23" s="1956">
        <v>136.6992396</v>
      </c>
      <c r="G23" s="1956">
        <v>143.53420158</v>
      </c>
      <c r="H23" s="1956">
        <v>172.24104189599998</v>
      </c>
      <c r="I23" s="160"/>
      <c r="J23" s="160"/>
      <c r="K23" s="160">
        <v>215</v>
      </c>
      <c r="L23" s="160">
        <v>226</v>
      </c>
      <c r="M23" s="8"/>
      <c r="N23" s="8"/>
      <c r="O23" s="170"/>
      <c r="P23" s="8"/>
      <c r="Q23" s="6"/>
      <c r="R23" s="155" t="s">
        <v>1143</v>
      </c>
    </row>
    <row r="24" spans="1:20">
      <c r="A24" s="1503" t="str">
        <f>IF(ISERROR(#REF!),"xx","")</f>
        <v>xx</v>
      </c>
      <c r="B24" s="662" t="s">
        <v>3717</v>
      </c>
      <c r="C24" s="1350"/>
      <c r="D24" s="663" t="s">
        <v>3653</v>
      </c>
      <c r="E24" s="664" t="s">
        <v>1368</v>
      </c>
      <c r="F24" s="1956">
        <v>136.6992396</v>
      </c>
      <c r="G24" s="1956">
        <v>143.53420158</v>
      </c>
      <c r="H24" s="1956">
        <v>172.24104189599998</v>
      </c>
      <c r="I24" s="162"/>
      <c r="J24" s="162"/>
      <c r="K24" s="162"/>
      <c r="L24" s="162"/>
      <c r="M24" s="162">
        <v>266</v>
      </c>
      <c r="N24" s="162">
        <v>306</v>
      </c>
      <c r="O24" s="153"/>
      <c r="P24" s="11"/>
      <c r="Q24" s="13"/>
      <c r="R24" s="86" t="s">
        <v>1143</v>
      </c>
    </row>
    <row r="25" spans="1:20">
      <c r="A25" s="1503" t="str">
        <f>IF(ISERROR(#REF!),"xx","")</f>
        <v>xx</v>
      </c>
      <c r="B25" s="662">
        <v>9960950000</v>
      </c>
      <c r="C25" s="1350"/>
      <c r="D25" s="663" t="s">
        <v>1129</v>
      </c>
      <c r="E25" s="664" t="s">
        <v>1130</v>
      </c>
      <c r="F25" s="1956">
        <v>105.77120399999998</v>
      </c>
      <c r="G25" s="1956">
        <v>111.05976419999999</v>
      </c>
      <c r="H25" s="1956">
        <v>133.27171703999997</v>
      </c>
      <c r="I25" s="162"/>
      <c r="J25" s="162"/>
      <c r="K25" s="162">
        <v>215</v>
      </c>
      <c r="L25" s="162">
        <v>226</v>
      </c>
      <c r="M25" s="162">
        <v>266</v>
      </c>
      <c r="N25" s="162">
        <v>306</v>
      </c>
      <c r="O25" s="153"/>
      <c r="P25" s="11"/>
      <c r="Q25" s="13"/>
      <c r="R25" s="86" t="s">
        <v>3654</v>
      </c>
    </row>
    <row r="26" spans="1:20">
      <c r="A26" s="1503" t="str">
        <f>IF(ISERROR(#REF!),"xx","")</f>
        <v>xx</v>
      </c>
      <c r="B26" s="662">
        <v>9960960000</v>
      </c>
      <c r="C26" s="1350"/>
      <c r="D26" s="663" t="s">
        <v>1131</v>
      </c>
      <c r="E26" s="664" t="s">
        <v>1132</v>
      </c>
      <c r="F26" s="1956">
        <v>102.52814880000003</v>
      </c>
      <c r="G26" s="1956">
        <v>107.65455624000003</v>
      </c>
      <c r="H26" s="1956">
        <v>129.18546748800003</v>
      </c>
      <c r="I26" s="162"/>
      <c r="J26" s="162"/>
      <c r="K26" s="162">
        <v>215</v>
      </c>
      <c r="L26" s="162">
        <v>226</v>
      </c>
      <c r="M26" s="162">
        <v>266</v>
      </c>
      <c r="N26" s="162">
        <v>306</v>
      </c>
      <c r="O26" s="153"/>
      <c r="P26" s="11"/>
      <c r="Q26" s="13"/>
      <c r="R26" s="86" t="s">
        <v>3727</v>
      </c>
    </row>
    <row r="27" spans="1:20">
      <c r="A27" s="1503" t="str">
        <f>IF(ISERROR(#REF!),"xx","")</f>
        <v>xx</v>
      </c>
      <c r="B27" s="662">
        <v>9960970000</v>
      </c>
      <c r="C27" s="1350"/>
      <c r="D27" s="663" t="s">
        <v>1134</v>
      </c>
      <c r="E27" s="664" t="s">
        <v>1133</v>
      </c>
      <c r="F27" s="1956">
        <v>73.251393600000014</v>
      </c>
      <c r="G27" s="1956">
        <v>76.913963280000019</v>
      </c>
      <c r="H27" s="1956">
        <v>92.296755936000025</v>
      </c>
      <c r="I27" s="162"/>
      <c r="J27" s="162"/>
      <c r="K27" s="162">
        <v>215</v>
      </c>
      <c r="L27" s="162">
        <v>226</v>
      </c>
      <c r="M27" s="162">
        <v>266</v>
      </c>
      <c r="N27" s="162">
        <v>306</v>
      </c>
      <c r="O27" s="153"/>
      <c r="P27" s="11"/>
      <c r="Q27" s="13"/>
      <c r="R27" s="86" t="s">
        <v>3726</v>
      </c>
    </row>
    <row r="28" spans="1:20">
      <c r="A28" s="1503" t="str">
        <f>IF(ISERROR(#REF!),"xx","")</f>
        <v>xx</v>
      </c>
      <c r="B28" s="674" t="s">
        <v>3349</v>
      </c>
      <c r="C28" s="1349"/>
      <c r="D28" s="708" t="s">
        <v>3353</v>
      </c>
      <c r="E28" s="673" t="s">
        <v>1135</v>
      </c>
      <c r="F28" s="1956">
        <v>29.291631600000002</v>
      </c>
      <c r="G28" s="1956">
        <v>30.756213180000003</v>
      </c>
      <c r="H28" s="1956">
        <v>36.907455816000002</v>
      </c>
      <c r="I28" s="160"/>
      <c r="J28" s="160"/>
      <c r="K28" s="160"/>
      <c r="L28" s="160">
        <v>226</v>
      </c>
      <c r="M28" s="8"/>
      <c r="N28" s="8"/>
      <c r="O28" s="170"/>
      <c r="P28" s="8"/>
      <c r="Q28" s="6"/>
      <c r="R28" s="155" t="s">
        <v>3398</v>
      </c>
    </row>
    <row r="29" spans="1:20">
      <c r="A29" s="1503" t="str">
        <f>IF(ISERROR(#REF!),"xx","")</f>
        <v>xx</v>
      </c>
      <c r="B29" s="662" t="s">
        <v>3350</v>
      </c>
      <c r="C29" s="1350"/>
      <c r="D29" s="663" t="s">
        <v>1136</v>
      </c>
      <c r="E29" s="664" t="s">
        <v>1137</v>
      </c>
      <c r="F29" s="1956">
        <v>345.01346879999994</v>
      </c>
      <c r="G29" s="1956">
        <v>362.26414223999996</v>
      </c>
      <c r="H29" s="1956">
        <v>434.71697068799995</v>
      </c>
      <c r="I29" s="162"/>
      <c r="J29" s="162"/>
      <c r="K29" s="162"/>
      <c r="L29" s="162">
        <v>226</v>
      </c>
      <c r="M29" s="11"/>
      <c r="N29" s="11"/>
      <c r="O29" s="153"/>
      <c r="P29" s="11"/>
      <c r="Q29" s="13"/>
      <c r="R29" s="86" t="s">
        <v>1180</v>
      </c>
    </row>
    <row r="30" spans="1:20">
      <c r="A30" s="1503" t="str">
        <f>IF(ISERROR(#REF!),"xx","")</f>
        <v>xx</v>
      </c>
      <c r="B30" s="662" t="s">
        <v>3351</v>
      </c>
      <c r="C30" s="1350"/>
      <c r="D30" s="663" t="s">
        <v>1138</v>
      </c>
      <c r="E30" s="664" t="s">
        <v>1370</v>
      </c>
      <c r="F30" s="1956">
        <v>159.48988439999999</v>
      </c>
      <c r="G30" s="1956">
        <v>167.46437861999999</v>
      </c>
      <c r="H30" s="1956">
        <v>200.95725434399998</v>
      </c>
      <c r="I30" s="162"/>
      <c r="J30" s="162"/>
      <c r="K30" s="162"/>
      <c r="L30" s="162">
        <v>226</v>
      </c>
      <c r="M30" s="11"/>
      <c r="N30" s="11"/>
      <c r="O30" s="153"/>
      <c r="P30" s="11"/>
      <c r="Q30" s="13"/>
      <c r="R30" s="86" t="s">
        <v>1181</v>
      </c>
    </row>
    <row r="31" spans="1:20">
      <c r="A31" s="1503" t="str">
        <f>IF(ISERROR(#REF!),"xx","")</f>
        <v>xx</v>
      </c>
      <c r="B31" s="662" t="s">
        <v>3352</v>
      </c>
      <c r="C31" s="1350"/>
      <c r="D31" s="663" t="s">
        <v>1139</v>
      </c>
      <c r="E31" s="664" t="s">
        <v>745</v>
      </c>
      <c r="F31" s="1956">
        <v>345.01346879999994</v>
      </c>
      <c r="G31" s="1956">
        <v>362.26414223999996</v>
      </c>
      <c r="H31" s="1956">
        <v>434.71697068799995</v>
      </c>
      <c r="I31" s="162"/>
      <c r="J31" s="162"/>
      <c r="K31" s="162"/>
      <c r="L31" s="162">
        <v>226</v>
      </c>
      <c r="M31" s="162">
        <v>266</v>
      </c>
      <c r="N31" s="162">
        <v>306</v>
      </c>
      <c r="O31" s="153"/>
      <c r="P31" s="11"/>
      <c r="Q31" s="13"/>
      <c r="R31" s="86" t="s">
        <v>3655</v>
      </c>
    </row>
    <row r="32" spans="1:20">
      <c r="A32" s="1503" t="str">
        <f>IF(ISERROR(#REF!),"xx","")</f>
        <v>xx</v>
      </c>
      <c r="B32" s="674" t="s">
        <v>3656</v>
      </c>
      <c r="C32" s="1349"/>
      <c r="D32" s="708" t="s">
        <v>3657</v>
      </c>
      <c r="E32" s="673" t="s">
        <v>1135</v>
      </c>
      <c r="F32" s="1956">
        <v>37.622415600000011</v>
      </c>
      <c r="G32" s="1956">
        <v>39.503536380000014</v>
      </c>
      <c r="H32" s="1956">
        <v>47.404243656000013</v>
      </c>
      <c r="I32" s="160"/>
      <c r="J32" s="160"/>
      <c r="K32" s="160"/>
      <c r="L32" s="160"/>
      <c r="M32" s="160">
        <v>266</v>
      </c>
      <c r="N32" s="160">
        <v>306</v>
      </c>
      <c r="O32" s="170"/>
      <c r="P32" s="8"/>
      <c r="Q32" s="6"/>
      <c r="R32" s="155" t="s">
        <v>3660</v>
      </c>
    </row>
    <row r="33" spans="1:21">
      <c r="A33" s="1503" t="str">
        <f>IF(ISERROR(#REF!),"xx","")</f>
        <v>xx</v>
      </c>
      <c r="B33" s="665" t="s">
        <v>3910</v>
      </c>
      <c r="C33" s="1351"/>
      <c r="D33" s="666" t="s">
        <v>3658</v>
      </c>
      <c r="E33" s="667" t="s">
        <v>3659</v>
      </c>
      <c r="F33" s="1956">
        <v>49.657423200000004</v>
      </c>
      <c r="G33" s="1956">
        <v>52.140294360000006</v>
      </c>
      <c r="H33" s="1956">
        <v>62.568353232000007</v>
      </c>
      <c r="I33" s="164"/>
      <c r="J33" s="164"/>
      <c r="K33" s="164"/>
      <c r="L33" s="164"/>
      <c r="M33" s="164">
        <v>266</v>
      </c>
      <c r="N33" s="164">
        <v>306</v>
      </c>
      <c r="O33" s="171"/>
      <c r="P33" s="9"/>
      <c r="Q33" s="7"/>
      <c r="R33" s="310" t="s">
        <v>3661</v>
      </c>
    </row>
    <row r="34" spans="1:21">
      <c r="A34" s="1503" t="str">
        <f>IF(ISERROR(#REF!),"xx","")</f>
        <v>xx</v>
      </c>
      <c r="B34" s="662">
        <v>9967001293</v>
      </c>
      <c r="C34" s="1350"/>
      <c r="D34" s="663" t="s">
        <v>1178</v>
      </c>
      <c r="E34" s="664" t="s">
        <v>1179</v>
      </c>
      <c r="F34" s="1956">
        <v>184.43760720000006</v>
      </c>
      <c r="G34" s="1956">
        <v>193.65948756000006</v>
      </c>
      <c r="H34" s="1956">
        <v>232.39138507200005</v>
      </c>
      <c r="I34" s="162"/>
      <c r="J34" s="162">
        <v>185</v>
      </c>
      <c r="K34" s="162">
        <v>215</v>
      </c>
      <c r="L34" s="162">
        <v>226</v>
      </c>
      <c r="M34" s="162">
        <v>266</v>
      </c>
      <c r="N34" s="162">
        <v>306</v>
      </c>
      <c r="O34" s="153"/>
      <c r="P34" s="11"/>
      <c r="Q34" s="58"/>
      <c r="R34" s="86" t="s">
        <v>1455</v>
      </c>
    </row>
    <row r="35" spans="1:21">
      <c r="A35" s="1503" t="str">
        <f>IF(ISERROR(#REF!),"xx","")</f>
        <v>xx</v>
      </c>
      <c r="B35" s="689">
        <v>9967002640</v>
      </c>
      <c r="C35" s="1328"/>
      <c r="D35" s="696" t="s">
        <v>2477</v>
      </c>
      <c r="E35" s="667"/>
      <c r="F35" s="1956">
        <v>162.74781600000003</v>
      </c>
      <c r="G35" s="1956">
        <v>170.88520680000005</v>
      </c>
      <c r="H35" s="1956">
        <v>205.06224816000005</v>
      </c>
      <c r="I35" s="164"/>
      <c r="J35" s="164"/>
      <c r="K35" s="164">
        <v>215</v>
      </c>
      <c r="L35" s="164">
        <v>226</v>
      </c>
      <c r="M35" s="164"/>
      <c r="N35" s="164"/>
      <c r="O35" s="171"/>
      <c r="P35" s="9"/>
      <c r="Q35" s="199"/>
      <c r="R35" s="310" t="s">
        <v>3728</v>
      </c>
    </row>
    <row r="36" spans="1:21" s="555" customFormat="1">
      <c r="A36" s="1503" t="str">
        <f>IF(ISERROR(#REF!),"xx","")</f>
        <v>xx</v>
      </c>
      <c r="B36" s="665">
        <v>9967003957</v>
      </c>
      <c r="C36" s="1328"/>
      <c r="D36" s="696" t="s">
        <v>3202</v>
      </c>
      <c r="E36" s="691"/>
      <c r="F36" s="1956">
        <v>10.785390000000001</v>
      </c>
      <c r="G36" s="1956">
        <v>11.324659500000003</v>
      </c>
      <c r="H36" s="1956">
        <v>13.589591400000003</v>
      </c>
      <c r="I36" s="591"/>
      <c r="J36" s="557"/>
      <c r="K36" s="558"/>
      <c r="L36" s="605"/>
      <c r="M36" s="557">
        <v>266</v>
      </c>
      <c r="N36" s="164">
        <v>306</v>
      </c>
      <c r="O36" s="562"/>
      <c r="P36" s="568"/>
      <c r="Q36" s="563"/>
      <c r="R36" s="615"/>
      <c r="S36" s="518"/>
      <c r="T36"/>
      <c r="U36" s="532"/>
    </row>
    <row r="37" spans="1:21">
      <c r="A37" s="1503"/>
      <c r="D37" s="1"/>
      <c r="I37" s="26"/>
      <c r="O37" s="26"/>
    </row>
    <row r="38" spans="1:21" s="78" customFormat="1">
      <c r="A38" s="1503"/>
      <c r="B38" s="90" t="s">
        <v>1030</v>
      </c>
      <c r="C38" s="1343"/>
      <c r="D38" s="83"/>
      <c r="E38" s="83"/>
      <c r="F38" s="83"/>
      <c r="G38" s="83"/>
      <c r="H38" s="83"/>
      <c r="I38" s="431" t="s">
        <v>10</v>
      </c>
      <c r="J38" s="83"/>
      <c r="K38" s="83"/>
      <c r="L38" s="83"/>
      <c r="M38" s="83"/>
      <c r="N38" s="83"/>
      <c r="O38" s="431"/>
      <c r="P38" s="83"/>
      <c r="Q38" s="91"/>
      <c r="R38" s="1215" t="s">
        <v>2820</v>
      </c>
      <c r="S38"/>
      <c r="T38"/>
    </row>
    <row r="39" spans="1:21">
      <c r="A39" s="1503" t="str">
        <f>IF(ISERROR(#REF!),"xx","")</f>
        <v>xx</v>
      </c>
      <c r="B39" s="755" t="s">
        <v>558</v>
      </c>
      <c r="C39" s="1347"/>
      <c r="D39" s="756" t="s">
        <v>3399</v>
      </c>
      <c r="E39" s="757" t="s">
        <v>1567</v>
      </c>
      <c r="F39" s="1954">
        <v>31.226857200000005</v>
      </c>
      <c r="G39" s="1954">
        <v>32.788200060000008</v>
      </c>
      <c r="H39" s="1954">
        <v>38.362194070200005</v>
      </c>
      <c r="I39" s="161">
        <v>165</v>
      </c>
      <c r="J39" s="162">
        <v>185</v>
      </c>
      <c r="K39" s="139"/>
      <c r="L39" s="139"/>
      <c r="M39" s="139"/>
      <c r="N39" s="139"/>
      <c r="O39" s="139"/>
      <c r="P39" s="191">
        <v>164</v>
      </c>
      <c r="Q39" s="117"/>
      <c r="R39" s="1959" t="s">
        <v>4609</v>
      </c>
    </row>
    <row r="40" spans="1:21">
      <c r="A40" s="1503" t="str">
        <f>IF(ISERROR(#REF!),"xx","")</f>
        <v>xx</v>
      </c>
      <c r="B40" s="755" t="s">
        <v>1141</v>
      </c>
      <c r="C40" s="1347"/>
      <c r="D40" s="756" t="s">
        <v>3400</v>
      </c>
      <c r="E40" s="757" t="s">
        <v>1237</v>
      </c>
      <c r="F40" s="1954">
        <v>25.810554000000007</v>
      </c>
      <c r="G40" s="1954">
        <v>27.101081700000009</v>
      </c>
      <c r="H40" s="1954">
        <v>32.521298040000012</v>
      </c>
      <c r="I40" s="161"/>
      <c r="J40" s="162"/>
      <c r="K40" s="162">
        <v>215</v>
      </c>
      <c r="L40" s="162">
        <v>226</v>
      </c>
      <c r="M40" s="11"/>
      <c r="N40" s="11"/>
      <c r="O40" s="153"/>
      <c r="P40" s="191"/>
      <c r="Q40" s="11"/>
      <c r="R40" s="1959" t="s">
        <v>4609</v>
      </c>
    </row>
    <row r="41" spans="1:21">
      <c r="A41" s="1503" t="str">
        <f>IF(ISERROR(#REF!),"xx","")</f>
        <v>xx</v>
      </c>
      <c r="B41" s="755" t="s">
        <v>3662</v>
      </c>
      <c r="C41" s="1347"/>
      <c r="D41" s="756" t="s">
        <v>3663</v>
      </c>
      <c r="E41" s="757" t="s">
        <v>1237</v>
      </c>
      <c r="F41" s="1954">
        <v>25.810554000000007</v>
      </c>
      <c r="G41" s="1954">
        <v>27.101081700000009</v>
      </c>
      <c r="H41" s="1954">
        <v>32.521298040000012</v>
      </c>
      <c r="I41" s="161"/>
      <c r="J41" s="162"/>
      <c r="K41" s="162"/>
      <c r="L41" s="162"/>
      <c r="M41" s="162">
        <v>266</v>
      </c>
      <c r="N41" s="162">
        <v>306</v>
      </c>
      <c r="O41" s="153"/>
      <c r="P41" s="191"/>
      <c r="Q41" s="11"/>
      <c r="R41" s="1959" t="s">
        <v>4609</v>
      </c>
    </row>
    <row r="42" spans="1:21">
      <c r="A42" s="1503" t="str">
        <f>IF(ISERROR(#REF!),"xx","")</f>
        <v>xx</v>
      </c>
      <c r="B42" s="755" t="s">
        <v>1085</v>
      </c>
      <c r="C42" s="1347"/>
      <c r="D42" s="756" t="s">
        <v>3401</v>
      </c>
      <c r="E42" s="757" t="s">
        <v>1344</v>
      </c>
      <c r="F42" s="1956">
        <v>23.504712000000005</v>
      </c>
      <c r="G42" s="1956">
        <v>24.679947600000006</v>
      </c>
      <c r="H42" s="1956">
        <v>29.615937120000005</v>
      </c>
      <c r="I42" s="161">
        <v>165</v>
      </c>
      <c r="J42" s="162">
        <v>185</v>
      </c>
      <c r="K42" s="162">
        <v>215</v>
      </c>
      <c r="L42" s="162">
        <v>226</v>
      </c>
      <c r="M42" s="162">
        <v>266</v>
      </c>
      <c r="N42" s="162">
        <v>306</v>
      </c>
      <c r="O42" s="153"/>
      <c r="P42" s="191">
        <v>164</v>
      </c>
      <c r="Q42" s="11"/>
      <c r="R42" s="410" t="s">
        <v>2795</v>
      </c>
    </row>
    <row r="43" spans="1:21">
      <c r="A43" s="1503" t="str">
        <f>IF(ISERROR(#REF!),"xx","")</f>
        <v>xx</v>
      </c>
      <c r="B43" s="758">
        <v>4021029701</v>
      </c>
      <c r="C43" s="1348"/>
      <c r="D43" s="706" t="s">
        <v>3402</v>
      </c>
      <c r="E43" s="661" t="s">
        <v>9</v>
      </c>
      <c r="F43" s="1956">
        <v>65.604924000000011</v>
      </c>
      <c r="G43" s="1956">
        <v>68.885170200000019</v>
      </c>
      <c r="H43" s="1956">
        <v>82.662204240000023</v>
      </c>
      <c r="I43" s="163">
        <v>165</v>
      </c>
      <c r="J43" s="164">
        <v>185</v>
      </c>
      <c r="K43" s="164">
        <v>215</v>
      </c>
      <c r="L43" s="164">
        <v>226</v>
      </c>
      <c r="M43" s="164">
        <v>266</v>
      </c>
      <c r="N43" s="164">
        <v>306</v>
      </c>
      <c r="O43" s="171"/>
      <c r="P43" s="195">
        <v>164</v>
      </c>
      <c r="Q43" s="195">
        <v>211</v>
      </c>
      <c r="R43" s="329" t="s">
        <v>1903</v>
      </c>
    </row>
    <row r="44" spans="1:21" s="518" customFormat="1">
      <c r="A44" s="1503" t="str">
        <f>IF(ISERROR(#REF!),"xx","")</f>
        <v>xx</v>
      </c>
      <c r="B44" s="698" t="s">
        <v>1372</v>
      </c>
      <c r="C44" s="1328"/>
      <c r="D44" s="696" t="s">
        <v>1373</v>
      </c>
      <c r="E44" s="691" t="s">
        <v>295</v>
      </c>
      <c r="F44" s="1956">
        <v>41.058864000000007</v>
      </c>
      <c r="G44" s="1956">
        <v>43.111807200000008</v>
      </c>
      <c r="H44" s="1956">
        <v>51.734168640000007</v>
      </c>
      <c r="I44" s="556"/>
      <c r="J44" s="557"/>
      <c r="K44" s="558"/>
      <c r="L44" s="605"/>
      <c r="M44" s="557"/>
      <c r="N44" s="562"/>
      <c r="O44" s="560"/>
      <c r="P44" s="560"/>
      <c r="Q44" s="563"/>
      <c r="R44" s="615" t="s">
        <v>2746</v>
      </c>
      <c r="S44"/>
      <c r="T44"/>
      <c r="U44" s="532"/>
    </row>
    <row r="45" spans="1:21">
      <c r="D45" s="1"/>
    </row>
    <row r="47" spans="1:21">
      <c r="D47" s="1"/>
    </row>
    <row r="55" spans="2:2">
      <c r="B55" s="349"/>
    </row>
    <row r="131" ht="11.25" customHeight="1"/>
  </sheetData>
  <mergeCells count="1">
    <mergeCell ref="N2:O2"/>
  </mergeCells>
  <phoneticPr fontId="29" type="noConversion"/>
  <conditionalFormatting sqref="F9:H9">
    <cfRule type="cellIs" dxfId="28" priority="8" stopIfTrue="1" operator="equal">
      <formula>0</formula>
    </cfRule>
  </conditionalFormatting>
  <conditionalFormatting sqref="F11:H11">
    <cfRule type="cellIs" dxfId="27" priority="7" stopIfTrue="1" operator="equal">
      <formula>0</formula>
    </cfRule>
  </conditionalFormatting>
  <conditionalFormatting sqref="F13:H13">
    <cfRule type="cellIs" dxfId="26" priority="6" stopIfTrue="1" operator="equal">
      <formula>0</formula>
    </cfRule>
  </conditionalFormatting>
  <conditionalFormatting sqref="F15:H15">
    <cfRule type="cellIs" dxfId="25" priority="5" stopIfTrue="1" operator="equal">
      <formula>0</formula>
    </cfRule>
  </conditionalFormatting>
  <conditionalFormatting sqref="F19:H19">
    <cfRule type="cellIs" dxfId="24" priority="4" stopIfTrue="1" operator="equal">
      <formula>0</formula>
    </cfRule>
  </conditionalFormatting>
  <conditionalFormatting sqref="F20:H36">
    <cfRule type="cellIs" dxfId="23" priority="3" stopIfTrue="1" operator="equal">
      <formula>0</formula>
    </cfRule>
  </conditionalFormatting>
  <conditionalFormatting sqref="F39:H39">
    <cfRule type="cellIs" dxfId="22" priority="2" stopIfTrue="1" operator="equal">
      <formula>0</formula>
    </cfRule>
  </conditionalFormatting>
  <conditionalFormatting sqref="F40:H44">
    <cfRule type="cellIs" dxfId="21" priority="1" stopIfTrue="1" operator="equal">
      <formula>0</formula>
    </cfRule>
  </conditionalFormatting>
  <pageMargins left="0.31496062992125984" right="0.23622047244094491" top="0.43307086614173229" bottom="0.43307086614173229" header="0.39370078740157483" footer="0.27559055118110237"/>
  <pageSetup paperSize="9" scale="59" orientation="landscape" r:id="rId1"/>
  <headerFooter alignWithMargins="0">
    <oddFooter>&amp;C&amp;8&amp;F / &amp;A   /   page &amp;P / &amp;N     printed: &amp;D</oddFooter>
  </headerFooter>
  <rowBreaks count="1" manualBreakCount="1">
    <brk id="3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2"/>
  <dimension ref="A1:T109"/>
  <sheetViews>
    <sheetView zoomScaleNormal="100" workbookViewId="0">
      <pane xSplit="5" ySplit="6" topLeftCell="F7" activePane="bottomRight" state="frozen"/>
      <selection activeCell="B507" sqref="B507"/>
      <selection pane="topRight" activeCell="B507" sqref="B507"/>
      <selection pane="bottomLeft" activeCell="B507" sqref="B507"/>
      <selection pane="bottomRight" activeCell="F1" sqref="F1:G1048576"/>
    </sheetView>
  </sheetViews>
  <sheetFormatPr defaultColWidth="11.44140625" defaultRowHeight="13.2"/>
  <cols>
    <col min="1" max="1" width="4.6640625" style="1503" hidden="1" customWidth="1"/>
    <col min="2" max="2" width="11.6640625" style="518" customWidth="1"/>
    <col min="3" max="3" width="12.33203125" style="1334" hidden="1" customWidth="1"/>
    <col min="4" max="4" width="10.109375" style="613" customWidth="1"/>
    <col min="5" max="5" width="37.33203125" style="518" customWidth="1"/>
    <col min="6" max="6" width="10.109375" style="518" customWidth="1"/>
    <col min="7" max="7" width="6.33203125" style="518" customWidth="1"/>
    <col min="8" max="9" width="6.88671875" style="518" customWidth="1"/>
    <col min="10" max="13" width="5.6640625" style="518" customWidth="1"/>
    <col min="14" max="14" width="9.88671875" style="518" customWidth="1"/>
    <col min="15" max="15" width="10.33203125" style="518" customWidth="1"/>
    <col min="16" max="16" width="71.6640625" style="518" customWidth="1"/>
    <col min="17" max="16384" width="11.44140625" style="518"/>
  </cols>
  <sheetData>
    <row r="1" spans="1:20" ht="15.6">
      <c r="A1" s="1503" t="str">
        <f>Front!J3</f>
        <v>k</v>
      </c>
      <c r="B1" s="818" t="s">
        <v>640</v>
      </c>
      <c r="C1" s="1318"/>
      <c r="D1" s="819"/>
      <c r="E1" s="820"/>
      <c r="F1" s="619"/>
      <c r="G1" s="619"/>
      <c r="H1" s="619"/>
      <c r="I1" s="1504"/>
      <c r="J1" s="1505" t="s">
        <v>619</v>
      </c>
      <c r="K1" s="1543" t="str">
        <f>Front!D14</f>
        <v>Logic Computers</v>
      </c>
      <c r="L1" s="1506"/>
      <c r="M1" s="1543"/>
      <c r="N1" s="1506"/>
      <c r="O1" s="1506"/>
      <c r="P1" s="1507"/>
    </row>
    <row r="2" spans="1:20" ht="15.6">
      <c r="B2" s="821" t="str">
        <f>IF(OR(A1="x",A1="k"),"bizhub 227 / 287 / 367","ineo 227 / 287 / 367")</f>
        <v>bizhub 227 / 287 / 367</v>
      </c>
      <c r="C2" s="1319"/>
      <c r="D2" s="822"/>
      <c r="E2" s="823"/>
      <c r="F2" s="1508"/>
      <c r="G2" s="1508"/>
      <c r="H2" s="1508"/>
      <c r="I2" s="1509"/>
      <c r="J2" s="1509"/>
      <c r="K2" s="1510" t="s">
        <v>620</v>
      </c>
      <c r="L2" s="1988">
        <f>+Front!I12</f>
        <v>43412</v>
      </c>
      <c r="M2" s="1988"/>
      <c r="N2" s="1511"/>
      <c r="O2" s="1510" t="s">
        <v>621</v>
      </c>
      <c r="P2" s="1512">
        <f>+Front!I10</f>
        <v>43412</v>
      </c>
    </row>
    <row r="3" spans="1:20" ht="15.6">
      <c r="B3" s="821" t="str">
        <f>IF(A1="X","ineo 227 / 287 / 367","")</f>
        <v/>
      </c>
      <c r="C3" s="1319"/>
      <c r="D3" s="822"/>
      <c r="E3" s="823"/>
      <c r="F3" s="1949"/>
      <c r="G3" s="1508"/>
      <c r="H3" s="1508"/>
      <c r="I3" s="1509"/>
      <c r="J3" s="1509"/>
      <c r="K3" s="1510"/>
      <c r="L3" s="1513"/>
      <c r="M3" s="1513"/>
      <c r="N3" s="1511"/>
      <c r="O3" s="1510"/>
      <c r="P3" s="1512"/>
    </row>
    <row r="4" spans="1:20">
      <c r="B4" s="824"/>
      <c r="C4" s="1320"/>
      <c r="D4" s="826"/>
      <c r="E4" s="825"/>
      <c r="F4" s="1514"/>
      <c r="G4" s="623"/>
      <c r="H4" s="623"/>
      <c r="I4" s="623"/>
      <c r="J4" s="623"/>
      <c r="K4" s="623"/>
      <c r="L4" s="623"/>
      <c r="M4" s="623"/>
      <c r="N4" s="623"/>
      <c r="O4" s="623"/>
      <c r="P4" s="1515"/>
    </row>
    <row r="5" spans="1:20">
      <c r="B5" s="519" t="s">
        <v>642</v>
      </c>
      <c r="C5" s="1321"/>
      <c r="D5" s="520" t="s">
        <v>643</v>
      </c>
      <c r="E5" s="521"/>
      <c r="F5" s="1950" t="s">
        <v>4608</v>
      </c>
      <c r="G5" s="522" t="s">
        <v>617</v>
      </c>
      <c r="H5" s="523"/>
      <c r="I5" s="523"/>
      <c r="J5" s="523"/>
      <c r="K5" s="523"/>
      <c r="L5" s="523"/>
      <c r="M5" s="523"/>
      <c r="N5" s="524" t="s">
        <v>630</v>
      </c>
      <c r="O5" s="1211" t="str">
        <f>Front!J19</f>
        <v>EUR</v>
      </c>
      <c r="P5" s="525" t="s">
        <v>618</v>
      </c>
    </row>
    <row r="6" spans="1:20">
      <c r="B6" s="526"/>
      <c r="C6" s="1322"/>
      <c r="D6" s="527"/>
      <c r="E6" s="528"/>
      <c r="F6" s="1951"/>
      <c r="G6" s="529"/>
      <c r="H6" s="530"/>
      <c r="I6" s="530"/>
      <c r="J6" s="530"/>
      <c r="K6" s="530"/>
      <c r="L6" s="530"/>
      <c r="M6" s="530"/>
      <c r="N6" s="530"/>
      <c r="O6" s="528"/>
      <c r="P6" s="531"/>
    </row>
    <row r="7" spans="1:20" ht="6.75" customHeight="1">
      <c r="B7" s="532"/>
      <c r="C7" s="1323"/>
      <c r="D7" s="533"/>
      <c r="E7" s="532"/>
      <c r="F7" s="532"/>
      <c r="G7" s="532"/>
      <c r="H7" s="532"/>
      <c r="I7" s="532"/>
      <c r="J7" s="532"/>
      <c r="K7" s="532"/>
      <c r="L7" s="532"/>
      <c r="M7" s="532"/>
      <c r="N7" s="532"/>
      <c r="O7" s="532"/>
      <c r="P7" s="532"/>
    </row>
    <row r="8" spans="1:20" s="539" customFormat="1">
      <c r="A8" s="1516"/>
      <c r="B8" s="535" t="s">
        <v>1028</v>
      </c>
      <c r="C8" s="1324"/>
      <c r="D8" s="536"/>
      <c r="E8" s="536"/>
      <c r="F8" s="536"/>
      <c r="G8" s="536" t="s">
        <v>220</v>
      </c>
      <c r="H8" s="536"/>
      <c r="I8" s="536"/>
      <c r="J8" s="536"/>
      <c r="K8" s="536"/>
      <c r="L8" s="536"/>
      <c r="M8" s="536"/>
      <c r="N8" s="536"/>
      <c r="O8" s="538"/>
      <c r="P8" s="537"/>
    </row>
    <row r="9" spans="1:20">
      <c r="A9" s="1503" t="str">
        <f>IF(ISERROR(#REF!),"xx","")</f>
        <v>xx</v>
      </c>
      <c r="B9" s="680" t="s">
        <v>4060</v>
      </c>
      <c r="C9" s="1325"/>
      <c r="D9" s="681" t="s">
        <v>3031</v>
      </c>
      <c r="E9" s="682"/>
      <c r="F9" s="1954">
        <v>1805.1302618118002</v>
      </c>
      <c r="G9" s="980" t="s">
        <v>3084</v>
      </c>
      <c r="H9" s="619"/>
      <c r="I9" s="619"/>
      <c r="J9" s="619"/>
      <c r="K9" s="619"/>
      <c r="L9" s="619"/>
      <c r="M9" s="619"/>
      <c r="N9" s="619"/>
      <c r="O9" s="620"/>
      <c r="P9" s="621" t="s">
        <v>2402</v>
      </c>
      <c r="S9" s="532"/>
    </row>
    <row r="10" spans="1:20">
      <c r="A10" s="1503" t="str">
        <f>IF(ISERROR(#REF!),"xx","")</f>
        <v>xx</v>
      </c>
      <c r="B10" s="683"/>
      <c r="C10" s="1326"/>
      <c r="D10" s="890" t="s">
        <v>4610</v>
      </c>
      <c r="E10" s="684"/>
      <c r="F10" s="541"/>
      <c r="G10" s="622" t="s">
        <v>3083</v>
      </c>
      <c r="H10" s="623"/>
      <c r="I10" s="623"/>
      <c r="J10" s="623"/>
      <c r="K10" s="623"/>
      <c r="L10" s="623"/>
      <c r="M10" s="623"/>
      <c r="N10" s="623"/>
      <c r="O10" s="624" t="s">
        <v>2382</v>
      </c>
      <c r="P10" s="625"/>
      <c r="S10" s="532"/>
    </row>
    <row r="11" spans="1:20">
      <c r="A11" s="1503" t="str">
        <f>IF(ISERROR(#REF!),"xx","")</f>
        <v>xx</v>
      </c>
      <c r="B11" s="680" t="s">
        <v>4061</v>
      </c>
      <c r="C11" s="1325"/>
      <c r="D11" s="681" t="s">
        <v>3032</v>
      </c>
      <c r="E11" s="682"/>
      <c r="F11" s="540">
        <v>2355.0496352460004</v>
      </c>
      <c r="G11" s="980" t="s">
        <v>3084</v>
      </c>
      <c r="H11" s="619"/>
      <c r="I11" s="619"/>
      <c r="J11" s="619"/>
      <c r="K11" s="619"/>
      <c r="L11" s="619"/>
      <c r="M11" s="619"/>
      <c r="N11" s="619"/>
      <c r="O11" s="620"/>
      <c r="P11" s="621" t="s">
        <v>2403</v>
      </c>
      <c r="S11" s="532"/>
    </row>
    <row r="12" spans="1:20">
      <c r="A12" s="1503" t="str">
        <f>IF(ISERROR(#REF!),"xx","")</f>
        <v>xx</v>
      </c>
      <c r="B12" s="683"/>
      <c r="C12" s="1326"/>
      <c r="D12" s="879"/>
      <c r="E12" s="684"/>
      <c r="F12" s="541"/>
      <c r="G12" s="622" t="s">
        <v>3083</v>
      </c>
      <c r="H12" s="623"/>
      <c r="I12" s="623"/>
      <c r="J12" s="623"/>
      <c r="K12" s="623"/>
      <c r="L12" s="623"/>
      <c r="M12" s="623"/>
      <c r="N12" s="623"/>
      <c r="O12" s="624" t="s">
        <v>2382</v>
      </c>
      <c r="P12" s="625"/>
      <c r="S12" s="532"/>
    </row>
    <row r="13" spans="1:20">
      <c r="A13" s="1503" t="str">
        <f>IF(ISERROR(#REF!),"xx","")</f>
        <v>xx</v>
      </c>
      <c r="B13" s="680" t="s">
        <v>4062</v>
      </c>
      <c r="C13" s="1325"/>
      <c r="D13" s="681" t="s">
        <v>3181</v>
      </c>
      <c r="E13" s="682"/>
      <c r="F13" s="540">
        <v>3224.0587066380012</v>
      </c>
      <c r="G13" s="980" t="s">
        <v>3084</v>
      </c>
      <c r="H13" s="619"/>
      <c r="I13" s="619"/>
      <c r="J13" s="619"/>
      <c r="K13" s="619"/>
      <c r="L13" s="619"/>
      <c r="M13" s="619"/>
      <c r="N13" s="619"/>
      <c r="O13" s="620"/>
      <c r="P13" s="621" t="s">
        <v>3237</v>
      </c>
      <c r="S13" s="532"/>
    </row>
    <row r="14" spans="1:20">
      <c r="A14" s="1503" t="str">
        <f>IF(ISERROR(#REF!),"xx","")</f>
        <v>xx</v>
      </c>
      <c r="B14" s="683"/>
      <c r="C14" s="1326"/>
      <c r="D14" s="879"/>
      <c r="E14" s="684"/>
      <c r="F14" s="541"/>
      <c r="G14" s="622" t="s">
        <v>3083</v>
      </c>
      <c r="H14" s="623"/>
      <c r="I14" s="623"/>
      <c r="J14" s="623"/>
      <c r="K14" s="623"/>
      <c r="L14" s="623"/>
      <c r="M14" s="623"/>
      <c r="N14" s="623"/>
      <c r="O14" s="624" t="s">
        <v>2382</v>
      </c>
      <c r="P14" s="625"/>
      <c r="S14" s="532"/>
    </row>
    <row r="15" spans="1:20" ht="12.75" customHeight="1">
      <c r="B15" s="532"/>
      <c r="C15" s="1323"/>
      <c r="D15" s="533"/>
      <c r="E15" s="532"/>
      <c r="F15" s="1290"/>
      <c r="G15" s="532"/>
      <c r="H15" s="532"/>
      <c r="I15" s="532"/>
      <c r="J15" s="532"/>
      <c r="K15" s="532"/>
      <c r="L15" s="532"/>
      <c r="M15" s="532"/>
      <c r="N15" s="532"/>
      <c r="O15" s="532"/>
      <c r="P15" s="532"/>
    </row>
    <row r="16" spans="1:20" s="539" customFormat="1">
      <c r="A16" s="1503"/>
      <c r="B16" s="535" t="s">
        <v>296</v>
      </c>
      <c r="C16" s="1324"/>
      <c r="D16" s="536"/>
      <c r="E16" s="536"/>
      <c r="F16" s="536"/>
      <c r="G16" s="1428" t="s">
        <v>10</v>
      </c>
      <c r="H16" s="1428"/>
      <c r="I16" s="1428"/>
      <c r="J16" s="1428"/>
      <c r="K16" s="1428"/>
      <c r="L16" s="536"/>
      <c r="M16" s="536"/>
      <c r="N16" s="536"/>
      <c r="O16" s="538"/>
      <c r="P16" s="537"/>
      <c r="Q16" s="518"/>
      <c r="R16" s="518"/>
      <c r="S16" s="518"/>
      <c r="T16" s="518"/>
    </row>
    <row r="17" spans="1:20" s="532" customFormat="1">
      <c r="A17" s="1503" t="str">
        <f>IF(ISERROR(#REF!),"xx","")</f>
        <v>xx</v>
      </c>
      <c r="B17" s="857" t="s">
        <v>3053</v>
      </c>
      <c r="C17" s="1327"/>
      <c r="D17" s="687" t="s">
        <v>3054</v>
      </c>
      <c r="E17" s="688" t="s">
        <v>2</v>
      </c>
      <c r="F17" s="540">
        <v>62.474631912000014</v>
      </c>
      <c r="G17" s="587">
        <v>227</v>
      </c>
      <c r="H17" s="544">
        <v>287</v>
      </c>
      <c r="I17" s="545">
        <v>367</v>
      </c>
      <c r="J17" s="604"/>
      <c r="K17" s="544"/>
      <c r="L17" s="866"/>
      <c r="M17" s="566"/>
      <c r="N17" s="549"/>
      <c r="O17" s="554"/>
      <c r="P17" s="588"/>
      <c r="Q17" s="518"/>
      <c r="R17" s="518"/>
      <c r="S17" s="518"/>
      <c r="T17" s="518"/>
    </row>
    <row r="18" spans="1:20" s="555" customFormat="1">
      <c r="A18" s="1503" t="str">
        <f>IF(ISERROR(#REF!),"xx","")</f>
        <v>xx</v>
      </c>
      <c r="B18" s="689" t="s">
        <v>3255</v>
      </c>
      <c r="C18" s="1328"/>
      <c r="D18" s="690" t="s">
        <v>3055</v>
      </c>
      <c r="E18" s="691" t="s">
        <v>1771</v>
      </c>
      <c r="F18" s="540">
        <v>430.18085880000007</v>
      </c>
      <c r="G18" s="591">
        <v>227</v>
      </c>
      <c r="H18" s="557">
        <v>287</v>
      </c>
      <c r="I18" s="558">
        <v>367</v>
      </c>
      <c r="J18" s="559"/>
      <c r="K18" s="559"/>
      <c r="L18" s="562"/>
      <c r="M18" s="562"/>
      <c r="N18" s="568"/>
      <c r="O18" s="563"/>
      <c r="P18" s="615" t="s">
        <v>1771</v>
      </c>
      <c r="Q18" s="518"/>
      <c r="R18" s="518"/>
      <c r="S18" s="518"/>
      <c r="T18" s="518"/>
    </row>
    <row r="19" spans="1:20">
      <c r="A19" s="1503" t="str">
        <f>IF(ISERROR(#REF!),"xx","")</f>
        <v>xx</v>
      </c>
      <c r="B19" s="692">
        <v>9967004020</v>
      </c>
      <c r="C19" s="1333"/>
      <c r="D19" s="693" t="s">
        <v>3059</v>
      </c>
      <c r="E19" s="694" t="s">
        <v>3061</v>
      </c>
      <c r="F19" s="540">
        <v>123.03734889600001</v>
      </c>
      <c r="G19" s="850">
        <v>227</v>
      </c>
      <c r="H19" s="578">
        <v>287</v>
      </c>
      <c r="I19" s="579">
        <v>367</v>
      </c>
      <c r="J19" s="607"/>
      <c r="K19" s="578"/>
      <c r="L19" s="635"/>
      <c r="M19" s="635"/>
      <c r="N19" s="636"/>
      <c r="O19" s="608"/>
      <c r="P19" s="637"/>
      <c r="S19" s="532"/>
    </row>
    <row r="20" spans="1:20">
      <c r="A20" s="1503" t="str">
        <f>IF(ISERROR(#REF!),"xx","")</f>
        <v>xx</v>
      </c>
      <c r="B20" s="686" t="s">
        <v>4137</v>
      </c>
      <c r="C20" s="1327"/>
      <c r="D20" s="687" t="s">
        <v>3056</v>
      </c>
      <c r="E20" s="688" t="s">
        <v>1003</v>
      </c>
      <c r="F20" s="540">
        <v>582.90912187200013</v>
      </c>
      <c r="G20" s="587">
        <v>227</v>
      </c>
      <c r="H20" s="544">
        <v>287</v>
      </c>
      <c r="I20" s="545">
        <v>367</v>
      </c>
      <c r="J20" s="551"/>
      <c r="K20" s="551"/>
      <c r="L20" s="565"/>
      <c r="M20" s="878"/>
      <c r="N20" s="565"/>
      <c r="O20" s="554"/>
      <c r="P20" s="617" t="s">
        <v>1773</v>
      </c>
      <c r="S20" s="539"/>
    </row>
    <row r="21" spans="1:20">
      <c r="A21" s="1503" t="str">
        <f>IF(ISERROR(#REF!),"xx","")</f>
        <v>xx</v>
      </c>
      <c r="B21" s="686" t="s">
        <v>4351</v>
      </c>
      <c r="C21" s="1327"/>
      <c r="D21" s="687" t="s">
        <v>3057</v>
      </c>
      <c r="E21" s="688" t="s">
        <v>1545</v>
      </c>
      <c r="F21" s="540">
        <v>841.6924306560004</v>
      </c>
      <c r="G21" s="587">
        <v>227</v>
      </c>
      <c r="H21" s="544">
        <v>287</v>
      </c>
      <c r="I21" s="545">
        <v>367</v>
      </c>
      <c r="J21" s="604"/>
      <c r="K21" s="544"/>
      <c r="L21" s="565"/>
      <c r="M21" s="565"/>
      <c r="N21" s="553"/>
      <c r="O21" s="554"/>
      <c r="P21" s="594" t="s">
        <v>1410</v>
      </c>
      <c r="S21" s="532"/>
    </row>
    <row r="22" spans="1:20">
      <c r="A22" s="1503" t="str">
        <f>IF(ISERROR(#REF!),"xx","")</f>
        <v>xx</v>
      </c>
      <c r="B22" s="689" t="s">
        <v>3060</v>
      </c>
      <c r="C22" s="1328"/>
      <c r="D22" s="690" t="s">
        <v>3058</v>
      </c>
      <c r="E22" s="691" t="s">
        <v>243</v>
      </c>
      <c r="F22" s="540">
        <v>841.6924306560004</v>
      </c>
      <c r="G22" s="591">
        <v>227</v>
      </c>
      <c r="H22" s="557">
        <v>287</v>
      </c>
      <c r="I22" s="558">
        <v>367</v>
      </c>
      <c r="J22" s="559"/>
      <c r="K22" s="559"/>
      <c r="L22" s="562"/>
      <c r="M22" s="561"/>
      <c r="N22" s="562"/>
      <c r="O22" s="563"/>
      <c r="P22" s="618" t="s">
        <v>1984</v>
      </c>
      <c r="S22" s="532"/>
    </row>
    <row r="23" spans="1:20">
      <c r="A23" s="1503" t="str">
        <f>IF(ISERROR(#REF!),"xx","")</f>
        <v>xx</v>
      </c>
      <c r="B23" s="686" t="s">
        <v>3141</v>
      </c>
      <c r="C23" s="1327"/>
      <c r="D23" s="687" t="s">
        <v>2627</v>
      </c>
      <c r="E23" s="688" t="s">
        <v>3336</v>
      </c>
      <c r="F23" s="540">
        <v>153.59049921600001</v>
      </c>
      <c r="G23" s="587">
        <v>227</v>
      </c>
      <c r="H23" s="544">
        <v>287</v>
      </c>
      <c r="I23" s="545">
        <v>367</v>
      </c>
      <c r="J23" s="551"/>
      <c r="K23" s="551"/>
      <c r="L23" s="565"/>
      <c r="M23" s="878"/>
      <c r="N23" s="565"/>
      <c r="O23" s="554"/>
      <c r="P23" s="1554" t="s">
        <v>2640</v>
      </c>
      <c r="S23" s="532"/>
    </row>
    <row r="24" spans="1:20">
      <c r="A24" s="1503" t="str">
        <f>IF(ISERROR(#REF!),"xx","")</f>
        <v>xx</v>
      </c>
      <c r="B24" s="689" t="s">
        <v>2628</v>
      </c>
      <c r="C24" s="1328"/>
      <c r="D24" s="690" t="s">
        <v>3142</v>
      </c>
      <c r="E24" s="691" t="s">
        <v>2630</v>
      </c>
      <c r="F24" s="540">
        <v>703.43473939199998</v>
      </c>
      <c r="G24" s="591">
        <v>227</v>
      </c>
      <c r="H24" s="557">
        <v>287</v>
      </c>
      <c r="I24" s="558">
        <v>367</v>
      </c>
      <c r="J24" s="559"/>
      <c r="K24" s="559"/>
      <c r="L24" s="562"/>
      <c r="M24" s="561"/>
      <c r="N24" s="562"/>
      <c r="O24" s="563"/>
      <c r="P24" s="618" t="s">
        <v>3062</v>
      </c>
      <c r="S24" s="532"/>
    </row>
    <row r="25" spans="1:20">
      <c r="A25" s="1503" t="str">
        <f>IF(ISERROR(#REF!),"xx","")</f>
        <v>xx</v>
      </c>
      <c r="B25" s="1410" t="s">
        <v>3063</v>
      </c>
      <c r="C25" s="1411"/>
      <c r="D25" s="1412" t="s">
        <v>1781</v>
      </c>
      <c r="E25" s="1413" t="s">
        <v>305</v>
      </c>
      <c r="F25" s="540">
        <v>318.33383551200001</v>
      </c>
      <c r="G25" s="1420">
        <v>227</v>
      </c>
      <c r="H25" s="1414">
        <v>287</v>
      </c>
      <c r="I25" s="1415">
        <v>367</v>
      </c>
      <c r="J25" s="1421"/>
      <c r="K25" s="1414"/>
      <c r="L25" s="1416"/>
      <c r="M25" s="1416"/>
      <c r="N25" s="1417"/>
      <c r="O25" s="1418"/>
      <c r="P25" s="1419" t="s">
        <v>1782</v>
      </c>
    </row>
    <row r="26" spans="1:20">
      <c r="A26" s="1503" t="str">
        <f>IF(ISERROR(#REF!),"xx","")</f>
        <v>xx</v>
      </c>
      <c r="B26" s="692" t="s">
        <v>3071</v>
      </c>
      <c r="C26" s="1333"/>
      <c r="D26" s="693" t="s">
        <v>1778</v>
      </c>
      <c r="E26" s="694" t="s">
        <v>1779</v>
      </c>
      <c r="F26" s="540">
        <v>726.1902758880002</v>
      </c>
      <c r="G26" s="850">
        <v>227</v>
      </c>
      <c r="H26" s="578">
        <v>287</v>
      </c>
      <c r="I26" s="579">
        <v>367</v>
      </c>
      <c r="J26" s="609"/>
      <c r="K26" s="609"/>
      <c r="L26" s="635"/>
      <c r="M26" s="1444"/>
      <c r="N26" s="635"/>
      <c r="O26" s="608"/>
      <c r="P26" s="616"/>
      <c r="S26" s="532"/>
    </row>
    <row r="27" spans="1:20">
      <c r="A27" s="1503" t="str">
        <f>IF(ISERROR(#REF!),"xx","")</f>
        <v>xx</v>
      </c>
      <c r="B27" s="686" t="s">
        <v>3070</v>
      </c>
      <c r="C27" s="1327"/>
      <c r="D27" s="687" t="s">
        <v>3069</v>
      </c>
      <c r="E27" s="688" t="s">
        <v>3072</v>
      </c>
      <c r="F27" s="540">
        <v>26.541877824000007</v>
      </c>
      <c r="G27" s="587">
        <v>227</v>
      </c>
      <c r="H27" s="544">
        <v>287</v>
      </c>
      <c r="I27" s="545">
        <v>367</v>
      </c>
      <c r="J27" s="604"/>
      <c r="K27" s="544"/>
      <c r="L27" s="565"/>
      <c r="M27" s="565"/>
      <c r="N27" s="553"/>
      <c r="O27" s="554"/>
      <c r="P27" s="594" t="s">
        <v>3074</v>
      </c>
      <c r="S27" s="532"/>
    </row>
    <row r="28" spans="1:20">
      <c r="A28" s="1503" t="str">
        <f>IF(ISERROR(#REF!),"xx","")</f>
        <v>xx</v>
      </c>
      <c r="B28" s="686" t="s">
        <v>3073</v>
      </c>
      <c r="C28" s="1327"/>
      <c r="D28" s="687" t="s">
        <v>1783</v>
      </c>
      <c r="E28" s="688" t="s">
        <v>1831</v>
      </c>
      <c r="F28" s="540">
        <v>303.11349314400007</v>
      </c>
      <c r="G28" s="587">
        <v>227</v>
      </c>
      <c r="H28" s="544">
        <v>287</v>
      </c>
      <c r="I28" s="545">
        <v>367</v>
      </c>
      <c r="J28" s="551"/>
      <c r="K28" s="551"/>
      <c r="L28" s="565"/>
      <c r="M28" s="878"/>
      <c r="N28" s="565"/>
      <c r="O28" s="554"/>
      <c r="P28" s="617" t="s">
        <v>3081</v>
      </c>
      <c r="S28" s="532"/>
    </row>
    <row r="29" spans="1:20">
      <c r="A29" s="1503" t="str">
        <f>IF(ISERROR(#REF!),"xx","")</f>
        <v>xx</v>
      </c>
      <c r="B29" s="686" t="s">
        <v>3066</v>
      </c>
      <c r="C29" s="1327"/>
      <c r="D29" s="687" t="s">
        <v>469</v>
      </c>
      <c r="E29" s="688" t="s">
        <v>472</v>
      </c>
      <c r="F29" s="540">
        <v>1087.5234530160003</v>
      </c>
      <c r="G29" s="587">
        <v>227</v>
      </c>
      <c r="H29" s="544">
        <v>287</v>
      </c>
      <c r="I29" s="545">
        <v>367</v>
      </c>
      <c r="J29" s="551"/>
      <c r="K29" s="551"/>
      <c r="L29" s="565"/>
      <c r="M29" s="878"/>
      <c r="N29" s="565"/>
      <c r="O29" s="554"/>
      <c r="P29" s="594" t="s">
        <v>3249</v>
      </c>
      <c r="S29" s="532"/>
    </row>
    <row r="30" spans="1:20">
      <c r="A30" s="1503" t="str">
        <f>IF(ISERROR(#REF!),"xx","")</f>
        <v>xx</v>
      </c>
      <c r="B30" s="686" t="s">
        <v>3067</v>
      </c>
      <c r="C30" s="1327"/>
      <c r="D30" s="687" t="s">
        <v>2386</v>
      </c>
      <c r="E30" s="688" t="s">
        <v>473</v>
      </c>
      <c r="F30" s="540">
        <v>1928.2599262080003</v>
      </c>
      <c r="G30" s="587">
        <v>227</v>
      </c>
      <c r="H30" s="544">
        <v>287</v>
      </c>
      <c r="I30" s="545">
        <v>367</v>
      </c>
      <c r="J30" s="604"/>
      <c r="K30" s="544"/>
      <c r="L30" s="565"/>
      <c r="M30" s="565"/>
      <c r="N30" s="553"/>
      <c r="O30" s="554"/>
      <c r="P30" s="594" t="s">
        <v>3248</v>
      </c>
    </row>
    <row r="31" spans="1:20">
      <c r="A31" s="1503" t="str">
        <f>IF(ISERROR(#REF!),"xx","")</f>
        <v>xx</v>
      </c>
      <c r="B31" s="686" t="s">
        <v>3065</v>
      </c>
      <c r="C31" s="1327"/>
      <c r="D31" s="687" t="s">
        <v>3064</v>
      </c>
      <c r="E31" s="688" t="s">
        <v>381</v>
      </c>
      <c r="F31" s="540">
        <v>134.62130404800001</v>
      </c>
      <c r="G31" s="587">
        <v>227</v>
      </c>
      <c r="H31" s="544">
        <v>287</v>
      </c>
      <c r="I31" s="545">
        <v>367</v>
      </c>
      <c r="J31" s="551"/>
      <c r="K31" s="551"/>
      <c r="L31" s="565"/>
      <c r="M31" s="878"/>
      <c r="N31" s="565"/>
      <c r="O31" s="554"/>
      <c r="P31" s="617" t="s">
        <v>3068</v>
      </c>
    </row>
    <row r="32" spans="1:20">
      <c r="A32" s="1503" t="str">
        <f>IF(ISERROR(#REF!),"xx","")</f>
        <v>xx</v>
      </c>
      <c r="B32" s="686" t="s">
        <v>456</v>
      </c>
      <c r="C32" s="1327"/>
      <c r="D32" s="687" t="s">
        <v>467</v>
      </c>
      <c r="E32" s="688" t="s">
        <v>1785</v>
      </c>
      <c r="F32" s="540">
        <v>342.43895901600001</v>
      </c>
      <c r="G32" s="587">
        <v>227</v>
      </c>
      <c r="H32" s="544">
        <v>287</v>
      </c>
      <c r="I32" s="545">
        <v>367</v>
      </c>
      <c r="J32" s="551"/>
      <c r="K32" s="551"/>
      <c r="L32" s="565"/>
      <c r="M32" s="878"/>
      <c r="N32" s="565"/>
      <c r="O32" s="554"/>
      <c r="P32" s="617" t="s">
        <v>1784</v>
      </c>
      <c r="S32" s="532"/>
    </row>
    <row r="33" spans="1:20">
      <c r="A33" s="1503" t="str">
        <f>IF(ISERROR(#REF!),"xx","")</f>
        <v>xx</v>
      </c>
      <c r="B33" s="686" t="s">
        <v>3269</v>
      </c>
      <c r="C33" s="1327"/>
      <c r="D33" s="687" t="s">
        <v>3077</v>
      </c>
      <c r="E33" s="688" t="s">
        <v>745</v>
      </c>
      <c r="F33" s="540">
        <v>845.64747036000006</v>
      </c>
      <c r="G33" s="587">
        <v>227</v>
      </c>
      <c r="H33" s="544">
        <v>287</v>
      </c>
      <c r="I33" s="545">
        <v>367</v>
      </c>
      <c r="J33" s="604"/>
      <c r="K33" s="544"/>
      <c r="L33" s="552"/>
      <c r="M33" s="564"/>
      <c r="N33" s="553"/>
      <c r="O33" s="554"/>
      <c r="P33" s="588"/>
      <c r="S33" s="532"/>
    </row>
    <row r="34" spans="1:20">
      <c r="A34" s="1503" t="str">
        <f>IF(ISERROR(#REF!),"xx","")</f>
        <v>xx</v>
      </c>
      <c r="B34" s="686">
        <v>4614506</v>
      </c>
      <c r="C34" s="1327"/>
      <c r="D34" s="687" t="s">
        <v>19</v>
      </c>
      <c r="E34" s="688" t="s">
        <v>240</v>
      </c>
      <c r="F34" s="540">
        <v>31.265432352000005</v>
      </c>
      <c r="G34" s="587">
        <v>227</v>
      </c>
      <c r="H34" s="544">
        <v>287</v>
      </c>
      <c r="I34" s="545">
        <v>367</v>
      </c>
      <c r="J34" s="604"/>
      <c r="K34" s="544"/>
      <c r="L34" s="552"/>
      <c r="M34" s="564"/>
      <c r="N34" s="553"/>
      <c r="O34" s="554"/>
      <c r="P34" s="588" t="s">
        <v>994</v>
      </c>
    </row>
    <row r="35" spans="1:20">
      <c r="A35" s="1503" t="str">
        <f>IF(ISERROR(#REF!),"xx","")</f>
        <v>xx</v>
      </c>
      <c r="B35" s="689">
        <v>4614511</v>
      </c>
      <c r="C35" s="1328"/>
      <c r="D35" s="690" t="s">
        <v>205</v>
      </c>
      <c r="E35" s="691"/>
      <c r="F35" s="540">
        <v>35.16423926400001</v>
      </c>
      <c r="G35" s="591">
        <v>227</v>
      </c>
      <c r="H35" s="557">
        <v>287</v>
      </c>
      <c r="I35" s="558">
        <v>367</v>
      </c>
      <c r="J35" s="557"/>
      <c r="K35" s="557"/>
      <c r="L35" s="562"/>
      <c r="M35" s="561"/>
      <c r="N35" s="568"/>
      <c r="O35" s="563"/>
      <c r="P35" s="615"/>
      <c r="S35" s="532"/>
    </row>
    <row r="36" spans="1:20">
      <c r="A36" s="1503" t="str">
        <f>IF(ISERROR(#REF!),"xx","")</f>
        <v>xx</v>
      </c>
      <c r="B36" s="686" t="s">
        <v>3338</v>
      </c>
      <c r="C36" s="1327"/>
      <c r="D36" s="687" t="s">
        <v>3078</v>
      </c>
      <c r="E36" s="688" t="s">
        <v>1791</v>
      </c>
      <c r="F36" s="540">
        <v>99.550786104000011</v>
      </c>
      <c r="G36" s="587">
        <v>227</v>
      </c>
      <c r="H36" s="544">
        <v>287</v>
      </c>
      <c r="I36" s="545">
        <v>367</v>
      </c>
      <c r="J36" s="604"/>
      <c r="K36" s="544"/>
      <c r="L36" s="565"/>
      <c r="M36" s="565"/>
      <c r="N36" s="553"/>
      <c r="O36" s="554"/>
      <c r="P36" s="588" t="s">
        <v>3082</v>
      </c>
      <c r="S36" s="532"/>
    </row>
    <row r="37" spans="1:20" s="532" customFormat="1">
      <c r="A37" s="1503" t="str">
        <f>IF(ISERROR(#REF!),"xx","")</f>
        <v>xx</v>
      </c>
      <c r="B37" s="686" t="s">
        <v>3326</v>
      </c>
      <c r="C37" s="1327"/>
      <c r="D37" s="687" t="s">
        <v>3079</v>
      </c>
      <c r="E37" s="664" t="s">
        <v>1791</v>
      </c>
      <c r="F37" s="540">
        <v>199.08282794400003</v>
      </c>
      <c r="G37" s="587">
        <v>227</v>
      </c>
      <c r="H37" s="544">
        <v>287</v>
      </c>
      <c r="I37" s="545">
        <v>367</v>
      </c>
      <c r="J37" s="604"/>
      <c r="K37" s="544"/>
      <c r="L37" s="565"/>
      <c r="M37" s="565"/>
      <c r="N37" s="553"/>
      <c r="O37" s="554"/>
      <c r="P37" s="588" t="s">
        <v>1985</v>
      </c>
      <c r="Q37" s="518"/>
      <c r="R37" s="518"/>
      <c r="S37" s="518"/>
      <c r="T37" s="518"/>
    </row>
    <row r="38" spans="1:20">
      <c r="A38" s="1503" t="str">
        <f>IF(ISERROR(#REF!),"xx","")</f>
        <v>xx</v>
      </c>
      <c r="B38" s="692" t="s">
        <v>462</v>
      </c>
      <c r="C38" s="1333"/>
      <c r="D38" s="693" t="s">
        <v>1195</v>
      </c>
      <c r="E38" s="694" t="s">
        <v>1303</v>
      </c>
      <c r="F38" s="540">
        <v>65.623668264000003</v>
      </c>
      <c r="G38" s="850">
        <v>227</v>
      </c>
      <c r="H38" s="578">
        <v>287</v>
      </c>
      <c r="I38" s="579">
        <v>367</v>
      </c>
      <c r="J38" s="609"/>
      <c r="K38" s="609"/>
      <c r="L38" s="635"/>
      <c r="M38" s="1444"/>
      <c r="N38" s="635"/>
      <c r="O38" s="608"/>
      <c r="P38" s="616" t="s">
        <v>1796</v>
      </c>
    </row>
    <row r="39" spans="1:20">
      <c r="A39" s="1503" t="str">
        <f>IF(ISERROR(#REF!),"xx","")</f>
        <v>xx</v>
      </c>
      <c r="B39" s="686" t="s">
        <v>1601</v>
      </c>
      <c r="C39" s="1327"/>
      <c r="D39" s="687" t="s">
        <v>1602</v>
      </c>
      <c r="E39" s="688" t="s">
        <v>995</v>
      </c>
      <c r="F39" s="540">
        <v>704.99051330400016</v>
      </c>
      <c r="G39" s="587">
        <v>227</v>
      </c>
      <c r="H39" s="544">
        <v>287</v>
      </c>
      <c r="I39" s="545">
        <v>367</v>
      </c>
      <c r="J39" s="551"/>
      <c r="K39" s="551"/>
      <c r="L39" s="565"/>
      <c r="M39" s="878"/>
      <c r="N39" s="565"/>
      <c r="O39" s="554"/>
      <c r="P39" s="588" t="s">
        <v>3103</v>
      </c>
    </row>
    <row r="40" spans="1:20">
      <c r="A40" s="1503" t="str">
        <f>IF(ISERROR(#REF!),"xx","")</f>
        <v>xx</v>
      </c>
      <c r="B40" s="689" t="s">
        <v>3075</v>
      </c>
      <c r="C40" s="1328"/>
      <c r="D40" s="690" t="s">
        <v>1194</v>
      </c>
      <c r="E40" s="691" t="s">
        <v>1794</v>
      </c>
      <c r="F40" s="540">
        <v>90.197398368000009</v>
      </c>
      <c r="G40" s="591">
        <v>227</v>
      </c>
      <c r="H40" s="557">
        <v>287</v>
      </c>
      <c r="I40" s="558">
        <v>367</v>
      </c>
      <c r="J40" s="559"/>
      <c r="K40" s="559"/>
      <c r="L40" s="562"/>
      <c r="M40" s="561"/>
      <c r="N40" s="562"/>
      <c r="O40" s="563"/>
      <c r="P40" s="618" t="s">
        <v>1795</v>
      </c>
      <c r="S40" s="532"/>
    </row>
    <row r="41" spans="1:20">
      <c r="A41" s="1503" t="str">
        <f>IF(ISERROR(#REF!),"xx","")</f>
        <v>xx</v>
      </c>
      <c r="B41" s="686" t="s">
        <v>3076</v>
      </c>
      <c r="C41" s="1327"/>
      <c r="D41" s="687" t="s">
        <v>1968</v>
      </c>
      <c r="E41" s="688" t="s">
        <v>2471</v>
      </c>
      <c r="F41" s="540">
        <v>23.898936599999999</v>
      </c>
      <c r="G41" s="587">
        <v>227</v>
      </c>
      <c r="H41" s="544">
        <v>287</v>
      </c>
      <c r="I41" s="545">
        <v>367</v>
      </c>
      <c r="J41" s="551"/>
      <c r="K41" s="551"/>
      <c r="L41" s="565"/>
      <c r="M41" s="878"/>
      <c r="N41" s="565"/>
      <c r="O41" s="554"/>
      <c r="P41" s="617" t="s">
        <v>1987</v>
      </c>
      <c r="S41" s="532"/>
    </row>
    <row r="42" spans="1:20" s="555" customFormat="1">
      <c r="A42" s="1503" t="str">
        <f>IF(ISERROR(#REF!),"xx","")</f>
        <v>xx</v>
      </c>
      <c r="B42" s="857" t="s">
        <v>3943</v>
      </c>
      <c r="C42" s="1327"/>
      <c r="D42" s="687" t="s">
        <v>3764</v>
      </c>
      <c r="E42" s="688" t="s">
        <v>3885</v>
      </c>
      <c r="F42" s="540">
        <v>193.10340772800001</v>
      </c>
      <c r="G42" s="587">
        <v>227</v>
      </c>
      <c r="H42" s="544">
        <v>287</v>
      </c>
      <c r="I42" s="545">
        <v>367</v>
      </c>
      <c r="J42" s="604"/>
      <c r="K42" s="544"/>
      <c r="L42" s="565"/>
      <c r="M42" s="565"/>
      <c r="N42" s="553"/>
      <c r="O42" s="554"/>
      <c r="P42" s="594" t="s">
        <v>3209</v>
      </c>
      <c r="Q42" s="518"/>
      <c r="R42" s="518"/>
      <c r="S42" s="532"/>
      <c r="T42" s="518"/>
    </row>
    <row r="43" spans="1:20">
      <c r="A43" s="1503" t="str">
        <f>IF(ISERROR(#REF!),"xx","")</f>
        <v>xx</v>
      </c>
      <c r="B43" s="689" t="s">
        <v>247</v>
      </c>
      <c r="C43" s="1328"/>
      <c r="D43" s="690" t="s">
        <v>248</v>
      </c>
      <c r="E43" s="691" t="s">
        <v>485</v>
      </c>
      <c r="F43" s="540">
        <v>43.074318671999997</v>
      </c>
      <c r="G43" s="591">
        <v>227</v>
      </c>
      <c r="H43" s="557">
        <v>287</v>
      </c>
      <c r="I43" s="558">
        <v>367</v>
      </c>
      <c r="J43" s="605"/>
      <c r="K43" s="557"/>
      <c r="L43" s="562"/>
      <c r="M43" s="562"/>
      <c r="N43" s="568"/>
      <c r="O43" s="563"/>
      <c r="P43" s="586" t="s">
        <v>3162</v>
      </c>
      <c r="S43" s="532"/>
    </row>
    <row r="44" spans="1:20" s="555" customFormat="1">
      <c r="A44" s="1503" t="str">
        <f>IF(ISERROR(#REF!),"xx","")</f>
        <v>xx</v>
      </c>
      <c r="B44" s="662" t="s">
        <v>3212</v>
      </c>
      <c r="C44" s="1327"/>
      <c r="D44" s="687" t="s">
        <v>3214</v>
      </c>
      <c r="E44" s="688" t="s">
        <v>3216</v>
      </c>
      <c r="F44" s="540">
        <v>324.21953440800002</v>
      </c>
      <c r="G44" s="587">
        <v>227</v>
      </c>
      <c r="H44" s="544">
        <v>287</v>
      </c>
      <c r="I44" s="545">
        <v>367</v>
      </c>
      <c r="J44" s="604"/>
      <c r="K44" s="544"/>
      <c r="L44" s="565"/>
      <c r="M44" s="565"/>
      <c r="N44" s="553"/>
      <c r="O44" s="554"/>
      <c r="P44" s="588" t="s">
        <v>3222</v>
      </c>
      <c r="Q44" s="518"/>
      <c r="R44" s="518"/>
      <c r="S44" s="532"/>
    </row>
    <row r="45" spans="1:20" s="555" customFormat="1">
      <c r="A45" s="1503" t="str">
        <f>IF(ISERROR(#REF!),"xx","")</f>
        <v>xx</v>
      </c>
      <c r="B45" s="662" t="s">
        <v>3220</v>
      </c>
      <c r="C45" s="1327"/>
      <c r="D45" s="687" t="s">
        <v>3221</v>
      </c>
      <c r="E45" s="688" t="s">
        <v>3217</v>
      </c>
      <c r="F45" s="540">
        <v>161.16318187200005</v>
      </c>
      <c r="G45" s="587">
        <v>227</v>
      </c>
      <c r="H45" s="544">
        <v>287</v>
      </c>
      <c r="I45" s="545">
        <v>367</v>
      </c>
      <c r="J45" s="604"/>
      <c r="K45" s="544"/>
      <c r="L45" s="565"/>
      <c r="M45" s="565"/>
      <c r="N45" s="553"/>
      <c r="O45" s="554"/>
      <c r="P45" s="588" t="s">
        <v>3219</v>
      </c>
      <c r="Q45" s="518"/>
      <c r="R45" s="518"/>
      <c r="S45" s="532"/>
    </row>
    <row r="46" spans="1:20" ht="12.75" customHeight="1">
      <c r="A46" s="1503" t="str">
        <f>IF(ISERROR(#REF!),"xx","")</f>
        <v>xx</v>
      </c>
      <c r="B46" s="1669">
        <v>9967004865</v>
      </c>
      <c r="C46" s="1328"/>
      <c r="D46" s="690" t="s">
        <v>3643</v>
      </c>
      <c r="E46" s="691" t="s">
        <v>3002</v>
      </c>
      <c r="F46" s="540">
        <v>54.995670576000002</v>
      </c>
      <c r="G46" s="591">
        <v>227</v>
      </c>
      <c r="H46" s="557">
        <v>287</v>
      </c>
      <c r="I46" s="558">
        <v>367</v>
      </c>
      <c r="J46" s="605"/>
      <c r="K46" s="605"/>
      <c r="L46" s="1002"/>
      <c r="M46" s="901"/>
      <c r="N46" s="595"/>
      <c r="O46" s="563"/>
      <c r="P46" s="615"/>
      <c r="Q46" s="44"/>
    </row>
    <row r="47" spans="1:20" s="555" customFormat="1">
      <c r="A47" s="1503" t="str">
        <f>IF(ISERROR(#REF!),"xx","")</f>
        <v>xx</v>
      </c>
      <c r="B47" s="662" t="s">
        <v>3611</v>
      </c>
      <c r="C47" s="1327"/>
      <c r="D47" s="695" t="s">
        <v>3612</v>
      </c>
      <c r="E47" s="688"/>
      <c r="F47" s="540">
        <v>1.2558656880000003</v>
      </c>
      <c r="G47" s="587">
        <v>227</v>
      </c>
      <c r="H47" s="544">
        <v>287</v>
      </c>
      <c r="I47" s="545">
        <v>367</v>
      </c>
      <c r="J47" s="604"/>
      <c r="K47" s="544"/>
      <c r="L47" s="565"/>
      <c r="M47" s="565"/>
      <c r="N47" s="553"/>
      <c r="O47" s="554"/>
      <c r="P47" s="588"/>
      <c r="Q47" s="518"/>
      <c r="R47" s="518"/>
      <c r="S47" s="532"/>
    </row>
    <row r="48" spans="1:20" s="555" customFormat="1">
      <c r="A48" s="1503" t="str">
        <f>IF(ISERROR(#REF!),"xx","")</f>
        <v>xx</v>
      </c>
      <c r="B48" s="686">
        <v>9967002640</v>
      </c>
      <c r="C48" s="1327"/>
      <c r="D48" s="695" t="s">
        <v>2477</v>
      </c>
      <c r="E48" s="688"/>
      <c r="F48" s="540">
        <v>205.06224816000005</v>
      </c>
      <c r="G48" s="587">
        <v>227</v>
      </c>
      <c r="H48" s="544">
        <v>287</v>
      </c>
      <c r="I48" s="545">
        <v>367</v>
      </c>
      <c r="J48" s="604"/>
      <c r="K48" s="544"/>
      <c r="L48" s="565"/>
      <c r="M48" s="565"/>
      <c r="N48" s="553"/>
      <c r="O48" s="554"/>
      <c r="P48" s="588"/>
      <c r="Q48" s="518"/>
      <c r="R48" s="518"/>
      <c r="S48" s="575"/>
    </row>
    <row r="49" spans="1:19" s="44" customFormat="1">
      <c r="A49" s="1503" t="str">
        <f>IF(ISERROR(#REF!),"xx","")</f>
        <v>xx</v>
      </c>
      <c r="B49" s="665">
        <v>4623485</v>
      </c>
      <c r="C49" s="1351"/>
      <c r="D49" s="666" t="s">
        <v>3240</v>
      </c>
      <c r="E49" s="667"/>
      <c r="F49" s="540">
        <v>111.32218389600003</v>
      </c>
      <c r="G49" s="591">
        <v>227</v>
      </c>
      <c r="H49" s="557">
        <v>287</v>
      </c>
      <c r="I49" s="558">
        <v>367</v>
      </c>
      <c r="J49" s="605"/>
      <c r="K49" s="123"/>
      <c r="L49" s="123"/>
      <c r="M49" s="123"/>
      <c r="N49" s="123"/>
      <c r="O49" s="226"/>
      <c r="P49" s="256" t="s">
        <v>1076</v>
      </c>
      <c r="Q49" s="518"/>
      <c r="R49" s="518"/>
    </row>
    <row r="50" spans="1:19" ht="12.75" customHeight="1">
      <c r="A50" s="1503" t="str">
        <f>IF(ISERROR(#REF!),"xx","")</f>
        <v>xx</v>
      </c>
      <c r="B50" s="1425">
        <v>9967004836</v>
      </c>
      <c r="C50" s="1331"/>
      <c r="D50" s="746" t="s">
        <v>3628</v>
      </c>
      <c r="E50" s="747"/>
      <c r="F50" s="540">
        <v>41.331102120000011</v>
      </c>
      <c r="G50" s="587">
        <v>227</v>
      </c>
      <c r="H50" s="544">
        <v>287</v>
      </c>
      <c r="I50" s="545">
        <v>367</v>
      </c>
      <c r="J50" s="604"/>
      <c r="K50" s="604"/>
      <c r="L50" s="866"/>
      <c r="M50" s="566"/>
      <c r="N50" s="549"/>
      <c r="O50" s="554"/>
      <c r="P50" s="588" t="s">
        <v>3740</v>
      </c>
      <c r="Q50" s="44"/>
    </row>
    <row r="51" spans="1:19" ht="12.75" customHeight="1">
      <c r="A51" s="1503" t="str">
        <f>IF(ISERROR(#REF!),"xx","")</f>
        <v>xx</v>
      </c>
      <c r="B51" s="1425">
        <v>9967004835</v>
      </c>
      <c r="C51" s="1331"/>
      <c r="D51" s="746" t="s">
        <v>3742</v>
      </c>
      <c r="E51" s="747"/>
      <c r="F51" s="540">
        <v>39.362954400000007</v>
      </c>
      <c r="G51" s="587">
        <v>227</v>
      </c>
      <c r="H51" s="544">
        <v>287</v>
      </c>
      <c r="I51" s="545">
        <v>367</v>
      </c>
      <c r="J51" s="604"/>
      <c r="K51" s="604"/>
      <c r="L51" s="866"/>
      <c r="M51" s="566"/>
      <c r="N51" s="549"/>
      <c r="O51" s="554"/>
      <c r="P51" s="588"/>
      <c r="Q51" s="44"/>
    </row>
    <row r="52" spans="1:19" ht="12.75" customHeight="1">
      <c r="A52" s="1503" t="str">
        <f>IF(ISERROR(#REF!),"xx","")</f>
        <v>xx</v>
      </c>
      <c r="B52" s="1425">
        <v>9967008261</v>
      </c>
      <c r="C52" s="1331"/>
      <c r="D52" s="746" t="s">
        <v>4519</v>
      </c>
      <c r="E52" s="747"/>
      <c r="F52" s="540">
        <v>39.362954400000007</v>
      </c>
      <c r="G52" s="587">
        <v>227</v>
      </c>
      <c r="H52" s="544">
        <v>287</v>
      </c>
      <c r="I52" s="545">
        <v>367</v>
      </c>
      <c r="J52" s="604"/>
      <c r="K52" s="604"/>
      <c r="L52" s="866"/>
      <c r="M52" s="566"/>
      <c r="N52" s="549"/>
      <c r="O52" s="554"/>
      <c r="P52" s="588"/>
      <c r="Q52" s="44"/>
    </row>
    <row r="53" spans="1:19" ht="12.75" customHeight="1">
      <c r="A53" s="1503" t="str">
        <f>IF(ISERROR(#REF!),"xx","")</f>
        <v>xx</v>
      </c>
      <c r="B53" s="1426">
        <v>9967004022</v>
      </c>
      <c r="C53" s="1332"/>
      <c r="D53" s="750" t="s">
        <v>3178</v>
      </c>
      <c r="E53" s="685"/>
      <c r="F53" s="540">
        <v>166.82394960000002</v>
      </c>
      <c r="G53" s="591">
        <v>227</v>
      </c>
      <c r="H53" s="557">
        <v>287</v>
      </c>
      <c r="I53" s="558">
        <v>367</v>
      </c>
      <c r="J53" s="605"/>
      <c r="K53" s="605"/>
      <c r="L53" s="1002"/>
      <c r="M53" s="901"/>
      <c r="N53" s="595"/>
      <c r="O53" s="563"/>
      <c r="P53" s="615" t="s">
        <v>3211</v>
      </c>
    </row>
    <row r="54" spans="1:19">
      <c r="B54" s="1228"/>
      <c r="C54" s="1652"/>
      <c r="D54" s="1442"/>
      <c r="E54" s="1440"/>
      <c r="F54" s="1653"/>
      <c r="G54" s="899"/>
      <c r="H54" s="899"/>
      <c r="I54" s="899"/>
      <c r="J54" s="899"/>
      <c r="K54" s="899"/>
      <c r="L54" s="1440"/>
      <c r="M54" s="1440"/>
      <c r="N54" s="1440"/>
      <c r="O54" s="1440"/>
      <c r="P54" s="1440"/>
      <c r="S54" s="532"/>
    </row>
    <row r="55" spans="1:19" s="539" customFormat="1">
      <c r="A55" s="1503"/>
      <c r="B55" s="535" t="s">
        <v>3231</v>
      </c>
      <c r="C55" s="1324"/>
      <c r="D55" s="536"/>
      <c r="E55" s="536"/>
      <c r="F55" s="1952"/>
      <c r="G55" s="1429"/>
      <c r="H55" s="1428"/>
      <c r="I55" s="1428"/>
      <c r="J55" s="1428"/>
      <c r="K55" s="1428"/>
      <c r="L55" s="536"/>
      <c r="M55" s="536"/>
      <c r="N55" s="536"/>
      <c r="O55" s="538"/>
      <c r="P55" s="537"/>
      <c r="Q55" s="518"/>
      <c r="R55" s="518"/>
      <c r="S55" s="532"/>
    </row>
    <row r="56" spans="1:19" s="555" customFormat="1">
      <c r="A56" s="1503" t="str">
        <f>IF(ISERROR(#REF!),"xx","")</f>
        <v>xx</v>
      </c>
      <c r="B56" s="744" t="s">
        <v>451</v>
      </c>
      <c r="C56" s="1331"/>
      <c r="D56" s="746" t="s">
        <v>1189</v>
      </c>
      <c r="E56" s="747" t="s">
        <v>613</v>
      </c>
      <c r="F56" s="540">
        <v>143.54357371199998</v>
      </c>
      <c r="G56" s="587">
        <v>227</v>
      </c>
      <c r="H56" s="544">
        <v>287</v>
      </c>
      <c r="I56" s="545">
        <v>367</v>
      </c>
      <c r="J56" s="604"/>
      <c r="K56" s="544"/>
      <c r="L56" s="565"/>
      <c r="M56" s="565"/>
      <c r="N56" s="553"/>
      <c r="O56" s="554"/>
      <c r="P56" s="588" t="s">
        <v>3047</v>
      </c>
      <c r="Q56" s="518"/>
      <c r="R56" s="518"/>
      <c r="S56" s="532"/>
    </row>
    <row r="57" spans="1:19" s="555" customFormat="1">
      <c r="A57" s="1503" t="str">
        <f>IF(ISERROR(#REF!),"xx","")</f>
        <v>xx</v>
      </c>
      <c r="B57" s="744" t="s">
        <v>3040</v>
      </c>
      <c r="C57" s="1331"/>
      <c r="D57" s="746" t="s">
        <v>3041</v>
      </c>
      <c r="E57" s="747" t="s">
        <v>613</v>
      </c>
      <c r="F57" s="540">
        <v>337.84661433600007</v>
      </c>
      <c r="G57" s="587">
        <v>227</v>
      </c>
      <c r="H57" s="544">
        <v>287</v>
      </c>
      <c r="I57" s="545">
        <v>367</v>
      </c>
      <c r="J57" s="604"/>
      <c r="K57" s="544"/>
      <c r="L57" s="565"/>
      <c r="M57" s="565"/>
      <c r="N57" s="553"/>
      <c r="O57" s="554"/>
      <c r="P57" s="588" t="s">
        <v>3048</v>
      </c>
      <c r="Q57" s="518"/>
      <c r="R57" s="518"/>
      <c r="S57" s="532"/>
    </row>
    <row r="58" spans="1:19" s="555" customFormat="1">
      <c r="A58" s="1503" t="str">
        <f>IF(ISERROR(#REF!),"xx","")</f>
        <v>xx</v>
      </c>
      <c r="B58" s="744" t="s">
        <v>1186</v>
      </c>
      <c r="C58" s="1331"/>
      <c r="D58" s="746" t="s">
        <v>1187</v>
      </c>
      <c r="E58" s="747" t="s">
        <v>613</v>
      </c>
      <c r="F58" s="540">
        <v>403.95763346400008</v>
      </c>
      <c r="G58" s="587">
        <v>227</v>
      </c>
      <c r="H58" s="544">
        <v>287</v>
      </c>
      <c r="I58" s="545">
        <v>367</v>
      </c>
      <c r="J58" s="604"/>
      <c r="K58" s="544"/>
      <c r="L58" s="565"/>
      <c r="M58" s="565"/>
      <c r="N58" s="553"/>
      <c r="O58" s="554"/>
      <c r="P58" s="590" t="s">
        <v>3049</v>
      </c>
      <c r="Q58" s="518"/>
      <c r="R58" s="518"/>
      <c r="S58" s="532"/>
    </row>
    <row r="59" spans="1:19">
      <c r="A59" s="1503" t="str">
        <f>IF(ISERROR(#REF!),"xx","")</f>
        <v>xx</v>
      </c>
      <c r="B59" s="741" t="s">
        <v>1184</v>
      </c>
      <c r="C59" s="1330"/>
      <c r="D59" s="681" t="s">
        <v>1185</v>
      </c>
      <c r="E59" s="743" t="s">
        <v>613</v>
      </c>
      <c r="F59" s="540">
        <v>403.95763346400008</v>
      </c>
      <c r="G59" s="850">
        <v>227</v>
      </c>
      <c r="H59" s="578">
        <v>287</v>
      </c>
      <c r="I59" s="579">
        <v>367</v>
      </c>
      <c r="J59" s="607"/>
      <c r="K59" s="578"/>
      <c r="L59" s="635"/>
      <c r="M59" s="635"/>
      <c r="N59" s="636"/>
      <c r="O59" s="608"/>
      <c r="P59" s="598" t="s">
        <v>3050</v>
      </c>
      <c r="S59" s="532"/>
    </row>
    <row r="60" spans="1:19" s="532" customFormat="1">
      <c r="A60" s="1503" t="str">
        <f>IF(ISERROR(#REF!),"xx","")</f>
        <v>xx</v>
      </c>
      <c r="B60" s="744" t="s">
        <v>1182</v>
      </c>
      <c r="C60" s="1331"/>
      <c r="D60" s="746" t="s">
        <v>1183</v>
      </c>
      <c r="E60" s="747" t="s">
        <v>613</v>
      </c>
      <c r="F60" s="540">
        <v>246.05595352800003</v>
      </c>
      <c r="G60" s="587">
        <v>227</v>
      </c>
      <c r="H60" s="544">
        <v>287</v>
      </c>
      <c r="I60" s="545">
        <v>367</v>
      </c>
      <c r="J60" s="604"/>
      <c r="K60" s="544"/>
      <c r="L60" s="565"/>
      <c r="M60" s="565"/>
      <c r="N60" s="553"/>
      <c r="O60" s="554"/>
      <c r="P60" s="590" t="s">
        <v>3051</v>
      </c>
      <c r="Q60" s="518"/>
      <c r="R60" s="518"/>
    </row>
    <row r="61" spans="1:19" s="532" customFormat="1">
      <c r="A61" s="1503" t="str">
        <f>IF(ISERROR(#REF!),"xx","")</f>
        <v>xx</v>
      </c>
      <c r="B61" s="749" t="s">
        <v>3042</v>
      </c>
      <c r="C61" s="1332"/>
      <c r="D61" s="750" t="s">
        <v>3044</v>
      </c>
      <c r="E61" s="685" t="s">
        <v>613</v>
      </c>
      <c r="F61" s="540">
        <v>380.2461395040001</v>
      </c>
      <c r="G61" s="591">
        <v>227</v>
      </c>
      <c r="H61" s="557">
        <v>287</v>
      </c>
      <c r="I61" s="558">
        <v>367</v>
      </c>
      <c r="J61" s="605"/>
      <c r="K61" s="557"/>
      <c r="L61" s="562"/>
      <c r="M61" s="562"/>
      <c r="N61" s="568"/>
      <c r="O61" s="563"/>
      <c r="P61" s="593" t="s">
        <v>3052</v>
      </c>
      <c r="Q61" s="518"/>
      <c r="R61" s="518"/>
    </row>
    <row r="62" spans="1:19" s="532" customFormat="1">
      <c r="A62" s="1503" t="str">
        <f>IF(ISERROR(#REF!),"xx","")</f>
        <v>xx</v>
      </c>
      <c r="B62" s="745" t="s">
        <v>1991</v>
      </c>
      <c r="C62" s="1331"/>
      <c r="D62" s="746" t="s">
        <v>1992</v>
      </c>
      <c r="E62" s="747" t="s">
        <v>613</v>
      </c>
      <c r="F62" s="540">
        <v>23.898936599999999</v>
      </c>
      <c r="G62" s="587">
        <v>227</v>
      </c>
      <c r="H62" s="544">
        <v>287</v>
      </c>
      <c r="I62" s="545">
        <v>367</v>
      </c>
      <c r="J62" s="604"/>
      <c r="K62" s="544"/>
      <c r="L62" s="565"/>
      <c r="M62" s="565"/>
      <c r="N62" s="553"/>
      <c r="O62" s="554"/>
      <c r="P62" s="590" t="s">
        <v>2045</v>
      </c>
      <c r="Q62" s="518"/>
      <c r="R62" s="518"/>
    </row>
    <row r="63" spans="1:19" s="555" customFormat="1">
      <c r="A63" s="1503" t="str">
        <f>IF(ISERROR(#REF!),"xx","")</f>
        <v>xx</v>
      </c>
      <c r="B63" s="744" t="s">
        <v>3950</v>
      </c>
      <c r="C63" s="1331"/>
      <c r="D63" s="746" t="s">
        <v>3942</v>
      </c>
      <c r="E63" s="747" t="s">
        <v>613</v>
      </c>
      <c r="F63" s="540">
        <v>275.54068080000008</v>
      </c>
      <c r="G63" s="587">
        <v>227</v>
      </c>
      <c r="H63" s="544">
        <v>287</v>
      </c>
      <c r="I63" s="545">
        <v>367</v>
      </c>
      <c r="J63" s="604"/>
      <c r="K63" s="551"/>
      <c r="L63" s="552"/>
      <c r="M63" s="565"/>
      <c r="N63" s="553"/>
      <c r="O63" s="554"/>
      <c r="P63" s="590" t="s">
        <v>3952</v>
      </c>
      <c r="Q63"/>
      <c r="R63"/>
    </row>
    <row r="64" spans="1:19" s="532" customFormat="1">
      <c r="A64" s="1503" t="str">
        <f>IF(ISERROR(#REF!),"xx","")</f>
        <v>xx</v>
      </c>
      <c r="B64" s="745" t="s">
        <v>3043</v>
      </c>
      <c r="C64" s="1331"/>
      <c r="D64" s="746" t="s">
        <v>3045</v>
      </c>
      <c r="E64" s="747" t="s">
        <v>613</v>
      </c>
      <c r="F64" s="540">
        <v>36.02647540800001</v>
      </c>
      <c r="G64" s="587">
        <v>227</v>
      </c>
      <c r="H64" s="544">
        <v>287</v>
      </c>
      <c r="I64" s="545">
        <v>367</v>
      </c>
      <c r="J64" s="604"/>
      <c r="K64" s="544"/>
      <c r="L64" s="565"/>
      <c r="M64" s="565"/>
      <c r="N64" s="553"/>
      <c r="O64" s="554"/>
      <c r="P64" s="590" t="s">
        <v>2730</v>
      </c>
      <c r="Q64" s="518"/>
      <c r="R64" s="518"/>
    </row>
    <row r="65" spans="1:19">
      <c r="A65" s="1503" t="str">
        <f>IF(ISERROR(#REF!),"xx","")</f>
        <v>xx</v>
      </c>
      <c r="B65" s="1410">
        <v>9967004026</v>
      </c>
      <c r="C65" s="1411"/>
      <c r="D65" s="1412" t="s">
        <v>3046</v>
      </c>
      <c r="E65" s="1413" t="s">
        <v>722</v>
      </c>
      <c r="F65" s="540">
        <v>70.141035888000005</v>
      </c>
      <c r="G65" s="1420">
        <v>227</v>
      </c>
      <c r="H65" s="1414">
        <v>287</v>
      </c>
      <c r="I65" s="1415">
        <v>367</v>
      </c>
      <c r="J65" s="1421"/>
      <c r="K65" s="1414"/>
      <c r="L65" s="1416"/>
      <c r="M65" s="1416"/>
      <c r="N65" s="1417"/>
      <c r="O65" s="1418"/>
      <c r="P65" s="1419" t="s">
        <v>1989</v>
      </c>
      <c r="S65" s="532"/>
    </row>
    <row r="66" spans="1:19" ht="12.75" customHeight="1">
      <c r="B66" s="532"/>
      <c r="C66" s="1323"/>
      <c r="D66" s="533"/>
      <c r="E66" s="532"/>
      <c r="F66" s="1290"/>
      <c r="G66" s="532"/>
      <c r="H66" s="532"/>
      <c r="I66" s="532"/>
      <c r="J66" s="532"/>
      <c r="K66" s="532"/>
      <c r="L66" s="532"/>
      <c r="M66" s="532"/>
      <c r="N66" s="532"/>
      <c r="O66" s="532"/>
      <c r="P66" s="532"/>
    </row>
    <row r="67" spans="1:19" s="539" customFormat="1">
      <c r="A67" s="1503"/>
      <c r="B67" s="535" t="s">
        <v>1030</v>
      </c>
      <c r="C67" s="1324"/>
      <c r="D67" s="536"/>
      <c r="E67" s="536"/>
      <c r="F67" s="536"/>
      <c r="G67" s="1427" t="s">
        <v>10</v>
      </c>
      <c r="H67" s="1428"/>
      <c r="I67" s="1428"/>
      <c r="J67" s="1428"/>
      <c r="K67" s="1428"/>
      <c r="L67" s="536"/>
      <c r="M67" s="536"/>
      <c r="N67" s="536"/>
      <c r="O67" s="538"/>
      <c r="P67" s="1215" t="s">
        <v>2820</v>
      </c>
      <c r="Q67" s="518"/>
      <c r="R67" s="518"/>
      <c r="S67" s="532"/>
    </row>
    <row r="68" spans="1:19">
      <c r="A68" s="1503" t="str">
        <f>IF(ISERROR(#REF!),"xx","")</f>
        <v>xx</v>
      </c>
      <c r="B68" s="742" t="s">
        <v>3035</v>
      </c>
      <c r="C68" s="1330"/>
      <c r="D68" s="681" t="s">
        <v>3485</v>
      </c>
      <c r="E68" s="743" t="s">
        <v>717</v>
      </c>
      <c r="F68" s="540">
        <v>53.841675887999997</v>
      </c>
      <c r="G68" s="587">
        <v>227</v>
      </c>
      <c r="H68" s="544">
        <v>287</v>
      </c>
      <c r="I68" s="545">
        <v>367</v>
      </c>
      <c r="J68" s="600"/>
      <c r="K68" s="600"/>
      <c r="L68" s="635"/>
      <c r="M68" s="600"/>
      <c r="N68" s="600"/>
      <c r="O68" s="601"/>
      <c r="P68" s="598" t="s">
        <v>3197</v>
      </c>
      <c r="S68" s="532"/>
    </row>
    <row r="69" spans="1:19">
      <c r="A69" s="1503" t="str">
        <f>IF(ISERROR(#REF!),"xx","")</f>
        <v>xx</v>
      </c>
      <c r="B69" s="745" t="s">
        <v>3036</v>
      </c>
      <c r="C69" s="1331"/>
      <c r="D69" s="746" t="s">
        <v>3486</v>
      </c>
      <c r="E69" s="747" t="s">
        <v>864</v>
      </c>
      <c r="F69" s="540">
        <v>117.29793675600003</v>
      </c>
      <c r="G69" s="589">
        <v>227</v>
      </c>
      <c r="H69" s="544">
        <v>287</v>
      </c>
      <c r="I69" s="545">
        <v>367</v>
      </c>
      <c r="J69" s="544"/>
      <c r="K69" s="544"/>
      <c r="L69" s="552"/>
      <c r="M69" s="552"/>
      <c r="N69" s="552"/>
      <c r="O69" s="602"/>
      <c r="P69" s="588" t="s">
        <v>2790</v>
      </c>
      <c r="S69" s="532"/>
    </row>
    <row r="70" spans="1:19">
      <c r="A70" s="1503" t="str">
        <f>IF(ISERROR(#REF!),"xx","")</f>
        <v>xx</v>
      </c>
      <c r="B70" s="745" t="s">
        <v>3037</v>
      </c>
      <c r="C70" s="1331"/>
      <c r="D70" s="746" t="s">
        <v>3487</v>
      </c>
      <c r="E70" s="747" t="s">
        <v>865</v>
      </c>
      <c r="F70" s="540">
        <v>74.993762844000017</v>
      </c>
      <c r="G70" s="587">
        <v>227</v>
      </c>
      <c r="H70" s="544">
        <v>287</v>
      </c>
      <c r="I70" s="545">
        <v>367</v>
      </c>
      <c r="J70" s="604"/>
      <c r="K70" s="544"/>
      <c r="L70" s="565"/>
      <c r="M70" s="552"/>
      <c r="N70" s="552"/>
      <c r="O70" s="602"/>
      <c r="P70" s="588" t="s">
        <v>2790</v>
      </c>
      <c r="S70" s="532"/>
    </row>
    <row r="71" spans="1:19">
      <c r="A71" s="1503" t="str">
        <f>IF(ISERROR(#REF!),"xx","")</f>
        <v>xx</v>
      </c>
      <c r="B71" s="686" t="s">
        <v>3038</v>
      </c>
      <c r="C71" s="1327"/>
      <c r="D71" s="687" t="s">
        <v>187</v>
      </c>
      <c r="E71" s="688"/>
      <c r="F71" s="540">
        <v>29.228338339200004</v>
      </c>
      <c r="G71" s="587">
        <v>227</v>
      </c>
      <c r="H71" s="544">
        <v>287</v>
      </c>
      <c r="I71" s="545">
        <v>367</v>
      </c>
      <c r="J71" s="604"/>
      <c r="K71" s="544"/>
      <c r="L71" s="565"/>
      <c r="M71" s="552"/>
      <c r="N71" s="552"/>
      <c r="O71" s="602"/>
      <c r="P71" s="588"/>
      <c r="S71" s="532"/>
    </row>
    <row r="72" spans="1:19">
      <c r="A72" s="1503" t="str">
        <f>IF(ISERROR(#REF!),"xx","")</f>
        <v>xx</v>
      </c>
      <c r="B72" s="686" t="s">
        <v>4086</v>
      </c>
      <c r="C72" s="1327"/>
      <c r="D72" s="687" t="s">
        <v>1536</v>
      </c>
      <c r="E72" s="688"/>
      <c r="F72" s="540">
        <v>169.65896655708002</v>
      </c>
      <c r="G72" s="589">
        <v>227</v>
      </c>
      <c r="H72" s="544">
        <v>287</v>
      </c>
      <c r="I72" s="545">
        <v>367</v>
      </c>
      <c r="J72" s="545"/>
      <c r="K72" s="544"/>
      <c r="L72" s="552"/>
      <c r="M72" s="553"/>
      <c r="N72" s="552"/>
      <c r="O72" s="602"/>
      <c r="P72" s="588"/>
      <c r="S72" s="532"/>
    </row>
    <row r="73" spans="1:19">
      <c r="A73" s="1503" t="str">
        <f>IF(ISERROR(#REF!),"xx","")</f>
        <v>xx</v>
      </c>
      <c r="B73" s="689" t="s">
        <v>3039</v>
      </c>
      <c r="C73" s="1328"/>
      <c r="D73" s="690" t="s">
        <v>1814</v>
      </c>
      <c r="E73" s="691"/>
      <c r="F73" s="540">
        <v>35.785485295560001</v>
      </c>
      <c r="G73" s="591">
        <v>227</v>
      </c>
      <c r="H73" s="557">
        <v>287</v>
      </c>
      <c r="I73" s="558">
        <v>367</v>
      </c>
      <c r="J73" s="605"/>
      <c r="K73" s="557"/>
      <c r="L73" s="562"/>
      <c r="M73" s="560"/>
      <c r="N73" s="560"/>
      <c r="O73" s="603"/>
      <c r="P73" s="615"/>
      <c r="S73" s="532"/>
    </row>
    <row r="74" spans="1:19">
      <c r="A74" s="1503" t="str">
        <f>IF(ISERROR(#REF!),"xx","")</f>
        <v>xx</v>
      </c>
      <c r="B74" s="698" t="s">
        <v>1372</v>
      </c>
      <c r="C74" s="1328"/>
      <c r="D74" s="690" t="s">
        <v>1373</v>
      </c>
      <c r="E74" s="691" t="s">
        <v>295</v>
      </c>
      <c r="F74" s="540">
        <v>53.072509089600011</v>
      </c>
      <c r="G74" s="591">
        <v>227</v>
      </c>
      <c r="H74" s="557">
        <v>287</v>
      </c>
      <c r="I74" s="558">
        <v>367</v>
      </c>
      <c r="J74" s="605"/>
      <c r="K74" s="557"/>
      <c r="L74" s="562"/>
      <c r="M74" s="560"/>
      <c r="N74" s="560"/>
      <c r="O74" s="563"/>
      <c r="P74" s="615" t="s">
        <v>1828</v>
      </c>
      <c r="S74" s="532"/>
    </row>
    <row r="75" spans="1:19" ht="12.75" customHeight="1">
      <c r="B75" s="573"/>
      <c r="C75" s="1329"/>
      <c r="D75" s="611"/>
      <c r="E75" s="575"/>
      <c r="F75" s="577"/>
      <c r="G75" s="577"/>
      <c r="H75" s="577"/>
      <c r="I75" s="610"/>
      <c r="J75" s="555"/>
      <c r="K75" s="577"/>
      <c r="L75" s="577"/>
      <c r="M75" s="577"/>
      <c r="N75" s="577"/>
      <c r="O75" s="575"/>
      <c r="P75" s="612"/>
    </row>
    <row r="109" spans="3:4" ht="11.25" customHeight="1">
      <c r="C109" s="518"/>
      <c r="D109" s="518"/>
    </row>
  </sheetData>
  <sortState ref="S9:S47">
    <sortCondition ref="S9:S47"/>
  </sortState>
  <mergeCells count="1">
    <mergeCell ref="L2:M2"/>
  </mergeCells>
  <conditionalFormatting sqref="F9 F11 F13 F17:F53 F56:F65 F68:F74">
    <cfRule type="cellIs" dxfId="20" priority="8" stopIfTrue="1" operator="equal">
      <formula>0</formula>
    </cfRule>
  </conditionalFormatting>
  <pageMargins left="0.15748031496062992" right="0.19685039370078741" top="0.35433070866141736" bottom="0.35433070866141736" header="0.35433070866141736" footer="0.19685039370078741"/>
  <pageSetup paperSize="9" scale="65" fitToHeight="2" orientation="landscape" r:id="rId1"/>
  <headerFooter alignWithMargins="0">
    <oddFooter>&amp;C&amp;8&amp;F / &amp;A   /   page &amp;P / &amp;N     printed: &amp;D</oddFooter>
  </headerFooter>
  <rowBreaks count="1" manualBreakCount="1">
    <brk id="54" min="1" max="1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3" filterMode="1">
    <pageSetUpPr fitToPage="1"/>
  </sheetPr>
  <dimension ref="A1:S165"/>
  <sheetViews>
    <sheetView zoomScaleNormal="100" workbookViewId="0">
      <pane xSplit="5" ySplit="6" topLeftCell="F9" activePane="bottomRight" state="frozen"/>
      <selection activeCell="B507" sqref="B507"/>
      <selection pane="topRight" activeCell="B507" sqref="B507"/>
      <selection pane="bottomLeft" activeCell="B507" sqref="B507"/>
      <selection pane="bottomRight" activeCell="F1" sqref="F1:G1048576"/>
    </sheetView>
  </sheetViews>
  <sheetFormatPr defaultColWidth="11.44140625" defaultRowHeight="13.2"/>
  <cols>
    <col min="1" max="1" width="4.6640625" style="287" hidden="1" customWidth="1"/>
    <col min="3" max="3" width="12.33203125" style="1341" hidden="1" customWidth="1"/>
    <col min="4" max="4" width="9.44140625" style="76" customWidth="1"/>
    <col min="5" max="5" width="33.5546875" customWidth="1"/>
    <col min="6" max="6" width="10.109375" customWidth="1"/>
    <col min="7" max="10" width="8.6640625" customWidth="1"/>
    <col min="11" max="15" width="7.6640625" customWidth="1"/>
    <col min="16" max="16" width="73.6640625" customWidth="1"/>
  </cols>
  <sheetData>
    <row r="1" spans="1:17" ht="15.6">
      <c r="A1" s="287" t="str">
        <f>Front!J3</f>
        <v>k</v>
      </c>
      <c r="B1" s="827" t="s">
        <v>640</v>
      </c>
      <c r="C1" s="1335"/>
      <c r="D1" s="833"/>
      <c r="E1" s="828"/>
      <c r="F1" s="619"/>
      <c r="G1" s="619"/>
      <c r="H1" s="619"/>
      <c r="I1" s="1504"/>
      <c r="J1" s="1505" t="s">
        <v>619</v>
      </c>
      <c r="K1" s="1543" t="str">
        <f>Front!D14</f>
        <v>Logic Computers</v>
      </c>
      <c r="L1" s="1506"/>
      <c r="M1" s="1543"/>
      <c r="N1" s="1506"/>
      <c r="O1" s="1506"/>
      <c r="P1" s="1507"/>
    </row>
    <row r="2" spans="1:17" ht="15.6" hidden="1">
      <c r="B2" s="829" t="str">
        <f>IF(OR(A1="x",A1="k"),"bizhub 308e / 368e / 458e / 558e / 658e","ineo 308e / 368e / 458e / 558e / 658e")</f>
        <v>bizhub 308e / 368e / 458e / 558e / 658e</v>
      </c>
      <c r="C2" s="1336"/>
      <c r="D2" s="834"/>
      <c r="E2" s="830"/>
      <c r="F2" s="1508"/>
      <c r="G2" s="1508"/>
      <c r="H2" s="1508"/>
      <c r="I2" s="1509"/>
      <c r="J2" s="1509"/>
      <c r="K2" s="1510" t="s">
        <v>620</v>
      </c>
      <c r="L2" s="1988">
        <f>+Front!I12</f>
        <v>43412</v>
      </c>
      <c r="M2" s="1988"/>
      <c r="N2" s="1511"/>
      <c r="O2" s="1510" t="s">
        <v>621</v>
      </c>
      <c r="P2" s="1512">
        <f>+Front!I10</f>
        <v>43412</v>
      </c>
    </row>
    <row r="3" spans="1:17" ht="15.6" hidden="1">
      <c r="B3" s="829" t="str">
        <f>IF(A1="X","ineo 308e / 368e / 458e / 558e / 658e","")</f>
        <v/>
      </c>
      <c r="C3" s="1336"/>
      <c r="D3" s="834"/>
      <c r="E3" s="830"/>
      <c r="F3" s="1949"/>
      <c r="G3" s="1508"/>
      <c r="H3" s="1508"/>
      <c r="I3" s="1509"/>
      <c r="J3" s="1509"/>
      <c r="K3" s="1510"/>
      <c r="L3" s="1850"/>
      <c r="M3" s="1850"/>
      <c r="N3" s="1511"/>
      <c r="O3" s="1510"/>
      <c r="P3" s="1512"/>
    </row>
    <row r="4" spans="1:17" hidden="1">
      <c r="B4" s="831"/>
      <c r="C4" s="1337"/>
      <c r="D4" s="835"/>
      <c r="E4" s="832"/>
      <c r="F4" s="87"/>
      <c r="G4" s="623"/>
      <c r="H4" s="623"/>
      <c r="I4" s="623"/>
      <c r="J4" s="623"/>
      <c r="K4" s="623"/>
      <c r="L4" s="623"/>
      <c r="M4" s="623"/>
      <c r="N4" s="623"/>
      <c r="O4" s="623"/>
      <c r="P4" s="1515"/>
    </row>
    <row r="5" spans="1:17" hidden="1">
      <c r="B5" s="110" t="s">
        <v>642</v>
      </c>
      <c r="C5" s="1342"/>
      <c r="D5" s="103" t="s">
        <v>643</v>
      </c>
      <c r="E5" s="104"/>
      <c r="F5" s="1950" t="s">
        <v>4608</v>
      </c>
      <c r="G5" s="106" t="s">
        <v>617</v>
      </c>
      <c r="H5" s="98"/>
      <c r="I5" s="98"/>
      <c r="J5" s="98"/>
      <c r="K5" s="98"/>
      <c r="L5" s="98"/>
      <c r="M5" s="98"/>
      <c r="N5" s="147" t="s">
        <v>630</v>
      </c>
      <c r="O5" s="1210" t="str">
        <f>+Front!J19</f>
        <v>EUR</v>
      </c>
      <c r="P5" s="107" t="s">
        <v>618</v>
      </c>
    </row>
    <row r="6" spans="1:17" hidden="1">
      <c r="B6" s="109"/>
      <c r="C6" s="1338"/>
      <c r="D6" s="105"/>
      <c r="E6" s="101"/>
      <c r="F6" s="1951"/>
      <c r="G6" s="99"/>
      <c r="H6" s="100"/>
      <c r="I6" s="100"/>
      <c r="J6" s="100"/>
      <c r="K6" s="100"/>
      <c r="L6" s="100"/>
      <c r="M6" s="100"/>
      <c r="N6" s="100"/>
      <c r="O6" s="101"/>
      <c r="P6" s="102"/>
    </row>
    <row r="7" spans="1:17" ht="6.75" hidden="1" customHeight="1">
      <c r="B7" s="2"/>
      <c r="C7" s="1340"/>
      <c r="D7" s="1"/>
      <c r="E7" s="2"/>
      <c r="F7" s="53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7" s="78" customFormat="1" hidden="1">
      <c r="A8" s="920"/>
      <c r="B8" s="80" t="s">
        <v>1028</v>
      </c>
      <c r="C8" s="1339"/>
      <c r="D8" s="81"/>
      <c r="E8" s="81"/>
      <c r="F8" s="536"/>
      <c r="G8" s="81" t="s">
        <v>220</v>
      </c>
      <c r="H8" s="81"/>
      <c r="I8" s="81"/>
      <c r="J8" s="81"/>
      <c r="K8" s="81"/>
      <c r="L8" s="81"/>
      <c r="M8" s="81"/>
      <c r="N8" s="81"/>
      <c r="O8" s="82"/>
      <c r="P8" s="79"/>
    </row>
    <row r="9" spans="1:17">
      <c r="A9" s="1503" t="str">
        <f>IF(ISERROR(#REF!),"xx","")</f>
        <v>xx</v>
      </c>
      <c r="B9" s="656" t="s">
        <v>4244</v>
      </c>
      <c r="C9" s="1397"/>
      <c r="D9" s="705" t="s">
        <v>4245</v>
      </c>
      <c r="E9" s="763"/>
      <c r="F9" s="1956">
        <v>2707.1309560680006</v>
      </c>
      <c r="G9" s="55" t="s">
        <v>711</v>
      </c>
      <c r="H9" s="59"/>
      <c r="I9" s="59"/>
      <c r="J9" s="59"/>
      <c r="K9" s="59"/>
      <c r="L9" s="59"/>
      <c r="M9" s="59"/>
      <c r="N9" s="59"/>
      <c r="O9" s="93"/>
      <c r="P9" s="155" t="s">
        <v>3759</v>
      </c>
      <c r="Q9" s="25">
        <f>F9</f>
        <v>2707.1309560680006</v>
      </c>
    </row>
    <row r="10" spans="1:17" hidden="1">
      <c r="A10" s="1503" t="str">
        <f>IF(ISERROR(#REF!),"xx","")</f>
        <v>xx</v>
      </c>
      <c r="B10" s="660"/>
      <c r="C10" s="1398"/>
      <c r="D10" s="890"/>
      <c r="E10" s="762"/>
      <c r="F10" s="414"/>
      <c r="G10" s="45" t="s">
        <v>1978</v>
      </c>
      <c r="H10" s="60"/>
      <c r="I10" s="60"/>
      <c r="J10" s="60"/>
      <c r="K10" s="60"/>
      <c r="L10" s="60"/>
      <c r="M10" s="60"/>
      <c r="N10" s="60"/>
      <c r="O10" s="309" t="s">
        <v>3757</v>
      </c>
      <c r="P10" s="310"/>
    </row>
    <row r="11" spans="1:17" hidden="1">
      <c r="A11" s="1503" t="str">
        <f>IF(ISERROR(#REF!),"xx","")</f>
        <v>xx</v>
      </c>
      <c r="B11" s="656" t="s">
        <v>4246</v>
      </c>
      <c r="C11" s="1397"/>
      <c r="D11" s="705" t="s">
        <v>4247</v>
      </c>
      <c r="E11" s="763"/>
      <c r="F11" s="1956">
        <v>3463.8197115060011</v>
      </c>
      <c r="G11" s="55" t="s">
        <v>711</v>
      </c>
      <c r="H11" s="59"/>
      <c r="I11" s="59"/>
      <c r="J11" s="59"/>
      <c r="K11" s="59"/>
      <c r="L11" s="59"/>
      <c r="M11" s="59"/>
      <c r="N11" s="59"/>
      <c r="O11" s="93"/>
      <c r="P11" s="155" t="s">
        <v>3760</v>
      </c>
    </row>
    <row r="12" spans="1:17" hidden="1">
      <c r="A12" s="1503" t="str">
        <f>IF(ISERROR(#REF!),"xx","")</f>
        <v>xx</v>
      </c>
      <c r="B12" s="660"/>
      <c r="C12" s="1398"/>
      <c r="D12" s="890"/>
      <c r="E12" s="762"/>
      <c r="F12" s="414"/>
      <c r="G12" s="45" t="s">
        <v>1978</v>
      </c>
      <c r="H12" s="60"/>
      <c r="I12" s="60"/>
      <c r="J12" s="60"/>
      <c r="K12" s="60"/>
      <c r="L12" s="60"/>
      <c r="M12" s="60"/>
      <c r="N12" s="60"/>
      <c r="O12" s="309" t="s">
        <v>3757</v>
      </c>
      <c r="P12" s="310"/>
    </row>
    <row r="13" spans="1:17" hidden="1">
      <c r="A13" s="1503" t="str">
        <f>IF(ISERROR(#REF!),"xx","")</f>
        <v>xx</v>
      </c>
      <c r="B13" s="656" t="s">
        <v>4248</v>
      </c>
      <c r="C13" s="1397"/>
      <c r="D13" s="705" t="s">
        <v>4249</v>
      </c>
      <c r="E13" s="763"/>
      <c r="F13" s="1956">
        <v>5159.9475482940015</v>
      </c>
      <c r="G13" s="55" t="s">
        <v>3880</v>
      </c>
      <c r="H13" s="59"/>
      <c r="I13" s="59"/>
      <c r="J13" s="59"/>
      <c r="K13" s="59"/>
      <c r="L13" s="59"/>
      <c r="M13" s="59"/>
      <c r="N13" s="59"/>
      <c r="O13" s="93"/>
      <c r="P13" s="155" t="s">
        <v>3761</v>
      </c>
    </row>
    <row r="14" spans="1:17" hidden="1">
      <c r="A14" s="1503" t="str">
        <f>IF(ISERROR(#REF!),"xx","")</f>
        <v>xx</v>
      </c>
      <c r="B14" s="660"/>
      <c r="C14" s="1398"/>
      <c r="D14" s="890"/>
      <c r="E14" s="762"/>
      <c r="F14" s="414"/>
      <c r="G14" s="45" t="s">
        <v>1978</v>
      </c>
      <c r="H14" s="60"/>
      <c r="I14" s="60"/>
      <c r="J14" s="60"/>
      <c r="K14" s="60"/>
      <c r="L14" s="60"/>
      <c r="M14" s="60"/>
      <c r="N14" s="60"/>
      <c r="O14" s="309" t="s">
        <v>3757</v>
      </c>
      <c r="P14" s="310"/>
    </row>
    <row r="15" spans="1:17" hidden="1">
      <c r="A15" s="1503" t="str">
        <f>IF(ISERROR(#REF!),"xx","")</f>
        <v>xx</v>
      </c>
      <c r="B15" s="656" t="s">
        <v>4250</v>
      </c>
      <c r="C15" s="1397"/>
      <c r="D15" s="705" t="s">
        <v>4251</v>
      </c>
      <c r="E15" s="763"/>
      <c r="F15" s="1956">
        <v>6637.58599581</v>
      </c>
      <c r="G15" s="55" t="s">
        <v>3880</v>
      </c>
      <c r="H15" s="59"/>
      <c r="I15" s="59"/>
      <c r="J15" s="59"/>
      <c r="K15" s="59"/>
      <c r="L15" s="59"/>
      <c r="M15" s="59"/>
      <c r="N15" s="59"/>
      <c r="O15" s="93"/>
      <c r="P15" s="155" t="s">
        <v>3762</v>
      </c>
    </row>
    <row r="16" spans="1:17" ht="13.5" hidden="1" customHeight="1">
      <c r="A16" s="1503" t="str">
        <f>IF(ISERROR(#REF!),"xx","")</f>
        <v>xx</v>
      </c>
      <c r="B16" s="660"/>
      <c r="C16" s="1398"/>
      <c r="D16" s="890"/>
      <c r="E16" s="762"/>
      <c r="F16" s="414"/>
      <c r="G16" s="45" t="s">
        <v>1978</v>
      </c>
      <c r="H16" s="60"/>
      <c r="I16" s="60"/>
      <c r="J16" s="60"/>
      <c r="K16" s="60"/>
      <c r="L16" s="60"/>
      <c r="M16" s="60"/>
      <c r="N16" s="60"/>
      <c r="O16" s="309" t="s">
        <v>3757</v>
      </c>
      <c r="P16" s="310"/>
    </row>
    <row r="17" spans="1:19" hidden="1">
      <c r="A17" s="1503" t="str">
        <f>IF(ISERROR(#REF!),"xx","")</f>
        <v>xx</v>
      </c>
      <c r="B17" s="656" t="s">
        <v>4092</v>
      </c>
      <c r="C17" s="1397"/>
      <c r="D17" s="705" t="s">
        <v>4093</v>
      </c>
      <c r="E17" s="763"/>
      <c r="F17" s="1956">
        <v>9214.1490949200015</v>
      </c>
      <c r="G17" s="55" t="s">
        <v>3880</v>
      </c>
      <c r="H17" s="59"/>
      <c r="I17" s="59"/>
      <c r="J17" s="59"/>
      <c r="K17" s="59"/>
      <c r="L17" s="59"/>
      <c r="M17" s="59"/>
      <c r="N17" s="59"/>
      <c r="O17" s="93"/>
      <c r="P17" s="155" t="s">
        <v>4091</v>
      </c>
    </row>
    <row r="18" spans="1:19" hidden="1">
      <c r="A18" s="1503" t="str">
        <f>IF(ISERROR(#REF!),"xx","")</f>
        <v>xx</v>
      </c>
      <c r="B18" s="660"/>
      <c r="C18" s="1398"/>
      <c r="D18" s="890"/>
      <c r="E18" s="762"/>
      <c r="F18" s="414"/>
      <c r="G18" s="45" t="s">
        <v>1978</v>
      </c>
      <c r="H18" s="60"/>
      <c r="I18" s="60"/>
      <c r="J18" s="60"/>
      <c r="K18" s="60"/>
      <c r="L18" s="60"/>
      <c r="M18" s="60"/>
      <c r="N18" s="60"/>
      <c r="O18" s="309" t="s">
        <v>3757</v>
      </c>
      <c r="P18" s="310"/>
    </row>
    <row r="19" spans="1:19" ht="15.75" hidden="1" customHeight="1">
      <c r="A19" s="1503"/>
      <c r="B19" s="2"/>
      <c r="C19" s="1340"/>
      <c r="D19" s="1"/>
      <c r="E19" s="2"/>
      <c r="F19" s="307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9" s="78" customFormat="1" hidden="1">
      <c r="A20" s="1503"/>
      <c r="B20" s="90" t="s">
        <v>1029</v>
      </c>
      <c r="C20" s="1343"/>
      <c r="D20" s="83"/>
      <c r="E20" s="83"/>
      <c r="F20" s="91"/>
      <c r="G20" s="81" t="s">
        <v>10</v>
      </c>
      <c r="H20" s="83"/>
      <c r="I20" s="83"/>
      <c r="J20" s="83"/>
      <c r="K20" s="83"/>
      <c r="L20" s="83"/>
      <c r="M20" s="83"/>
      <c r="N20" s="83"/>
      <c r="O20" s="91"/>
      <c r="P20" s="89"/>
      <c r="Q20"/>
      <c r="R20"/>
    </row>
    <row r="21" spans="1:19" s="44" customFormat="1" hidden="1">
      <c r="A21" s="1503" t="str">
        <f>IF(ISERROR(#REF!),"xx","")</f>
        <v>xx</v>
      </c>
      <c r="B21" s="662">
        <v>9967002050</v>
      </c>
      <c r="C21" s="1350"/>
      <c r="D21" s="663" t="s">
        <v>1765</v>
      </c>
      <c r="E21" s="664" t="s">
        <v>2</v>
      </c>
      <c r="F21" s="1956">
        <v>62.474631912000014</v>
      </c>
      <c r="G21" s="161" t="s">
        <v>4256</v>
      </c>
      <c r="H21" s="162" t="s">
        <v>4241</v>
      </c>
      <c r="I21" s="162"/>
      <c r="J21" s="139"/>
      <c r="K21" s="139"/>
      <c r="L21" s="139"/>
      <c r="M21" s="139"/>
      <c r="N21" s="139"/>
      <c r="O21" s="208"/>
      <c r="P21" s="86"/>
      <c r="Q21"/>
      <c r="R21"/>
    </row>
    <row r="22" spans="1:19" s="44" customFormat="1" hidden="1">
      <c r="A22" s="1503" t="str">
        <f>IF(ISERROR(#REF!),"xx","")</f>
        <v>xx</v>
      </c>
      <c r="B22" s="662" t="s">
        <v>3758</v>
      </c>
      <c r="C22" s="1350"/>
      <c r="D22" s="663" t="s">
        <v>3137</v>
      </c>
      <c r="E22" s="664" t="s">
        <v>1768</v>
      </c>
      <c r="F22" s="1956">
        <v>1160.6635711440003</v>
      </c>
      <c r="G22" s="161" t="s">
        <v>4256</v>
      </c>
      <c r="H22" s="162" t="s">
        <v>4241</v>
      </c>
      <c r="I22" s="162"/>
      <c r="J22" s="139"/>
      <c r="K22" s="139"/>
      <c r="L22" s="139"/>
      <c r="M22" s="139"/>
      <c r="N22" s="139"/>
      <c r="O22" s="208"/>
      <c r="P22" s="86" t="s">
        <v>1768</v>
      </c>
      <c r="Q22"/>
      <c r="R22"/>
    </row>
    <row r="23" spans="1:19" s="44" customFormat="1">
      <c r="A23" s="1503" t="str">
        <f>IF(ISERROR(#REF!),"xx","")</f>
        <v>xx</v>
      </c>
      <c r="B23" s="665" t="s">
        <v>3135</v>
      </c>
      <c r="C23" s="1351"/>
      <c r="D23" s="666" t="s">
        <v>3136</v>
      </c>
      <c r="E23" s="667" t="s">
        <v>1771</v>
      </c>
      <c r="F23" s="1956">
        <v>537.2480947680001</v>
      </c>
      <c r="G23" s="163" t="s">
        <v>4256</v>
      </c>
      <c r="H23" s="164" t="s">
        <v>4241</v>
      </c>
      <c r="I23" s="164"/>
      <c r="J23" s="123"/>
      <c r="K23" s="123"/>
      <c r="L23" s="123"/>
      <c r="M23" s="123"/>
      <c r="N23" s="123"/>
      <c r="O23" s="226"/>
      <c r="P23" s="310" t="s">
        <v>1771</v>
      </c>
      <c r="Q23" s="25">
        <f>F23</f>
        <v>537.2480947680001</v>
      </c>
      <c r="R23"/>
    </row>
    <row r="24" spans="1:19" s="44" customFormat="1" hidden="1">
      <c r="A24" s="1503"/>
      <c r="B24" s="662" t="s">
        <v>3676</v>
      </c>
      <c r="C24" s="1350"/>
      <c r="D24" s="663" t="s">
        <v>4145</v>
      </c>
      <c r="E24" s="664" t="s">
        <v>1003</v>
      </c>
      <c r="F24" s="1956">
        <v>582.90912187200013</v>
      </c>
      <c r="G24" s="161" t="s">
        <v>4256</v>
      </c>
      <c r="H24" s="162" t="s">
        <v>4241</v>
      </c>
      <c r="I24" s="162" t="s">
        <v>4242</v>
      </c>
      <c r="J24" s="162" t="s">
        <v>4243</v>
      </c>
      <c r="K24" s="162" t="s">
        <v>4095</v>
      </c>
      <c r="L24" s="139"/>
      <c r="M24" s="139"/>
      <c r="N24" s="139"/>
      <c r="O24" s="208"/>
      <c r="P24" s="86" t="s">
        <v>1773</v>
      </c>
      <c r="Q24"/>
      <c r="R24"/>
    </row>
    <row r="25" spans="1:19" s="44" customFormat="1" hidden="1">
      <c r="A25" s="1503"/>
      <c r="B25" s="662" t="s">
        <v>3678</v>
      </c>
      <c r="C25" s="1350"/>
      <c r="D25" s="663" t="s">
        <v>4146</v>
      </c>
      <c r="E25" s="664" t="s">
        <v>1545</v>
      </c>
      <c r="F25" s="1956">
        <v>841.6924306560004</v>
      </c>
      <c r="G25" s="161" t="s">
        <v>4256</v>
      </c>
      <c r="H25" s="162" t="s">
        <v>4241</v>
      </c>
      <c r="I25" s="162" t="s">
        <v>4242</v>
      </c>
      <c r="J25" s="162" t="s">
        <v>4243</v>
      </c>
      <c r="K25" s="162" t="s">
        <v>4095</v>
      </c>
      <c r="L25" s="139"/>
      <c r="M25" s="139"/>
      <c r="N25" s="139"/>
      <c r="O25" s="208"/>
      <c r="P25" s="86" t="s">
        <v>1410</v>
      </c>
      <c r="Q25"/>
      <c r="R25"/>
    </row>
    <row r="26" spans="1:19" s="44" customFormat="1" hidden="1">
      <c r="A26" s="1503"/>
      <c r="B26" s="662" t="s">
        <v>3680</v>
      </c>
      <c r="C26" s="1350"/>
      <c r="D26" s="663" t="s">
        <v>4147</v>
      </c>
      <c r="E26" s="664" t="s">
        <v>243</v>
      </c>
      <c r="F26" s="1956">
        <v>841.6924306560004</v>
      </c>
      <c r="G26" s="161" t="s">
        <v>4256</v>
      </c>
      <c r="H26" s="162" t="s">
        <v>4241</v>
      </c>
      <c r="I26" s="162" t="s">
        <v>4242</v>
      </c>
      <c r="J26" s="162" t="s">
        <v>4243</v>
      </c>
      <c r="K26" s="162" t="s">
        <v>4095</v>
      </c>
      <c r="L26" s="139"/>
      <c r="M26" s="139"/>
      <c r="N26" s="139"/>
      <c r="O26" s="208"/>
      <c r="P26" s="86" t="s">
        <v>1984</v>
      </c>
      <c r="Q26"/>
      <c r="R26"/>
    </row>
    <row r="27" spans="1:19" s="44" customFormat="1" hidden="1">
      <c r="A27" s="1503" t="str">
        <f>IF(ISERROR(#REF!),"xx","")</f>
        <v>xx</v>
      </c>
      <c r="B27" s="662">
        <v>9967002664</v>
      </c>
      <c r="C27" s="1350"/>
      <c r="D27" s="663" t="s">
        <v>2483</v>
      </c>
      <c r="E27" s="664"/>
      <c r="F27" s="1956">
        <v>132.72813338400002</v>
      </c>
      <c r="G27" s="161" t="s">
        <v>4256</v>
      </c>
      <c r="H27" s="162" t="s">
        <v>4241</v>
      </c>
      <c r="I27" s="162" t="s">
        <v>4242</v>
      </c>
      <c r="J27" s="162" t="s">
        <v>4243</v>
      </c>
      <c r="K27" s="162" t="s">
        <v>4095</v>
      </c>
      <c r="L27" s="139"/>
      <c r="M27" s="139"/>
      <c r="N27" s="139"/>
      <c r="O27" s="208"/>
      <c r="P27" s="86" t="s">
        <v>3332</v>
      </c>
      <c r="Q27"/>
      <c r="R27"/>
    </row>
    <row r="28" spans="1:19" s="44" customFormat="1" hidden="1">
      <c r="A28" s="1503" t="str">
        <f>IF(ISERROR(#REF!),"xx","")</f>
        <v>xx</v>
      </c>
      <c r="B28" s="665">
        <v>9967002665</v>
      </c>
      <c r="C28" s="1351"/>
      <c r="D28" s="666" t="s">
        <v>2484</v>
      </c>
      <c r="E28" s="667"/>
      <c r="F28" s="1956">
        <v>144.10590163200004</v>
      </c>
      <c r="G28" s="163" t="s">
        <v>4256</v>
      </c>
      <c r="H28" s="164" t="s">
        <v>4241</v>
      </c>
      <c r="I28" s="164" t="s">
        <v>4242</v>
      </c>
      <c r="J28" s="164" t="s">
        <v>4243</v>
      </c>
      <c r="K28" s="164" t="s">
        <v>4095</v>
      </c>
      <c r="L28" s="123"/>
      <c r="M28" s="123"/>
      <c r="N28" s="123"/>
      <c r="O28" s="226"/>
      <c r="P28" s="310" t="s">
        <v>3332</v>
      </c>
      <c r="Q28"/>
      <c r="R28"/>
    </row>
    <row r="29" spans="1:19" s="518" customFormat="1">
      <c r="A29" s="1503" t="str">
        <f>IF(ISERROR(#REF!),"xx","")</f>
        <v>xx</v>
      </c>
      <c r="B29" s="662">
        <v>9967003545</v>
      </c>
      <c r="C29" s="1327"/>
      <c r="D29" s="663" t="s">
        <v>1777</v>
      </c>
      <c r="E29" s="664" t="s">
        <v>1279</v>
      </c>
      <c r="F29" s="1956">
        <v>123.03734889600001</v>
      </c>
      <c r="G29" s="850" t="s">
        <v>4256</v>
      </c>
      <c r="H29" s="578" t="s">
        <v>4241</v>
      </c>
      <c r="I29" s="579" t="s">
        <v>4242</v>
      </c>
      <c r="J29" s="578" t="s">
        <v>4243</v>
      </c>
      <c r="K29" s="578" t="s">
        <v>4095</v>
      </c>
      <c r="L29" s="189"/>
      <c r="M29" s="191"/>
      <c r="N29" s="191"/>
      <c r="O29" s="513"/>
      <c r="P29" s="86"/>
      <c r="Q29" s="25">
        <f>F29</f>
        <v>123.03734889600001</v>
      </c>
      <c r="R29"/>
    </row>
    <row r="30" spans="1:19" s="518" customFormat="1" hidden="1">
      <c r="A30" s="1503" t="str">
        <f>IF(ISERROR(#REF!),"xx","")</f>
        <v>xx</v>
      </c>
      <c r="B30" s="686" t="s">
        <v>3682</v>
      </c>
      <c r="C30" s="1327"/>
      <c r="D30" s="687" t="s">
        <v>3683</v>
      </c>
      <c r="E30" s="688" t="s">
        <v>1193</v>
      </c>
      <c r="F30" s="1956">
        <v>2460.6907451279999</v>
      </c>
      <c r="G30" s="587"/>
      <c r="H30" s="544"/>
      <c r="I30" s="545" t="s">
        <v>4242</v>
      </c>
      <c r="J30" s="604" t="s">
        <v>4243</v>
      </c>
      <c r="K30" s="604" t="s">
        <v>4095</v>
      </c>
      <c r="L30" s="565"/>
      <c r="M30" s="878"/>
      <c r="N30" s="553"/>
      <c r="O30" s="554"/>
      <c r="P30" s="588" t="s">
        <v>3748</v>
      </c>
      <c r="Q30"/>
      <c r="R30"/>
      <c r="S30" s="532"/>
    </row>
    <row r="31" spans="1:19" s="555" customFormat="1" hidden="1">
      <c r="A31" s="1503" t="str">
        <f>IF(ISERROR(#REF!),"xx","")</f>
        <v>xx</v>
      </c>
      <c r="B31" s="686" t="s">
        <v>3139</v>
      </c>
      <c r="C31" s="1327"/>
      <c r="D31" s="687" t="s">
        <v>3140</v>
      </c>
      <c r="E31" s="688" t="s">
        <v>228</v>
      </c>
      <c r="F31" s="1956">
        <v>1492.8306734880005</v>
      </c>
      <c r="G31" s="587" t="s">
        <v>4256</v>
      </c>
      <c r="H31" s="544" t="s">
        <v>4241</v>
      </c>
      <c r="I31" s="545" t="s">
        <v>4242</v>
      </c>
      <c r="J31" s="604" t="s">
        <v>4243</v>
      </c>
      <c r="K31" s="604" t="s">
        <v>4095</v>
      </c>
      <c r="L31" s="565"/>
      <c r="M31" s="878"/>
      <c r="N31" s="553"/>
      <c r="O31" s="554"/>
      <c r="P31" s="588" t="s">
        <v>3749</v>
      </c>
      <c r="Q31" s="44"/>
      <c r="R31" s="44"/>
      <c r="S31" s="575"/>
    </row>
    <row r="32" spans="1:19" s="44" customFormat="1" hidden="1">
      <c r="A32" s="1503" t="str">
        <f>IF(ISERROR(#REF!),"xx","")</f>
        <v>xx</v>
      </c>
      <c r="B32" s="662" t="s">
        <v>3141</v>
      </c>
      <c r="C32" s="1350"/>
      <c r="D32" s="663" t="s">
        <v>3005</v>
      </c>
      <c r="E32" s="664" t="s">
        <v>3763</v>
      </c>
      <c r="F32" s="1956">
        <v>153.59049921600001</v>
      </c>
      <c r="G32" s="161" t="s">
        <v>4256</v>
      </c>
      <c r="H32" s="162" t="s">
        <v>4241</v>
      </c>
      <c r="I32" s="162" t="s">
        <v>4242</v>
      </c>
      <c r="J32" s="162" t="s">
        <v>4243</v>
      </c>
      <c r="K32" s="162" t="s">
        <v>4095</v>
      </c>
      <c r="L32" s="139"/>
      <c r="M32" s="139"/>
      <c r="N32" s="139"/>
      <c r="O32" s="208"/>
      <c r="P32" s="1554" t="s">
        <v>2640</v>
      </c>
      <c r="Q32"/>
      <c r="R32"/>
    </row>
    <row r="33" spans="1:19" s="44" customFormat="1" hidden="1">
      <c r="A33" s="1503" t="str">
        <f>IF(ISERROR(#REF!),"xx","")</f>
        <v>xx</v>
      </c>
      <c r="B33" s="662" t="s">
        <v>2628</v>
      </c>
      <c r="C33" s="1350"/>
      <c r="D33" s="663" t="s">
        <v>3142</v>
      </c>
      <c r="E33" s="664" t="s">
        <v>2758</v>
      </c>
      <c r="F33" s="1956">
        <v>703.43473939199998</v>
      </c>
      <c r="G33" s="161" t="s">
        <v>4256</v>
      </c>
      <c r="H33" s="162" t="s">
        <v>4241</v>
      </c>
      <c r="I33" s="162" t="s">
        <v>4242</v>
      </c>
      <c r="J33" s="162" t="s">
        <v>4243</v>
      </c>
      <c r="K33" s="162" t="s">
        <v>4095</v>
      </c>
      <c r="L33" s="139"/>
      <c r="M33" s="139"/>
      <c r="N33" s="139"/>
      <c r="O33" s="208"/>
      <c r="P33" s="86" t="s">
        <v>3143</v>
      </c>
      <c r="Q33"/>
      <c r="R33"/>
    </row>
    <row r="34" spans="1:19" s="44" customFormat="1" hidden="1">
      <c r="A34" s="1503" t="str">
        <f>IF(ISERROR(#REF!),"xx","")</f>
        <v>xx</v>
      </c>
      <c r="B34" s="665" t="s">
        <v>2631</v>
      </c>
      <c r="C34" s="1351"/>
      <c r="D34" s="666" t="s">
        <v>2632</v>
      </c>
      <c r="E34" s="667" t="s">
        <v>3144</v>
      </c>
      <c r="F34" s="1956">
        <v>563.1151790880001</v>
      </c>
      <c r="G34" s="163" t="s">
        <v>4256</v>
      </c>
      <c r="H34" s="164" t="s">
        <v>4241</v>
      </c>
      <c r="I34" s="164" t="s">
        <v>4242</v>
      </c>
      <c r="J34" s="164" t="s">
        <v>4243</v>
      </c>
      <c r="K34" s="164" t="s">
        <v>4095</v>
      </c>
      <c r="L34" s="123"/>
      <c r="M34" s="123"/>
      <c r="N34" s="123"/>
      <c r="O34" s="226"/>
      <c r="P34" s="310" t="s">
        <v>3179</v>
      </c>
      <c r="Q34"/>
      <c r="R34"/>
    </row>
    <row r="35" spans="1:19" s="44" customFormat="1" hidden="1">
      <c r="A35" s="1503" t="str">
        <f>IF(ISERROR(#REF!),"xx","")</f>
        <v>xx</v>
      </c>
      <c r="B35" s="662">
        <v>9967001961</v>
      </c>
      <c r="C35" s="1350"/>
      <c r="D35" s="663" t="s">
        <v>1760</v>
      </c>
      <c r="E35" s="664" t="s">
        <v>1485</v>
      </c>
      <c r="F35" s="1956">
        <v>166.99264797600003</v>
      </c>
      <c r="G35" s="161" t="s">
        <v>4256</v>
      </c>
      <c r="H35" s="162" t="s">
        <v>4241</v>
      </c>
      <c r="I35" s="162" t="s">
        <v>4242</v>
      </c>
      <c r="J35" s="162" t="s">
        <v>4243</v>
      </c>
      <c r="K35" s="162" t="s">
        <v>4095</v>
      </c>
      <c r="L35" s="139"/>
      <c r="M35" s="139"/>
      <c r="N35" s="139"/>
      <c r="O35" s="208"/>
      <c r="P35" s="86" t="s">
        <v>733</v>
      </c>
      <c r="Q35"/>
      <c r="R35"/>
    </row>
    <row r="36" spans="1:19" s="518" customFormat="1" hidden="1">
      <c r="A36" s="1503" t="str">
        <f>IF(ISERROR(#REF!),"xx","")</f>
        <v>xx</v>
      </c>
      <c r="B36" s="686" t="s">
        <v>1786</v>
      </c>
      <c r="C36" s="1327"/>
      <c r="D36" s="687" t="s">
        <v>1787</v>
      </c>
      <c r="E36" s="688" t="s">
        <v>829</v>
      </c>
      <c r="F36" s="1956">
        <v>135.33358608000003</v>
      </c>
      <c r="G36" s="587"/>
      <c r="H36" s="544"/>
      <c r="I36" s="545" t="s">
        <v>4242</v>
      </c>
      <c r="J36" s="604" t="s">
        <v>4243</v>
      </c>
      <c r="K36" s="604" t="s">
        <v>4095</v>
      </c>
      <c r="L36" s="565"/>
      <c r="M36" s="878"/>
      <c r="N36" s="553"/>
      <c r="O36" s="554"/>
      <c r="P36" s="594" t="s">
        <v>1788</v>
      </c>
      <c r="Q36"/>
      <c r="R36"/>
      <c r="S36" s="532"/>
    </row>
    <row r="37" spans="1:19" s="44" customFormat="1" hidden="1">
      <c r="A37" s="1503" t="str">
        <f>IF(ISERROR(#REF!),"xx","")</f>
        <v>xx</v>
      </c>
      <c r="B37" s="665" t="s">
        <v>3063</v>
      </c>
      <c r="C37" s="1351"/>
      <c r="D37" s="666" t="s">
        <v>1781</v>
      </c>
      <c r="E37" s="667" t="s">
        <v>305</v>
      </c>
      <c r="F37" s="1956">
        <v>318.33383551200001</v>
      </c>
      <c r="G37" s="163" t="s">
        <v>4256</v>
      </c>
      <c r="H37" s="164" t="s">
        <v>4241</v>
      </c>
      <c r="I37" s="164" t="s">
        <v>4242</v>
      </c>
      <c r="J37" s="164" t="s">
        <v>4243</v>
      </c>
      <c r="K37" s="164"/>
      <c r="L37" s="123"/>
      <c r="M37" s="123"/>
      <c r="N37" s="123"/>
      <c r="O37" s="226"/>
      <c r="P37" s="310" t="s">
        <v>1782</v>
      </c>
      <c r="Q37"/>
      <c r="R37"/>
    </row>
    <row r="38" spans="1:19" s="78" customFormat="1" hidden="1">
      <c r="A38" s="1503" t="str">
        <f>IF(ISERROR(#REF!),"xx","")</f>
        <v>xx</v>
      </c>
      <c r="B38" s="662" t="s">
        <v>3071</v>
      </c>
      <c r="C38" s="1350"/>
      <c r="D38" s="663" t="s">
        <v>1778</v>
      </c>
      <c r="E38" s="664" t="s">
        <v>1779</v>
      </c>
      <c r="F38" s="1956">
        <v>726.1902758880002</v>
      </c>
      <c r="G38" s="220" t="s">
        <v>4256</v>
      </c>
      <c r="H38" s="221" t="s">
        <v>4241</v>
      </c>
      <c r="I38" s="221" t="s">
        <v>4242</v>
      </c>
      <c r="J38" s="221" t="s">
        <v>4243</v>
      </c>
      <c r="K38" s="221"/>
      <c r="L38" s="207"/>
      <c r="M38" s="207"/>
      <c r="N38" s="205"/>
      <c r="O38" s="208"/>
      <c r="P38" s="86" t="s">
        <v>1829</v>
      </c>
      <c r="Q38"/>
      <c r="R38"/>
    </row>
    <row r="39" spans="1:19" s="44" customFormat="1" hidden="1">
      <c r="A39" s="1503" t="str">
        <f>IF(ISERROR(#REF!),"xx","")</f>
        <v>xx</v>
      </c>
      <c r="B39" s="662" t="s">
        <v>3073</v>
      </c>
      <c r="C39" s="1350"/>
      <c r="D39" s="663" t="s">
        <v>1783</v>
      </c>
      <c r="E39" s="664" t="s">
        <v>1831</v>
      </c>
      <c r="F39" s="1956">
        <v>303.11349314400007</v>
      </c>
      <c r="G39" s="161" t="s">
        <v>4256</v>
      </c>
      <c r="H39" s="162" t="s">
        <v>4241</v>
      </c>
      <c r="I39" s="162" t="s">
        <v>4242</v>
      </c>
      <c r="J39" s="162" t="s">
        <v>4243</v>
      </c>
      <c r="K39" s="162"/>
      <c r="L39" s="139"/>
      <c r="M39" s="139"/>
      <c r="N39" s="139"/>
      <c r="O39" s="208"/>
      <c r="P39" s="86" t="s">
        <v>1784</v>
      </c>
      <c r="Q39"/>
      <c r="R39"/>
    </row>
    <row r="40" spans="1:19" s="44" customFormat="1" hidden="1">
      <c r="A40" s="1503" t="str">
        <f>IF(ISERROR(#REF!),"xx","")</f>
        <v>xx</v>
      </c>
      <c r="B40" s="711" t="s">
        <v>3684</v>
      </c>
      <c r="C40" s="1353"/>
      <c r="D40" s="712" t="s">
        <v>3145</v>
      </c>
      <c r="E40" s="713" t="s">
        <v>381</v>
      </c>
      <c r="F40" s="1956">
        <v>134.62130404800001</v>
      </c>
      <c r="G40" s="173" t="s">
        <v>4256</v>
      </c>
      <c r="H40" s="174" t="s">
        <v>4241</v>
      </c>
      <c r="I40" s="174" t="s">
        <v>4242</v>
      </c>
      <c r="J40" s="174" t="s">
        <v>4243</v>
      </c>
      <c r="K40" s="174" t="s">
        <v>4095</v>
      </c>
      <c r="L40" s="151"/>
      <c r="M40" s="151"/>
      <c r="N40" s="151"/>
      <c r="O40" s="1704"/>
      <c r="P40" s="1546" t="s">
        <v>3685</v>
      </c>
      <c r="Q40"/>
      <c r="R40"/>
    </row>
    <row r="41" spans="1:19" hidden="1">
      <c r="A41" s="1503" t="str">
        <f>IF(ISERROR(#REF!),"xx","")</f>
        <v>xx</v>
      </c>
      <c r="B41" s="662" t="s">
        <v>3527</v>
      </c>
      <c r="C41" s="1350"/>
      <c r="D41" s="663" t="s">
        <v>3528</v>
      </c>
      <c r="E41" s="664" t="s">
        <v>1780</v>
      </c>
      <c r="F41" s="1956">
        <v>1087.5234530160003</v>
      </c>
      <c r="G41" s="220" t="s">
        <v>4256</v>
      </c>
      <c r="H41" s="221" t="s">
        <v>4241</v>
      </c>
      <c r="I41" s="221" t="s">
        <v>4242</v>
      </c>
      <c r="J41" s="162" t="s">
        <v>4243</v>
      </c>
      <c r="K41" s="162" t="s">
        <v>4095</v>
      </c>
      <c r="L41" s="207"/>
      <c r="M41" s="207"/>
      <c r="N41" s="205"/>
      <c r="O41" s="350"/>
      <c r="P41" s="86" t="s">
        <v>3572</v>
      </c>
    </row>
    <row r="42" spans="1:19" hidden="1">
      <c r="A42" s="1503" t="str">
        <f>IF(ISERROR(#REF!),"xx","")</f>
        <v>xx</v>
      </c>
      <c r="B42" s="662" t="s">
        <v>3529</v>
      </c>
      <c r="C42" s="1350"/>
      <c r="D42" s="663" t="s">
        <v>3557</v>
      </c>
      <c r="E42" s="664" t="s">
        <v>2385</v>
      </c>
      <c r="F42" s="1956">
        <v>1928.2599262080003</v>
      </c>
      <c r="G42" s="220" t="s">
        <v>4256</v>
      </c>
      <c r="H42" s="221" t="s">
        <v>4241</v>
      </c>
      <c r="I42" s="221" t="s">
        <v>4242</v>
      </c>
      <c r="J42" s="162" t="s">
        <v>4243</v>
      </c>
      <c r="K42" s="162" t="s">
        <v>4095</v>
      </c>
      <c r="L42" s="207"/>
      <c r="M42" s="207"/>
      <c r="N42" s="205"/>
      <c r="O42" s="350"/>
      <c r="P42" s="86" t="s">
        <v>3573</v>
      </c>
    </row>
    <row r="43" spans="1:19" hidden="1">
      <c r="A43" s="1503" t="str">
        <f>IF(ISERROR(#REF!),"xx","")</f>
        <v>xx</v>
      </c>
      <c r="B43" s="662" t="s">
        <v>456</v>
      </c>
      <c r="C43" s="1350"/>
      <c r="D43" s="663" t="s">
        <v>467</v>
      </c>
      <c r="E43" s="664" t="s">
        <v>3882</v>
      </c>
      <c r="F43" s="1956">
        <v>342.43895901600001</v>
      </c>
      <c r="G43" s="220" t="s">
        <v>4256</v>
      </c>
      <c r="H43" s="221" t="s">
        <v>4241</v>
      </c>
      <c r="I43" s="221" t="s">
        <v>4242</v>
      </c>
      <c r="J43" s="162" t="s">
        <v>4243</v>
      </c>
      <c r="K43" s="162" t="s">
        <v>4095</v>
      </c>
      <c r="L43" s="207"/>
      <c r="M43" s="207"/>
      <c r="N43" s="205"/>
      <c r="O43" s="208"/>
      <c r="P43" s="86" t="s">
        <v>1784</v>
      </c>
    </row>
    <row r="44" spans="1:19" hidden="1">
      <c r="A44" s="1503" t="str">
        <f>IF(ISERROR(#REF!),"xx","")</f>
        <v>xx</v>
      </c>
      <c r="B44" s="674" t="s">
        <v>3530</v>
      </c>
      <c r="C44" s="1349"/>
      <c r="D44" s="708" t="s">
        <v>3531</v>
      </c>
      <c r="E44" s="673" t="s">
        <v>472</v>
      </c>
      <c r="F44" s="1956">
        <v>2870.7964971840006</v>
      </c>
      <c r="G44" s="218"/>
      <c r="H44" s="219"/>
      <c r="I44" s="219" t="s">
        <v>4242</v>
      </c>
      <c r="J44" s="219" t="s">
        <v>4243</v>
      </c>
      <c r="K44" s="219" t="s">
        <v>4095</v>
      </c>
      <c r="L44" s="206"/>
      <c r="M44" s="206"/>
      <c r="N44" s="409"/>
      <c r="O44" s="214"/>
      <c r="P44" s="155" t="s">
        <v>3574</v>
      </c>
    </row>
    <row r="45" spans="1:19" ht="13.5" hidden="1" customHeight="1">
      <c r="A45" s="1503" t="str">
        <f>IF(ISERROR(#REF!),"xx","")</f>
        <v>xx</v>
      </c>
      <c r="B45" s="662" t="s">
        <v>3532</v>
      </c>
      <c r="C45" s="1350"/>
      <c r="D45" s="663" t="s">
        <v>3558</v>
      </c>
      <c r="E45" s="664" t="s">
        <v>2385</v>
      </c>
      <c r="F45" s="1956">
        <v>3921.9748223040006</v>
      </c>
      <c r="G45" s="220"/>
      <c r="H45" s="221"/>
      <c r="I45" s="221" t="s">
        <v>4242</v>
      </c>
      <c r="J45" s="221" t="s">
        <v>4243</v>
      </c>
      <c r="K45" s="221" t="s">
        <v>4095</v>
      </c>
      <c r="L45" s="207"/>
      <c r="M45" s="207"/>
      <c r="N45" s="341"/>
      <c r="O45" s="208"/>
      <c r="P45" s="86" t="s">
        <v>3575</v>
      </c>
    </row>
    <row r="46" spans="1:19" hidden="1">
      <c r="A46" s="1503" t="str">
        <f>IF(ISERROR(#REF!),"xx","")</f>
        <v>xx</v>
      </c>
      <c r="B46" s="662" t="s">
        <v>3533</v>
      </c>
      <c r="C46" s="1350"/>
      <c r="D46" s="663" t="s">
        <v>3534</v>
      </c>
      <c r="E46" s="664" t="s">
        <v>3883</v>
      </c>
      <c r="F46" s="1956">
        <v>4015.827352152</v>
      </c>
      <c r="G46" s="220"/>
      <c r="H46" s="221"/>
      <c r="I46" s="221" t="s">
        <v>4242</v>
      </c>
      <c r="J46" s="221" t="s">
        <v>4243</v>
      </c>
      <c r="K46" s="221" t="s">
        <v>4095</v>
      </c>
      <c r="L46" s="207"/>
      <c r="M46" s="207"/>
      <c r="N46" s="341"/>
      <c r="O46" s="208"/>
      <c r="P46" s="86"/>
    </row>
    <row r="47" spans="1:19" hidden="1">
      <c r="A47" s="1503" t="str">
        <f>IF(ISERROR(#REF!),"xx","")</f>
        <v>xx</v>
      </c>
      <c r="B47" s="662" t="s">
        <v>3535</v>
      </c>
      <c r="C47" s="1350"/>
      <c r="D47" s="663" t="s">
        <v>1635</v>
      </c>
      <c r="E47" s="664" t="s">
        <v>3739</v>
      </c>
      <c r="F47" s="1956">
        <v>306.61867051200005</v>
      </c>
      <c r="G47" s="220"/>
      <c r="H47" s="221"/>
      <c r="I47" s="221" t="s">
        <v>4242</v>
      </c>
      <c r="J47" s="221" t="s">
        <v>4243</v>
      </c>
      <c r="K47" s="221" t="s">
        <v>4095</v>
      </c>
      <c r="L47" s="207"/>
      <c r="M47" s="207"/>
      <c r="N47" s="341"/>
      <c r="O47" s="208"/>
      <c r="P47" s="86" t="s">
        <v>3576</v>
      </c>
    </row>
    <row r="48" spans="1:19" hidden="1">
      <c r="A48" s="1503" t="str">
        <f>IF(ISERROR(#REF!),"xx","")</f>
        <v>xx</v>
      </c>
      <c r="B48" s="662" t="s">
        <v>3536</v>
      </c>
      <c r="C48" s="1350"/>
      <c r="D48" s="663" t="s">
        <v>3537</v>
      </c>
      <c r="E48" s="664" t="s">
        <v>3556</v>
      </c>
      <c r="F48" s="1956">
        <v>929.5842845520001</v>
      </c>
      <c r="G48" s="220"/>
      <c r="H48" s="221"/>
      <c r="I48" s="221" t="s">
        <v>4242</v>
      </c>
      <c r="J48" s="221" t="s">
        <v>4243</v>
      </c>
      <c r="K48" s="221" t="s">
        <v>4095</v>
      </c>
      <c r="L48" s="207"/>
      <c r="M48" s="207"/>
      <c r="N48" s="341"/>
      <c r="O48" s="208"/>
      <c r="P48" s="86" t="s">
        <v>1199</v>
      </c>
    </row>
    <row r="49" spans="1:19" hidden="1">
      <c r="A49" s="1503" t="str">
        <f>IF(ISERROR(#REF!),"xx","")</f>
        <v>xx</v>
      </c>
      <c r="B49" s="662" t="s">
        <v>3538</v>
      </c>
      <c r="C49" s="1350"/>
      <c r="D49" s="663" t="s">
        <v>3539</v>
      </c>
      <c r="E49" s="664" t="s">
        <v>3884</v>
      </c>
      <c r="F49" s="1956">
        <v>459.34693358400006</v>
      </c>
      <c r="G49" s="220"/>
      <c r="H49" s="221"/>
      <c r="I49" s="221" t="s">
        <v>4242</v>
      </c>
      <c r="J49" s="221" t="s">
        <v>4243</v>
      </c>
      <c r="K49" s="221" t="s">
        <v>4095</v>
      </c>
      <c r="L49" s="207"/>
      <c r="M49" s="207"/>
      <c r="N49" s="341"/>
      <c r="O49" s="208"/>
      <c r="P49" s="86" t="s">
        <v>1784</v>
      </c>
    </row>
    <row r="50" spans="1:19" s="44" customFormat="1" hidden="1">
      <c r="A50" s="1503" t="str">
        <f>IF(ISERROR(#REF!),"xx","")</f>
        <v>xx</v>
      </c>
      <c r="B50" s="674" t="s">
        <v>3547</v>
      </c>
      <c r="C50" s="1349"/>
      <c r="D50" s="708" t="s">
        <v>1197</v>
      </c>
      <c r="E50" s="673" t="s">
        <v>882</v>
      </c>
      <c r="F50" s="1956">
        <v>615.18674448000013</v>
      </c>
      <c r="G50" s="159" t="s">
        <v>4256</v>
      </c>
      <c r="H50" s="160" t="s">
        <v>4241</v>
      </c>
      <c r="I50" s="160" t="s">
        <v>4242</v>
      </c>
      <c r="J50" s="160" t="s">
        <v>4243</v>
      </c>
      <c r="K50" s="160" t="s">
        <v>4095</v>
      </c>
      <c r="L50" s="124"/>
      <c r="M50" s="124"/>
      <c r="N50" s="124"/>
      <c r="O50" s="214"/>
      <c r="P50" s="155" t="s">
        <v>3886</v>
      </c>
      <c r="Q50"/>
      <c r="R50"/>
    </row>
    <row r="51" spans="1:19" s="44" customFormat="1" hidden="1">
      <c r="A51" s="1503" t="str">
        <f>IF(ISERROR(#REF!),"xx","")</f>
        <v>xx</v>
      </c>
      <c r="B51" s="662" t="s">
        <v>3559</v>
      </c>
      <c r="C51" s="1350"/>
      <c r="D51" s="663" t="s">
        <v>3158</v>
      </c>
      <c r="E51" s="677" t="s">
        <v>3160</v>
      </c>
      <c r="F51" s="1956">
        <v>191.49140102400006</v>
      </c>
      <c r="G51" s="162" t="s">
        <v>4256</v>
      </c>
      <c r="H51" s="162" t="s">
        <v>4241</v>
      </c>
      <c r="I51" s="162" t="s">
        <v>4242</v>
      </c>
      <c r="J51" s="162" t="s">
        <v>4243</v>
      </c>
      <c r="K51" s="162" t="s">
        <v>4095</v>
      </c>
      <c r="L51" s="139"/>
      <c r="M51" s="139"/>
      <c r="N51" s="139"/>
      <c r="O51" s="350"/>
      <c r="P51" s="88" t="s">
        <v>3159</v>
      </c>
      <c r="Q51"/>
      <c r="R51"/>
    </row>
    <row r="52" spans="1:19" s="44" customFormat="1" hidden="1">
      <c r="A52" s="1503" t="str">
        <f>IF(ISERROR(#REF!),"xx","")</f>
        <v>xx</v>
      </c>
      <c r="B52" s="776" t="s">
        <v>3943</v>
      </c>
      <c r="C52" s="1350"/>
      <c r="D52" s="663" t="s">
        <v>3764</v>
      </c>
      <c r="E52" s="664" t="s">
        <v>3885</v>
      </c>
      <c r="F52" s="1956">
        <v>193.10340772800001</v>
      </c>
      <c r="G52" s="161" t="s">
        <v>4256</v>
      </c>
      <c r="H52" s="162" t="s">
        <v>4241</v>
      </c>
      <c r="I52" s="162" t="s">
        <v>4242</v>
      </c>
      <c r="J52" s="162" t="s">
        <v>4243</v>
      </c>
      <c r="K52" s="162" t="s">
        <v>4095</v>
      </c>
      <c r="L52" s="139"/>
      <c r="M52" s="139"/>
      <c r="N52" s="139"/>
      <c r="O52" s="208"/>
      <c r="P52" s="86" t="s">
        <v>3887</v>
      </c>
      <c r="Q52"/>
      <c r="R52"/>
    </row>
    <row r="53" spans="1:19" hidden="1">
      <c r="A53" s="1503" t="str">
        <f>IF(ISERROR(#REF!),"xx","")</f>
        <v>xx</v>
      </c>
      <c r="B53" s="689">
        <v>9967002640</v>
      </c>
      <c r="C53" s="1328"/>
      <c r="D53" s="696" t="s">
        <v>2477</v>
      </c>
      <c r="E53" s="667"/>
      <c r="F53" s="1956">
        <v>205.06224816000005</v>
      </c>
      <c r="G53" s="222" t="s">
        <v>4256</v>
      </c>
      <c r="H53" s="223" t="s">
        <v>4241</v>
      </c>
      <c r="I53" s="223" t="s">
        <v>4242</v>
      </c>
      <c r="J53" s="223" t="s">
        <v>4243</v>
      </c>
      <c r="K53" s="223" t="s">
        <v>4095</v>
      </c>
      <c r="L53" s="225"/>
      <c r="M53" s="224"/>
      <c r="N53" s="282"/>
      <c r="O53" s="865"/>
      <c r="P53" s="310" t="s">
        <v>3888</v>
      </c>
    </row>
    <row r="54" spans="1:19" s="44" customFormat="1" hidden="1">
      <c r="A54" s="1503" t="str">
        <f>IF(ISERROR(#REF!),"xx","")</f>
        <v>xx</v>
      </c>
      <c r="B54" s="662" t="s">
        <v>1601</v>
      </c>
      <c r="C54" s="1350"/>
      <c r="D54" s="663" t="s">
        <v>464</v>
      </c>
      <c r="E54" s="664" t="s">
        <v>995</v>
      </c>
      <c r="F54" s="1956">
        <v>704.99051330400016</v>
      </c>
      <c r="G54" s="161" t="s">
        <v>4256</v>
      </c>
      <c r="H54" s="162" t="s">
        <v>4241</v>
      </c>
      <c r="I54" s="162" t="s">
        <v>4242</v>
      </c>
      <c r="J54" s="162" t="s">
        <v>4243</v>
      </c>
      <c r="K54" s="162" t="s">
        <v>4095</v>
      </c>
      <c r="L54" s="139"/>
      <c r="M54" s="139"/>
      <c r="N54" s="139"/>
      <c r="O54" s="208"/>
      <c r="P54" s="86" t="s">
        <v>336</v>
      </c>
      <c r="Q54"/>
      <c r="R54"/>
    </row>
    <row r="55" spans="1:19" s="44" customFormat="1" hidden="1">
      <c r="A55" s="1503" t="str">
        <f>IF(ISERROR(#REF!),"xx","")</f>
        <v>xx</v>
      </c>
      <c r="B55" s="662" t="s">
        <v>3075</v>
      </c>
      <c r="C55" s="1350"/>
      <c r="D55" s="663" t="s">
        <v>1194</v>
      </c>
      <c r="E55" s="664" t="s">
        <v>1794</v>
      </c>
      <c r="F55" s="1956">
        <v>90.197398368000009</v>
      </c>
      <c r="G55" s="161" t="s">
        <v>4256</v>
      </c>
      <c r="H55" s="162" t="s">
        <v>4241</v>
      </c>
      <c r="I55" s="162" t="s">
        <v>4242</v>
      </c>
      <c r="J55" s="162" t="s">
        <v>4243</v>
      </c>
      <c r="K55" s="162" t="s">
        <v>4095</v>
      </c>
      <c r="L55" s="139"/>
      <c r="M55" s="139"/>
      <c r="N55" s="139"/>
      <c r="O55" s="208"/>
      <c r="P55" s="86" t="s">
        <v>1795</v>
      </c>
      <c r="Q55"/>
      <c r="R55"/>
    </row>
    <row r="56" spans="1:19" s="44" customFormat="1" hidden="1">
      <c r="A56" s="1503" t="str">
        <f>IF(ISERROR(#REF!),"xx","")</f>
        <v>xx</v>
      </c>
      <c r="B56" s="665" t="s">
        <v>247</v>
      </c>
      <c r="C56" s="1351"/>
      <c r="D56" s="666" t="s">
        <v>248</v>
      </c>
      <c r="E56" s="667" t="s">
        <v>485</v>
      </c>
      <c r="F56" s="1956">
        <v>43.074318671999997</v>
      </c>
      <c r="G56" s="163" t="s">
        <v>4256</v>
      </c>
      <c r="H56" s="164" t="s">
        <v>4241</v>
      </c>
      <c r="I56" s="164" t="s">
        <v>4242</v>
      </c>
      <c r="J56" s="164" t="s">
        <v>4243</v>
      </c>
      <c r="K56" s="164" t="s">
        <v>4095</v>
      </c>
      <c r="L56" s="123"/>
      <c r="M56" s="123"/>
      <c r="N56" s="123"/>
      <c r="O56" s="226"/>
      <c r="P56" s="310" t="s">
        <v>1986</v>
      </c>
      <c r="Q56"/>
      <c r="R56"/>
    </row>
    <row r="57" spans="1:19" s="44" customFormat="1" hidden="1">
      <c r="A57" s="1503" t="str">
        <f>IF(ISERROR(#REF!),"xx","")</f>
        <v>xx</v>
      </c>
      <c r="B57" s="662" t="s">
        <v>3338</v>
      </c>
      <c r="C57" s="1350"/>
      <c r="D57" s="663" t="s">
        <v>3078</v>
      </c>
      <c r="E57" s="664" t="s">
        <v>1791</v>
      </c>
      <c r="F57" s="1956">
        <v>99.550786104000011</v>
      </c>
      <c r="G57" s="161" t="s">
        <v>4256</v>
      </c>
      <c r="H57" s="162" t="s">
        <v>4241</v>
      </c>
      <c r="I57" s="162" t="s">
        <v>4242</v>
      </c>
      <c r="J57" s="162" t="s">
        <v>4243</v>
      </c>
      <c r="K57" s="162" t="s">
        <v>4095</v>
      </c>
      <c r="L57" s="139"/>
      <c r="M57" s="139"/>
      <c r="N57" s="139"/>
      <c r="O57" s="208"/>
      <c r="P57" s="86" t="s">
        <v>996</v>
      </c>
      <c r="Q57"/>
      <c r="R57"/>
    </row>
    <row r="58" spans="1:19" s="44" customFormat="1" hidden="1">
      <c r="A58" s="1503" t="str">
        <f>IF(ISERROR(#REF!),"xx","")</f>
        <v>xx</v>
      </c>
      <c r="B58" s="662" t="s">
        <v>3326</v>
      </c>
      <c r="C58" s="1350"/>
      <c r="D58" s="663" t="s">
        <v>3079</v>
      </c>
      <c r="E58" s="664" t="s">
        <v>204</v>
      </c>
      <c r="F58" s="1956">
        <v>199.08282794400003</v>
      </c>
      <c r="G58" s="161" t="s">
        <v>4256</v>
      </c>
      <c r="H58" s="162" t="s">
        <v>4241</v>
      </c>
      <c r="I58" s="162" t="s">
        <v>4242</v>
      </c>
      <c r="J58" s="162" t="s">
        <v>4243</v>
      </c>
      <c r="K58" s="162" t="s">
        <v>4095</v>
      </c>
      <c r="L58" s="139"/>
      <c r="M58" s="139"/>
      <c r="N58" s="139"/>
      <c r="O58" s="208"/>
      <c r="P58" s="86" t="s">
        <v>3737</v>
      </c>
      <c r="Q58"/>
      <c r="R58"/>
    </row>
    <row r="59" spans="1:19" s="44" customFormat="1" hidden="1">
      <c r="A59" s="1503" t="str">
        <f>IF(ISERROR(#REF!),"xx","")</f>
        <v>xx</v>
      </c>
      <c r="B59" s="662" t="s">
        <v>462</v>
      </c>
      <c r="C59" s="1350"/>
      <c r="D59" s="663" t="s">
        <v>1195</v>
      </c>
      <c r="E59" s="664" t="s">
        <v>1303</v>
      </c>
      <c r="F59" s="1956">
        <v>65.623668264000003</v>
      </c>
      <c r="G59" s="161" t="s">
        <v>4256</v>
      </c>
      <c r="H59" s="162" t="s">
        <v>4241</v>
      </c>
      <c r="I59" s="162" t="s">
        <v>4242</v>
      </c>
      <c r="J59" s="162" t="s">
        <v>4243</v>
      </c>
      <c r="K59" s="162" t="s">
        <v>4095</v>
      </c>
      <c r="L59" s="139"/>
      <c r="M59" s="139"/>
      <c r="N59" s="139"/>
      <c r="O59" s="208"/>
      <c r="P59" s="86" t="s">
        <v>3889</v>
      </c>
      <c r="Q59"/>
      <c r="R59"/>
    </row>
    <row r="60" spans="1:19" ht="12.75" hidden="1" customHeight="1">
      <c r="A60" s="1503" t="str">
        <f>IF(ISERROR(#REF!),"xx","")</f>
        <v>xx</v>
      </c>
      <c r="B60" s="665" t="s">
        <v>3560</v>
      </c>
      <c r="C60" s="1376"/>
      <c r="D60" s="666" t="s">
        <v>3561</v>
      </c>
      <c r="E60" s="679" t="s">
        <v>3577</v>
      </c>
      <c r="F60" s="1956">
        <v>219.94519377600002</v>
      </c>
      <c r="G60" s="164"/>
      <c r="H60" s="164"/>
      <c r="I60" s="168" t="s">
        <v>4242</v>
      </c>
      <c r="J60" s="164" t="s">
        <v>4243</v>
      </c>
      <c r="K60" s="164" t="s">
        <v>4095</v>
      </c>
      <c r="L60" s="209"/>
      <c r="M60" s="209"/>
      <c r="N60" s="209"/>
      <c r="O60" s="199"/>
      <c r="P60" s="256"/>
      <c r="Q60" s="518"/>
    </row>
    <row r="61" spans="1:19" s="44" customFormat="1" hidden="1">
      <c r="A61" s="1503" t="str">
        <f>IF(ISERROR(#REF!),"xx","")</f>
        <v>xx</v>
      </c>
      <c r="B61" s="662" t="s">
        <v>3689</v>
      </c>
      <c r="C61" s="1350"/>
      <c r="D61" s="663" t="s">
        <v>3147</v>
      </c>
      <c r="E61" s="664" t="s">
        <v>745</v>
      </c>
      <c r="F61" s="1956">
        <v>845.64747036000006</v>
      </c>
      <c r="G61" s="161" t="s">
        <v>4256</v>
      </c>
      <c r="H61" s="162" t="s">
        <v>4241</v>
      </c>
      <c r="I61" s="162" t="s">
        <v>4242</v>
      </c>
      <c r="J61" s="162" t="s">
        <v>4243</v>
      </c>
      <c r="K61" s="162" t="s">
        <v>4095</v>
      </c>
      <c r="L61" s="139"/>
      <c r="M61" s="139"/>
      <c r="N61" s="139"/>
      <c r="O61" s="208"/>
      <c r="P61" s="86" t="s">
        <v>3157</v>
      </c>
      <c r="Q61"/>
      <c r="R61"/>
    </row>
    <row r="62" spans="1:19" s="44" customFormat="1" hidden="1">
      <c r="A62" s="1503" t="str">
        <f>IF(ISERROR(#REF!),"xx","")</f>
        <v>xx</v>
      </c>
      <c r="B62" s="662">
        <v>4614506</v>
      </c>
      <c r="C62" s="1350"/>
      <c r="D62" s="663" t="s">
        <v>19</v>
      </c>
      <c r="E62" s="664" t="s">
        <v>240</v>
      </c>
      <c r="F62" s="1956">
        <v>31.265432352000005</v>
      </c>
      <c r="G62" s="161" t="s">
        <v>4256</v>
      </c>
      <c r="H62" s="162" t="s">
        <v>4241</v>
      </c>
      <c r="I62" s="162" t="s">
        <v>4242</v>
      </c>
      <c r="J62" s="162" t="s">
        <v>4243</v>
      </c>
      <c r="K62" s="162" t="s">
        <v>4095</v>
      </c>
      <c r="L62" s="139"/>
      <c r="M62" s="139"/>
      <c r="N62" s="139"/>
      <c r="O62" s="208"/>
      <c r="P62" s="86" t="s">
        <v>994</v>
      </c>
      <c r="Q62"/>
      <c r="R62"/>
    </row>
    <row r="63" spans="1:19" s="44" customFormat="1" hidden="1">
      <c r="A63" s="1503" t="str">
        <f>IF(ISERROR(#REF!),"xx","")</f>
        <v>xx</v>
      </c>
      <c r="B63" s="665">
        <v>4614511</v>
      </c>
      <c r="C63" s="1351"/>
      <c r="D63" s="666" t="s">
        <v>3148</v>
      </c>
      <c r="E63" s="667"/>
      <c r="F63" s="1956">
        <v>35.16423926400001</v>
      </c>
      <c r="G63" s="163" t="s">
        <v>4256</v>
      </c>
      <c r="H63" s="164" t="s">
        <v>4241</v>
      </c>
      <c r="I63" s="164" t="s">
        <v>4242</v>
      </c>
      <c r="J63" s="164" t="s">
        <v>4243</v>
      </c>
      <c r="K63" s="164" t="s">
        <v>4095</v>
      </c>
      <c r="L63" s="123"/>
      <c r="M63" s="123"/>
      <c r="N63" s="123"/>
      <c r="O63" s="226"/>
      <c r="P63" s="310"/>
      <c r="Q63"/>
      <c r="R63"/>
    </row>
    <row r="64" spans="1:19" s="555" customFormat="1" hidden="1">
      <c r="A64" s="1503" t="str">
        <f>IF(ISERROR(#REF!),"xx","")</f>
        <v>xx</v>
      </c>
      <c r="B64" s="662" t="s">
        <v>3213</v>
      </c>
      <c r="C64" s="1327"/>
      <c r="D64" s="687" t="s">
        <v>3215</v>
      </c>
      <c r="E64" s="688" t="s">
        <v>3217</v>
      </c>
      <c r="F64" s="1956">
        <v>161.16318187200005</v>
      </c>
      <c r="G64" s="587" t="s">
        <v>4256</v>
      </c>
      <c r="H64" s="544" t="s">
        <v>4241</v>
      </c>
      <c r="I64" s="545"/>
      <c r="J64" s="604"/>
      <c r="K64" s="604"/>
      <c r="L64" s="565"/>
      <c r="M64" s="565"/>
      <c r="N64" s="553"/>
      <c r="O64" s="554"/>
      <c r="P64" s="588" t="s">
        <v>3219</v>
      </c>
      <c r="Q64"/>
      <c r="R64" s="44"/>
      <c r="S64" s="575"/>
    </row>
    <row r="65" spans="1:19" s="555" customFormat="1" hidden="1">
      <c r="A65" s="1503" t="str">
        <f>IF(ISERROR(#REF!),"xx","")</f>
        <v>xx</v>
      </c>
      <c r="B65" s="662" t="s">
        <v>3212</v>
      </c>
      <c r="C65" s="1327"/>
      <c r="D65" s="687" t="s">
        <v>3214</v>
      </c>
      <c r="E65" s="688" t="s">
        <v>3216</v>
      </c>
      <c r="F65" s="1956">
        <v>324.21953440800002</v>
      </c>
      <c r="G65" s="587" t="s">
        <v>4256</v>
      </c>
      <c r="H65" s="544" t="s">
        <v>4241</v>
      </c>
      <c r="I65" s="545"/>
      <c r="J65" s="604"/>
      <c r="K65" s="604"/>
      <c r="L65" s="565"/>
      <c r="M65" s="565"/>
      <c r="N65" s="553"/>
      <c r="O65" s="554"/>
      <c r="P65" s="588" t="s">
        <v>3218</v>
      </c>
      <c r="Q65"/>
      <c r="S65" s="575"/>
    </row>
    <row r="66" spans="1:19" s="555" customFormat="1" hidden="1">
      <c r="A66" s="1503" t="str">
        <f>IF(ISERROR(#REF!),"xx","")</f>
        <v>xx</v>
      </c>
      <c r="B66" s="665" t="s">
        <v>4338</v>
      </c>
      <c r="C66" s="1328"/>
      <c r="D66" s="690" t="s">
        <v>3687</v>
      </c>
      <c r="E66" s="691" t="s">
        <v>3216</v>
      </c>
      <c r="F66" s="1956">
        <v>324.21953440800002</v>
      </c>
      <c r="G66" s="591"/>
      <c r="H66" s="557"/>
      <c r="I66" s="558" t="s">
        <v>4242</v>
      </c>
      <c r="J66" s="605" t="s">
        <v>4243</v>
      </c>
      <c r="K66" s="1526"/>
      <c r="L66" s="562"/>
      <c r="M66" s="562"/>
      <c r="N66" s="568"/>
      <c r="O66" s="563"/>
      <c r="P66" s="615" t="s">
        <v>4148</v>
      </c>
      <c r="Q66"/>
      <c r="R66"/>
      <c r="S66" s="532"/>
    </row>
    <row r="67" spans="1:19" s="518" customFormat="1" hidden="1">
      <c r="A67" s="1503" t="str">
        <f>IF(ISERROR(#REF!),"xx","")</f>
        <v>xx</v>
      </c>
      <c r="B67" s="744" t="s">
        <v>1909</v>
      </c>
      <c r="C67" s="1331"/>
      <c r="D67" s="746" t="s">
        <v>1910</v>
      </c>
      <c r="E67" s="747"/>
      <c r="F67" s="1956">
        <v>22.511861063999998</v>
      </c>
      <c r="G67" s="220" t="s">
        <v>4256</v>
      </c>
      <c r="H67" s="221" t="s">
        <v>4241</v>
      </c>
      <c r="I67" s="221" t="s">
        <v>4242</v>
      </c>
      <c r="J67" s="604" t="s">
        <v>4243</v>
      </c>
      <c r="K67" s="604" t="s">
        <v>4095</v>
      </c>
      <c r="L67" s="552"/>
      <c r="M67" s="565"/>
      <c r="N67" s="553"/>
      <c r="O67" s="554"/>
      <c r="P67" s="594"/>
      <c r="Q67"/>
      <c r="R67"/>
    </row>
    <row r="68" spans="1:19" s="518" customFormat="1" ht="12.75" hidden="1" customHeight="1">
      <c r="A68" s="1503" t="str">
        <f>IF(ISERROR(#REF!),"xx","")</f>
        <v>xx</v>
      </c>
      <c r="B68" s="1669">
        <v>9967004865</v>
      </c>
      <c r="C68" s="1328"/>
      <c r="D68" s="690" t="s">
        <v>3643</v>
      </c>
      <c r="E68" s="691" t="s">
        <v>3002</v>
      </c>
      <c r="F68" s="1956">
        <v>54.995670576000002</v>
      </c>
      <c r="G68" s="591" t="s">
        <v>4256</v>
      </c>
      <c r="H68" s="557" t="s">
        <v>4241</v>
      </c>
      <c r="I68" s="558" t="s">
        <v>4242</v>
      </c>
      <c r="J68" s="605" t="s">
        <v>4243</v>
      </c>
      <c r="K68" s="605" t="s">
        <v>4095</v>
      </c>
      <c r="L68" s="1002"/>
      <c r="M68" s="901"/>
      <c r="N68" s="595"/>
      <c r="O68" s="563"/>
      <c r="P68" s="615"/>
      <c r="Q68"/>
      <c r="R68"/>
    </row>
    <row r="69" spans="1:19" s="44" customFormat="1" hidden="1">
      <c r="A69" s="1503" t="str">
        <f>IF(ISERROR(#REF!),"xx","")</f>
        <v>xx</v>
      </c>
      <c r="B69" s="662" t="s">
        <v>3076</v>
      </c>
      <c r="C69" s="1350"/>
      <c r="D69" s="663" t="s">
        <v>1968</v>
      </c>
      <c r="E69" s="664" t="s">
        <v>2471</v>
      </c>
      <c r="F69" s="1956">
        <v>23.898936599999999</v>
      </c>
      <c r="G69" s="161" t="s">
        <v>4256</v>
      </c>
      <c r="H69" s="162" t="s">
        <v>4241</v>
      </c>
      <c r="I69" s="162" t="s">
        <v>4242</v>
      </c>
      <c r="J69" s="162" t="s">
        <v>4243</v>
      </c>
      <c r="K69" s="162" t="s">
        <v>4095</v>
      </c>
      <c r="L69" s="139"/>
      <c r="M69" s="139"/>
      <c r="N69" s="139"/>
      <c r="O69" s="208"/>
      <c r="P69" s="86" t="s">
        <v>3156</v>
      </c>
      <c r="Q69"/>
      <c r="R69"/>
    </row>
    <row r="70" spans="1:19" s="44" customFormat="1" hidden="1">
      <c r="A70" s="1503" t="str">
        <f>IF(ISERROR(#REF!),"xx","")</f>
        <v>xx</v>
      </c>
      <c r="B70" s="665">
        <v>4623485</v>
      </c>
      <c r="C70" s="1351"/>
      <c r="D70" s="670" t="s">
        <v>3881</v>
      </c>
      <c r="E70" s="667"/>
      <c r="F70" s="1956">
        <v>111.32218389600003</v>
      </c>
      <c r="G70" s="222" t="s">
        <v>4256</v>
      </c>
      <c r="H70" s="223" t="s">
        <v>4241</v>
      </c>
      <c r="I70" s="223" t="s">
        <v>4242</v>
      </c>
      <c r="J70" s="164" t="s">
        <v>4243</v>
      </c>
      <c r="K70" s="164" t="s">
        <v>4095</v>
      </c>
      <c r="L70" s="195"/>
      <c r="M70" s="195"/>
      <c r="N70" s="923"/>
      <c r="O70" s="865"/>
      <c r="P70" s="310" t="s">
        <v>1076</v>
      </c>
      <c r="Q70"/>
      <c r="R70"/>
    </row>
    <row r="71" spans="1:19" s="518" customFormat="1" ht="12.75" hidden="1" customHeight="1">
      <c r="A71" s="1503" t="str">
        <f>IF(ISERROR(#REF!),"xx","")</f>
        <v>xx</v>
      </c>
      <c r="B71" s="1425">
        <v>9967004836</v>
      </c>
      <c r="C71" s="1331"/>
      <c r="D71" s="746" t="s">
        <v>3628</v>
      </c>
      <c r="E71" s="747"/>
      <c r="F71" s="1956">
        <v>41.331102120000011</v>
      </c>
      <c r="G71" s="587" t="s">
        <v>4256</v>
      </c>
      <c r="H71" s="544" t="s">
        <v>4241</v>
      </c>
      <c r="I71" s="545" t="s">
        <v>4242</v>
      </c>
      <c r="J71" s="604" t="s">
        <v>4243</v>
      </c>
      <c r="K71" s="604" t="s">
        <v>4095</v>
      </c>
      <c r="L71" s="866"/>
      <c r="M71" s="566"/>
      <c r="N71" s="549"/>
      <c r="O71" s="554"/>
      <c r="P71" s="588" t="s">
        <v>3890</v>
      </c>
      <c r="Q71"/>
      <c r="R71"/>
    </row>
    <row r="72" spans="1:19" s="518" customFormat="1" ht="12.75" hidden="1" customHeight="1">
      <c r="A72" s="1503" t="str">
        <f>IF(ISERROR(#REF!),"xx","")</f>
        <v>xx</v>
      </c>
      <c r="B72" s="1425">
        <v>9967004835</v>
      </c>
      <c r="C72" s="1331"/>
      <c r="D72" s="746" t="s">
        <v>3742</v>
      </c>
      <c r="E72" s="747"/>
      <c r="F72" s="1956">
        <v>39.362954400000007</v>
      </c>
      <c r="G72" s="587" t="s">
        <v>4256</v>
      </c>
      <c r="H72" s="544" t="s">
        <v>4241</v>
      </c>
      <c r="I72" s="545" t="s">
        <v>4242</v>
      </c>
      <c r="J72" s="604" t="s">
        <v>4243</v>
      </c>
      <c r="K72" s="604" t="s">
        <v>4095</v>
      </c>
      <c r="L72" s="866"/>
      <c r="M72" s="566"/>
      <c r="N72" s="549"/>
      <c r="O72" s="554"/>
      <c r="P72" s="588"/>
      <c r="Q72"/>
      <c r="R72"/>
    </row>
    <row r="73" spans="1:19" s="518" customFormat="1" ht="12.75" hidden="1" customHeight="1">
      <c r="A73" s="1503" t="str">
        <f>IF(ISERROR(#REF!),"xx","")</f>
        <v>xx</v>
      </c>
      <c r="B73" s="1425">
        <v>9967008261</v>
      </c>
      <c r="C73" s="1331"/>
      <c r="D73" s="746" t="s">
        <v>4519</v>
      </c>
      <c r="E73" s="747"/>
      <c r="F73" s="1956">
        <v>39.362954400000007</v>
      </c>
      <c r="G73" s="587" t="s">
        <v>4256</v>
      </c>
      <c r="H73" s="544" t="s">
        <v>4241</v>
      </c>
      <c r="I73" s="545" t="s">
        <v>4242</v>
      </c>
      <c r="J73" s="604" t="s">
        <v>4243</v>
      </c>
      <c r="K73" s="604" t="s">
        <v>4095</v>
      </c>
      <c r="L73" s="866"/>
      <c r="M73" s="566"/>
      <c r="N73" s="549"/>
      <c r="O73" s="554"/>
      <c r="P73" s="588"/>
      <c r="Q73"/>
      <c r="R73"/>
    </row>
    <row r="74" spans="1:19" s="518" customFormat="1" ht="12.75" hidden="1" customHeight="1">
      <c r="A74" s="1503" t="str">
        <f>IF(ISERROR(#REF!),"xx","")</f>
        <v>xx</v>
      </c>
      <c r="B74" s="1426">
        <v>9967004022</v>
      </c>
      <c r="C74" s="1332"/>
      <c r="D74" s="750" t="s">
        <v>3178</v>
      </c>
      <c r="E74" s="685"/>
      <c r="F74" s="1956">
        <v>166.82394960000002</v>
      </c>
      <c r="G74" s="591" t="s">
        <v>4256</v>
      </c>
      <c r="H74" s="557" t="s">
        <v>4241</v>
      </c>
      <c r="I74" s="558" t="s">
        <v>4242</v>
      </c>
      <c r="J74" s="605" t="s">
        <v>4243</v>
      </c>
      <c r="K74" s="605" t="s">
        <v>4095</v>
      </c>
      <c r="L74" s="1002"/>
      <c r="M74" s="901"/>
      <c r="N74" s="595"/>
      <c r="O74" s="563"/>
      <c r="P74" s="615" t="s">
        <v>4257</v>
      </c>
      <c r="Q74"/>
      <c r="R74"/>
    </row>
    <row r="75" spans="1:19" s="518" customFormat="1" hidden="1">
      <c r="A75" s="1503"/>
      <c r="B75" s="573"/>
      <c r="C75" s="1329"/>
      <c r="D75" s="574"/>
      <c r="E75" s="575"/>
      <c r="F75" s="576"/>
      <c r="G75" s="577"/>
      <c r="H75" s="577"/>
      <c r="I75" s="577"/>
      <c r="J75" s="577"/>
      <c r="K75" s="577"/>
      <c r="L75" s="575"/>
      <c r="M75" s="575"/>
      <c r="N75" s="575"/>
      <c r="O75" s="575"/>
      <c r="P75" s="575"/>
      <c r="Q75"/>
      <c r="R75"/>
      <c r="S75" s="532"/>
    </row>
    <row r="76" spans="1:19" ht="12" hidden="1" customHeight="1">
      <c r="A76" s="1503"/>
      <c r="B76" s="90" t="s">
        <v>3231</v>
      </c>
      <c r="C76" s="1403"/>
      <c r="D76" s="83"/>
      <c r="E76" s="83"/>
      <c r="F76" s="91"/>
      <c r="G76" s="431" t="s">
        <v>10</v>
      </c>
      <c r="H76" s="434"/>
      <c r="I76" s="434"/>
      <c r="J76" s="434"/>
      <c r="K76" s="434"/>
      <c r="L76" s="83"/>
      <c r="M76" s="83"/>
      <c r="N76" s="83"/>
      <c r="O76" s="91"/>
      <c r="P76" s="1659"/>
    </row>
    <row r="77" spans="1:19" ht="12.75" hidden="1" customHeight="1">
      <c r="A77" s="1503" t="str">
        <f>IF(ISERROR(#REF!),"xx","")</f>
        <v>xx</v>
      </c>
      <c r="B77" s="766" t="s">
        <v>451</v>
      </c>
      <c r="C77" s="1380"/>
      <c r="D77" s="705" t="s">
        <v>1189</v>
      </c>
      <c r="E77" s="716" t="s">
        <v>613</v>
      </c>
      <c r="F77" s="1956">
        <v>143.54357371199998</v>
      </c>
      <c r="G77" s="160" t="s">
        <v>4256</v>
      </c>
      <c r="H77" s="160" t="s">
        <v>4241</v>
      </c>
      <c r="I77" s="165" t="s">
        <v>4242</v>
      </c>
      <c r="J77" s="1732" t="s">
        <v>4243</v>
      </c>
      <c r="K77" s="1732" t="s">
        <v>4095</v>
      </c>
      <c r="L77" s="200"/>
      <c r="M77" s="200"/>
      <c r="N77" s="200"/>
      <c r="O77" s="125"/>
      <c r="P77" s="155" t="s">
        <v>3765</v>
      </c>
    </row>
    <row r="78" spans="1:19" ht="12.75" hidden="1" customHeight="1">
      <c r="A78" s="1503" t="str">
        <f>IF(ISERROR(#REF!),"xx","")</f>
        <v>xx</v>
      </c>
      <c r="B78" s="767" t="s">
        <v>3040</v>
      </c>
      <c r="C78" s="1381"/>
      <c r="D78" s="756" t="s">
        <v>3041</v>
      </c>
      <c r="E78" s="671" t="s">
        <v>613</v>
      </c>
      <c r="F78" s="1956">
        <v>337.84661433600007</v>
      </c>
      <c r="G78" s="167" t="s">
        <v>4256</v>
      </c>
      <c r="H78" s="162" t="s">
        <v>4241</v>
      </c>
      <c r="I78" s="167" t="s">
        <v>4242</v>
      </c>
      <c r="J78" s="1436" t="s">
        <v>4243</v>
      </c>
      <c r="K78" s="1436" t="s">
        <v>4095</v>
      </c>
      <c r="L78" s="183"/>
      <c r="M78" s="291"/>
      <c r="N78" s="183"/>
      <c r="O78" s="58"/>
      <c r="P78" s="86" t="s">
        <v>3766</v>
      </c>
    </row>
    <row r="79" spans="1:19" ht="12.75" hidden="1" customHeight="1">
      <c r="A79" s="1503" t="str">
        <f>IF(ISERROR(#REF!),"xx","")</f>
        <v>xx</v>
      </c>
      <c r="B79" s="769" t="s">
        <v>1186</v>
      </c>
      <c r="C79" s="1382"/>
      <c r="D79" s="706" t="s">
        <v>1187</v>
      </c>
      <c r="E79" s="771" t="s">
        <v>613</v>
      </c>
      <c r="F79" s="1956">
        <v>403.95763346400008</v>
      </c>
      <c r="G79" s="164" t="s">
        <v>4256</v>
      </c>
      <c r="H79" s="164" t="s">
        <v>4241</v>
      </c>
      <c r="I79" s="168" t="s">
        <v>4242</v>
      </c>
      <c r="J79" s="1733" t="s">
        <v>4243</v>
      </c>
      <c r="K79" s="1733" t="s">
        <v>4095</v>
      </c>
      <c r="L79" s="225"/>
      <c r="M79" s="295"/>
      <c r="N79" s="225"/>
      <c r="O79" s="226"/>
      <c r="P79" s="5" t="s">
        <v>3767</v>
      </c>
    </row>
    <row r="80" spans="1:19" s="555" customFormat="1" hidden="1">
      <c r="A80" s="1503" t="str">
        <f>IF(ISERROR(#REF!),"xx","")</f>
        <v>xx</v>
      </c>
      <c r="B80" s="744" t="s">
        <v>1184</v>
      </c>
      <c r="C80" s="1331"/>
      <c r="D80" s="746" t="s">
        <v>1185</v>
      </c>
      <c r="E80" s="747" t="s">
        <v>613</v>
      </c>
      <c r="F80" s="1956">
        <v>403.95763346400008</v>
      </c>
      <c r="G80" s="587" t="s">
        <v>4256</v>
      </c>
      <c r="H80" s="544" t="s">
        <v>4241</v>
      </c>
      <c r="I80" s="545" t="s">
        <v>4242</v>
      </c>
      <c r="J80" s="1734" t="s">
        <v>4243</v>
      </c>
      <c r="K80" s="1734" t="s">
        <v>4095</v>
      </c>
      <c r="L80" s="552"/>
      <c r="M80" s="565"/>
      <c r="N80" s="553"/>
      <c r="O80" s="554"/>
      <c r="P80" s="590" t="s">
        <v>3768</v>
      </c>
      <c r="Q80"/>
      <c r="R80"/>
    </row>
    <row r="81" spans="1:19" s="518" customFormat="1" hidden="1">
      <c r="A81" s="1503" t="str">
        <f>IF(ISERROR(#REF!),"xx","")</f>
        <v>xx</v>
      </c>
      <c r="B81" s="744" t="s">
        <v>1182</v>
      </c>
      <c r="C81" s="1331"/>
      <c r="D81" s="746" t="s">
        <v>1183</v>
      </c>
      <c r="E81" s="747" t="s">
        <v>613</v>
      </c>
      <c r="F81" s="1956">
        <v>246.05595352800003</v>
      </c>
      <c r="G81" s="587" t="s">
        <v>4256</v>
      </c>
      <c r="H81" s="544" t="s">
        <v>4241</v>
      </c>
      <c r="I81" s="545" t="s">
        <v>4242</v>
      </c>
      <c r="J81" s="1734" t="s">
        <v>4243</v>
      </c>
      <c r="K81" s="1734" t="s">
        <v>4095</v>
      </c>
      <c r="L81" s="552"/>
      <c r="M81" s="565"/>
      <c r="N81" s="553"/>
      <c r="O81" s="554"/>
      <c r="P81" s="588" t="s">
        <v>3769</v>
      </c>
      <c r="Q81"/>
      <c r="R81"/>
    </row>
    <row r="82" spans="1:19" s="532" customFormat="1" hidden="1">
      <c r="A82" s="1503" t="str">
        <f>IF(ISERROR(#REF!),"xx","")</f>
        <v>xx</v>
      </c>
      <c r="B82" s="748" t="s">
        <v>3042</v>
      </c>
      <c r="C82" s="1332"/>
      <c r="D82" s="750" t="s">
        <v>3044</v>
      </c>
      <c r="E82" s="685" t="s">
        <v>613</v>
      </c>
      <c r="F82" s="1956">
        <v>380.2461395040001</v>
      </c>
      <c r="G82" s="591" t="s">
        <v>4256</v>
      </c>
      <c r="H82" s="557" t="s">
        <v>4241</v>
      </c>
      <c r="I82" s="558" t="s">
        <v>4242</v>
      </c>
      <c r="J82" s="1735" t="s">
        <v>4243</v>
      </c>
      <c r="K82" s="1735" t="s">
        <v>4095</v>
      </c>
      <c r="L82" s="560"/>
      <c r="M82" s="562"/>
      <c r="N82" s="568"/>
      <c r="O82" s="563"/>
      <c r="P82" s="593" t="s">
        <v>3770</v>
      </c>
      <c r="Q82"/>
      <c r="R82"/>
    </row>
    <row r="83" spans="1:19" s="555" customFormat="1" hidden="1">
      <c r="A83" s="1503" t="str">
        <f>IF(ISERROR(#REF!),"xx","")</f>
        <v>xx</v>
      </c>
      <c r="B83" s="744" t="s">
        <v>1991</v>
      </c>
      <c r="C83" s="1331"/>
      <c r="D83" s="746" t="s">
        <v>1992</v>
      </c>
      <c r="E83" s="747" t="s">
        <v>613</v>
      </c>
      <c r="F83" s="1956">
        <v>23.898936599999999</v>
      </c>
      <c r="G83" s="587" t="s">
        <v>4256</v>
      </c>
      <c r="H83" s="544" t="s">
        <v>4241</v>
      </c>
      <c r="I83" s="545" t="s">
        <v>4242</v>
      </c>
      <c r="J83" s="1734" t="s">
        <v>4243</v>
      </c>
      <c r="K83" s="1734" t="s">
        <v>4095</v>
      </c>
      <c r="L83" s="552"/>
      <c r="M83" s="565"/>
      <c r="N83" s="553"/>
      <c r="O83" s="554"/>
      <c r="P83" s="590" t="s">
        <v>2045</v>
      </c>
      <c r="Q83"/>
      <c r="R83"/>
    </row>
    <row r="84" spans="1:19" s="555" customFormat="1" hidden="1">
      <c r="A84" s="1503" t="str">
        <f>IF(ISERROR(#REF!),"xx","")</f>
        <v>xx</v>
      </c>
      <c r="B84" s="744" t="s">
        <v>3950</v>
      </c>
      <c r="C84" s="1331"/>
      <c r="D84" s="746" t="s">
        <v>3942</v>
      </c>
      <c r="E84" s="747" t="s">
        <v>613</v>
      </c>
      <c r="F84" s="1956">
        <v>275.54068080000008</v>
      </c>
      <c r="G84" s="587" t="s">
        <v>4256</v>
      </c>
      <c r="H84" s="544" t="s">
        <v>4241</v>
      </c>
      <c r="I84" s="545" t="s">
        <v>4242</v>
      </c>
      <c r="J84" s="604" t="s">
        <v>4243</v>
      </c>
      <c r="K84" s="604" t="s">
        <v>4095</v>
      </c>
      <c r="L84" s="552"/>
      <c r="M84" s="565"/>
      <c r="N84" s="553"/>
      <c r="O84" s="554"/>
      <c r="P84" s="590" t="s">
        <v>3952</v>
      </c>
      <c r="Q84"/>
      <c r="R84"/>
    </row>
    <row r="85" spans="1:19" s="518" customFormat="1" hidden="1">
      <c r="A85" s="1503" t="str">
        <f>IF(ISERROR(#REF!),"xx","")</f>
        <v>xx</v>
      </c>
      <c r="B85" s="748" t="s">
        <v>3043</v>
      </c>
      <c r="C85" s="1332"/>
      <c r="D85" s="750" t="s">
        <v>3045</v>
      </c>
      <c r="E85" s="685" t="s">
        <v>613</v>
      </c>
      <c r="F85" s="1956">
        <v>36.02647540800001</v>
      </c>
      <c r="G85" s="591" t="s">
        <v>4256</v>
      </c>
      <c r="H85" s="557" t="s">
        <v>4241</v>
      </c>
      <c r="I85" s="558" t="s">
        <v>4242</v>
      </c>
      <c r="J85" s="1735" t="s">
        <v>4243</v>
      </c>
      <c r="K85" s="1735" t="s">
        <v>4095</v>
      </c>
      <c r="L85" s="560"/>
      <c r="M85" s="562"/>
      <c r="N85" s="568"/>
      <c r="O85" s="563"/>
      <c r="P85" s="615" t="s">
        <v>2730</v>
      </c>
      <c r="Q85"/>
      <c r="R85"/>
    </row>
    <row r="86" spans="1:19" s="518" customFormat="1" hidden="1">
      <c r="A86" s="1503" t="str">
        <f>IF(ISERROR(#REF!),"xx","")</f>
        <v>xx</v>
      </c>
      <c r="B86" s="692">
        <v>9967004026</v>
      </c>
      <c r="C86" s="1333"/>
      <c r="D86" s="693" t="s">
        <v>3046</v>
      </c>
      <c r="E86" s="694" t="s">
        <v>722</v>
      </c>
      <c r="F86" s="1956">
        <v>70.141035888000005</v>
      </c>
      <c r="G86" s="850" t="s">
        <v>4256</v>
      </c>
      <c r="H86" s="578" t="s">
        <v>4241</v>
      </c>
      <c r="I86" s="579"/>
      <c r="J86" s="607"/>
      <c r="K86" s="607"/>
      <c r="L86" s="635"/>
      <c r="M86" s="635"/>
      <c r="N86" s="636"/>
      <c r="O86" s="608"/>
      <c r="P86" s="637" t="s">
        <v>4156</v>
      </c>
      <c r="Q86"/>
      <c r="S86" s="532"/>
    </row>
    <row r="87" spans="1:19" s="518" customFormat="1" ht="12.75" hidden="1" customHeight="1">
      <c r="A87" s="1503"/>
      <c r="B87" s="1440"/>
      <c r="C87" s="1441"/>
      <c r="D87" s="1442"/>
      <c r="E87" s="1440"/>
      <c r="F87" s="1443"/>
      <c r="G87" s="899"/>
      <c r="H87" s="899"/>
      <c r="I87" s="899"/>
      <c r="J87" s="1736"/>
      <c r="K87" s="1736"/>
      <c r="L87" s="1440"/>
      <c r="M87" s="1440"/>
      <c r="N87" s="1440"/>
      <c r="O87" s="1440"/>
      <c r="P87" s="1440"/>
      <c r="Q87"/>
      <c r="R87"/>
    </row>
    <row r="88" spans="1:19" s="78" customFormat="1" hidden="1">
      <c r="A88" s="1503"/>
      <c r="B88" s="80" t="s">
        <v>1030</v>
      </c>
      <c r="C88" s="1339"/>
      <c r="D88" s="81"/>
      <c r="E88" s="81"/>
      <c r="F88" s="91"/>
      <c r="G88" s="431" t="s">
        <v>10</v>
      </c>
      <c r="H88" s="515"/>
      <c r="I88" s="515"/>
      <c r="J88" s="1737"/>
      <c r="K88" s="1737"/>
      <c r="L88" s="83"/>
      <c r="M88" s="83"/>
      <c r="N88" s="83"/>
      <c r="O88" s="91"/>
      <c r="P88" s="1739" t="s">
        <v>3584</v>
      </c>
      <c r="Q88"/>
      <c r="R88"/>
    </row>
    <row r="89" spans="1:19" s="44" customFormat="1">
      <c r="A89" s="1503" t="str">
        <f>IF(ISERROR(#REF!),"xx","")</f>
        <v>xx</v>
      </c>
      <c r="B89" s="754" t="s">
        <v>4258</v>
      </c>
      <c r="C89" s="1360"/>
      <c r="D89" s="705" t="s">
        <v>4259</v>
      </c>
      <c r="E89" s="658" t="s">
        <v>717</v>
      </c>
      <c r="F89" s="1956">
        <v>61.629489721800013</v>
      </c>
      <c r="G89" s="169" t="s">
        <v>4256</v>
      </c>
      <c r="H89" s="165" t="s">
        <v>4241</v>
      </c>
      <c r="I89" s="165"/>
      <c r="J89" s="1738"/>
      <c r="K89" s="1738"/>
      <c r="L89" s="198"/>
      <c r="M89" s="198"/>
      <c r="N89" s="198"/>
      <c r="O89" s="198"/>
      <c r="P89" s="155" t="s">
        <v>3569</v>
      </c>
      <c r="Q89" s="25">
        <f>F89</f>
        <v>61.629489721800013</v>
      </c>
    </row>
    <row r="90" spans="1:19" hidden="1">
      <c r="A90" s="1503" t="str">
        <f>IF(ISERROR(#REF!),"xx","")</f>
        <v>xx</v>
      </c>
      <c r="B90" s="755" t="s">
        <v>4149</v>
      </c>
      <c r="C90" s="1347"/>
      <c r="D90" s="756" t="s">
        <v>4150</v>
      </c>
      <c r="E90" s="757" t="s">
        <v>717</v>
      </c>
      <c r="F90" s="1956">
        <v>51.034217073840011</v>
      </c>
      <c r="G90" s="166"/>
      <c r="H90" s="167"/>
      <c r="I90" s="167" t="s">
        <v>4242</v>
      </c>
      <c r="J90" s="1524" t="s">
        <v>4243</v>
      </c>
      <c r="K90" s="1524" t="s">
        <v>4095</v>
      </c>
      <c r="L90" s="192"/>
      <c r="M90" s="192"/>
      <c r="N90" s="192"/>
      <c r="O90" s="192"/>
      <c r="P90" s="86" t="s">
        <v>3569</v>
      </c>
    </row>
    <row r="91" spans="1:19" s="518" customFormat="1" hidden="1">
      <c r="A91" s="1503" t="str">
        <f>IF(ISERROR(#REF!),"xx","")</f>
        <v>xx</v>
      </c>
      <c r="B91" s="745" t="s">
        <v>3698</v>
      </c>
      <c r="C91" s="1331"/>
      <c r="D91" s="746" t="s">
        <v>3699</v>
      </c>
      <c r="E91" s="747" t="s">
        <v>1344</v>
      </c>
      <c r="F91" s="1956">
        <v>75.724471302479998</v>
      </c>
      <c r="G91" s="587" t="s">
        <v>4256</v>
      </c>
      <c r="H91" s="544" t="s">
        <v>4241</v>
      </c>
      <c r="I91" s="545" t="s">
        <v>4242</v>
      </c>
      <c r="J91" s="1734" t="s">
        <v>4243</v>
      </c>
      <c r="K91" s="1734" t="s">
        <v>4095</v>
      </c>
      <c r="L91" s="552"/>
      <c r="M91" s="552"/>
      <c r="N91" s="552">
        <v>458</v>
      </c>
      <c r="O91" s="602">
        <v>558</v>
      </c>
      <c r="P91" s="617" t="s">
        <v>2790</v>
      </c>
      <c r="Q91"/>
      <c r="R91"/>
      <c r="S91" s="532"/>
    </row>
    <row r="92" spans="1:19" s="518" customFormat="1" hidden="1">
      <c r="A92" s="1503" t="str">
        <f>IF(ISERROR(#REF!),"xx","")</f>
        <v>xx</v>
      </c>
      <c r="B92" s="749" t="s">
        <v>4151</v>
      </c>
      <c r="C92" s="1332"/>
      <c r="D92" s="750" t="s">
        <v>4152</v>
      </c>
      <c r="E92" s="685" t="s">
        <v>1575</v>
      </c>
      <c r="F92" s="1956">
        <v>219.13562086416002</v>
      </c>
      <c r="G92" s="591" t="s">
        <v>4256</v>
      </c>
      <c r="H92" s="557" t="s">
        <v>4241</v>
      </c>
      <c r="I92" s="558" t="s">
        <v>4242</v>
      </c>
      <c r="J92" s="1735" t="s">
        <v>4243</v>
      </c>
      <c r="K92" s="1735" t="s">
        <v>4095</v>
      </c>
      <c r="L92" s="560"/>
      <c r="M92" s="560"/>
      <c r="N92" s="560"/>
      <c r="O92" s="603"/>
      <c r="P92" s="615" t="s">
        <v>2790</v>
      </c>
      <c r="Q92"/>
      <c r="R92"/>
      <c r="S92" s="532"/>
    </row>
    <row r="93" spans="1:19" hidden="1">
      <c r="A93" s="1503" t="str">
        <f>IF(ISERROR(#REF!),"xx","")</f>
        <v>xx</v>
      </c>
      <c r="B93" s="662" t="s">
        <v>4153</v>
      </c>
      <c r="C93" s="1350"/>
      <c r="D93" s="663" t="s">
        <v>3939</v>
      </c>
      <c r="E93" s="664"/>
      <c r="F93" s="1956">
        <v>39.362110908120002</v>
      </c>
      <c r="G93" s="161" t="s">
        <v>4256</v>
      </c>
      <c r="H93" s="162" t="s">
        <v>4241</v>
      </c>
      <c r="I93" s="167" t="s">
        <v>4242</v>
      </c>
      <c r="J93" s="1436" t="s">
        <v>4243</v>
      </c>
      <c r="K93" s="1524" t="s">
        <v>4095</v>
      </c>
      <c r="L93" s="552"/>
      <c r="M93" s="552"/>
      <c r="N93" s="552"/>
      <c r="O93" s="513"/>
      <c r="P93" s="410"/>
    </row>
    <row r="94" spans="1:19" hidden="1">
      <c r="A94" s="1503" t="str">
        <f>IF(ISERROR(#REF!),"xx","")</f>
        <v>xx</v>
      </c>
      <c r="B94" s="662" t="s">
        <v>4154</v>
      </c>
      <c r="C94" s="1350"/>
      <c r="D94" s="663" t="s">
        <v>1536</v>
      </c>
      <c r="E94" s="664"/>
      <c r="F94" s="1956">
        <v>396.58240125504017</v>
      </c>
      <c r="G94" s="161" t="s">
        <v>4256</v>
      </c>
      <c r="H94" s="162" t="s">
        <v>4241</v>
      </c>
      <c r="I94" s="167" t="s">
        <v>4242</v>
      </c>
      <c r="J94" s="1436"/>
      <c r="K94" s="1436"/>
      <c r="L94" s="331"/>
      <c r="M94" s="18"/>
      <c r="N94" s="18"/>
      <c r="O94" s="513"/>
      <c r="P94" s="410"/>
    </row>
    <row r="95" spans="1:19" hidden="1">
      <c r="A95" s="1503" t="str">
        <f>IF(ISERROR(#REF!),"xx","")</f>
        <v>xx</v>
      </c>
      <c r="B95" s="662" t="s">
        <v>4557</v>
      </c>
      <c r="C95" s="1350"/>
      <c r="D95" s="663" t="s">
        <v>1536</v>
      </c>
      <c r="E95" s="664"/>
      <c r="F95" s="1956">
        <v>633.0242750832</v>
      </c>
      <c r="G95" s="161"/>
      <c r="H95" s="162"/>
      <c r="I95" s="167"/>
      <c r="J95" s="1436" t="s">
        <v>4243</v>
      </c>
      <c r="K95" s="1524" t="s">
        <v>4095</v>
      </c>
      <c r="L95" s="331"/>
      <c r="M95" s="18"/>
      <c r="N95" s="18"/>
      <c r="O95" s="513"/>
      <c r="P95" s="410"/>
    </row>
    <row r="96" spans="1:19" hidden="1">
      <c r="A96" s="1503" t="str">
        <f>IF(ISERROR(#REF!),"xx","")</f>
        <v>xx</v>
      </c>
      <c r="B96" s="689" t="s">
        <v>4155</v>
      </c>
      <c r="C96" s="1350"/>
      <c r="D96" s="663" t="s">
        <v>1814</v>
      </c>
      <c r="E96" s="664"/>
      <c r="F96" s="1956">
        <v>209.67486924384005</v>
      </c>
      <c r="G96" s="161" t="s">
        <v>4256</v>
      </c>
      <c r="H96" s="162" t="s">
        <v>4241</v>
      </c>
      <c r="I96" s="167" t="s">
        <v>4242</v>
      </c>
      <c r="J96" s="1436" t="s">
        <v>4243</v>
      </c>
      <c r="K96" s="1524" t="s">
        <v>4095</v>
      </c>
      <c r="L96" s="18"/>
      <c r="M96" s="18"/>
      <c r="N96" s="18"/>
      <c r="O96" s="513"/>
      <c r="P96" s="410"/>
    </row>
    <row r="97" spans="1:18" hidden="1">
      <c r="A97" s="1503" t="str">
        <f>IF(ISERROR(#REF!),"xx","")</f>
        <v>xx</v>
      </c>
      <c r="B97" s="674">
        <v>4599141</v>
      </c>
      <c r="C97" s="1349"/>
      <c r="D97" s="708" t="s">
        <v>398</v>
      </c>
      <c r="E97" s="673" t="s">
        <v>295</v>
      </c>
      <c r="F97" s="1956">
        <v>104.79897628200001</v>
      </c>
      <c r="G97" s="159"/>
      <c r="H97" s="160"/>
      <c r="I97" s="165" t="s">
        <v>4242</v>
      </c>
      <c r="J97" s="1732" t="s">
        <v>4243</v>
      </c>
      <c r="K97" s="1732" t="s">
        <v>4095</v>
      </c>
      <c r="L97" s="16"/>
      <c r="M97" s="16"/>
      <c r="N97" s="16"/>
      <c r="O97" s="634" t="s">
        <v>1682</v>
      </c>
      <c r="P97" s="4" t="s">
        <v>2862</v>
      </c>
    </row>
    <row r="98" spans="1:18" hidden="1">
      <c r="A98" s="1503" t="str">
        <f>IF(ISERROR(#REF!),"xx","")</f>
        <v>xx</v>
      </c>
      <c r="B98" s="665" t="s">
        <v>1372</v>
      </c>
      <c r="C98" s="1351"/>
      <c r="D98" s="666" t="s">
        <v>1373</v>
      </c>
      <c r="E98" s="667" t="s">
        <v>295</v>
      </c>
      <c r="F98" s="1956">
        <v>53.072509089600011</v>
      </c>
      <c r="G98" s="163" t="s">
        <v>4256</v>
      </c>
      <c r="H98" s="164" t="s">
        <v>4241</v>
      </c>
      <c r="I98" s="168" t="s">
        <v>4242</v>
      </c>
      <c r="J98" s="1733" t="s">
        <v>4243</v>
      </c>
      <c r="K98" s="1733" t="s">
        <v>4095</v>
      </c>
      <c r="L98" s="123"/>
      <c r="M98" s="123"/>
      <c r="N98" s="20"/>
      <c r="O98" s="865" t="s">
        <v>1682</v>
      </c>
      <c r="P98" s="5" t="s">
        <v>2862</v>
      </c>
    </row>
    <row r="99" spans="1:18" s="518" customFormat="1" hidden="1">
      <c r="A99" s="1503" t="str">
        <f>IF(ISERROR(#REF!),"xx","")</f>
        <v>xx</v>
      </c>
      <c r="B99" s="689">
        <v>9967000223</v>
      </c>
      <c r="C99" s="1328"/>
      <c r="D99" s="696" t="s">
        <v>1815</v>
      </c>
      <c r="E99" s="691"/>
      <c r="F99" s="1956">
        <v>80.762513832000025</v>
      </c>
      <c r="G99" s="163" t="s">
        <v>4256</v>
      </c>
      <c r="H99" s="164" t="s">
        <v>4241</v>
      </c>
      <c r="I99" s="168" t="s">
        <v>4242</v>
      </c>
      <c r="J99" s="1733" t="s">
        <v>4243</v>
      </c>
      <c r="K99" s="1733" t="s">
        <v>4095</v>
      </c>
      <c r="L99" s="123"/>
      <c r="M99" s="123"/>
      <c r="N99" s="123"/>
      <c r="O99" s="865" t="s">
        <v>1682</v>
      </c>
      <c r="P99" s="593" t="s">
        <v>914</v>
      </c>
      <c r="Q99"/>
      <c r="R99"/>
    </row>
    <row r="100" spans="1:18" hidden="1">
      <c r="A100" s="1503" t="str">
        <f>IF(ISERROR(#REF!),"xx","")</f>
        <v>xx</v>
      </c>
      <c r="B100" s="662">
        <v>9967000189</v>
      </c>
      <c r="C100" s="1350"/>
      <c r="D100" s="669" t="s">
        <v>741</v>
      </c>
      <c r="E100" s="664"/>
      <c r="F100" s="1956">
        <v>84.800639523600012</v>
      </c>
      <c r="G100" s="161" t="s">
        <v>4256</v>
      </c>
      <c r="H100" s="162" t="s">
        <v>4241</v>
      </c>
      <c r="I100" s="167" t="s">
        <v>4242</v>
      </c>
      <c r="J100" s="1436" t="s">
        <v>4243</v>
      </c>
      <c r="K100" s="1436" t="s">
        <v>4095</v>
      </c>
      <c r="L100" s="18"/>
      <c r="M100" s="18"/>
      <c r="N100" s="18"/>
      <c r="O100" s="513" t="s">
        <v>1682</v>
      </c>
      <c r="P100" s="14" t="s">
        <v>1253</v>
      </c>
    </row>
    <row r="101" spans="1:18" hidden="1">
      <c r="A101" s="1503" t="str">
        <f>IF(ISERROR(#REF!),"xx","")</f>
        <v>xx</v>
      </c>
      <c r="B101" s="665">
        <v>9967000224</v>
      </c>
      <c r="C101" s="1351"/>
      <c r="D101" s="670" t="s">
        <v>449</v>
      </c>
      <c r="E101" s="667"/>
      <c r="F101" s="1956">
        <v>36.343131224399997</v>
      </c>
      <c r="G101" s="163" t="s">
        <v>4256</v>
      </c>
      <c r="H101" s="164" t="s">
        <v>4241</v>
      </c>
      <c r="I101" s="164" t="s">
        <v>4242</v>
      </c>
      <c r="J101" s="1733" t="s">
        <v>4243</v>
      </c>
      <c r="K101" s="1733" t="s">
        <v>4095</v>
      </c>
      <c r="L101" s="123"/>
      <c r="M101" s="123"/>
      <c r="N101" s="123"/>
      <c r="O101" s="865" t="s">
        <v>1682</v>
      </c>
      <c r="P101" s="256" t="s">
        <v>1253</v>
      </c>
    </row>
    <row r="102" spans="1:18" hidden="1">
      <c r="A102" s="1503"/>
    </row>
    <row r="103" spans="1:18" hidden="1">
      <c r="H103" s="514"/>
      <c r="I103" s="514"/>
      <c r="J103" s="127"/>
    </row>
    <row r="104" spans="1:18" hidden="1">
      <c r="H104" s="514"/>
      <c r="I104" s="514"/>
      <c r="J104" s="127"/>
    </row>
    <row r="105" spans="1:18" hidden="1"/>
    <row r="106" spans="1:18" hidden="1"/>
    <row r="107" spans="1:18" hidden="1"/>
    <row r="108" spans="1:18" hidden="1"/>
    <row r="109" spans="1:18" hidden="1"/>
    <row r="110" spans="1:18" hidden="1"/>
    <row r="111" spans="1:18" hidden="1"/>
    <row r="112" spans="1:18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spans="2:18" hidden="1"/>
    <row r="162" spans="2:18" hidden="1"/>
    <row r="163" spans="2:18" hidden="1"/>
    <row r="164" spans="2:18" hidden="1"/>
    <row r="165" spans="2:18" s="287" customFormat="1" ht="11.25" hidden="1" customHeight="1">
      <c r="B165"/>
      <c r="C165" s="1341"/>
      <c r="D165" s="76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</row>
  </sheetData>
  <autoFilter ref="Q1:Q165" xr:uid="{5C08FAE5-F89B-4340-A155-C2A6BCD590A7}">
    <filterColumn colId="0">
      <customFilters>
        <customFilter operator="notEqual" val=" "/>
      </customFilters>
    </filterColumn>
  </autoFilter>
  <mergeCells count="1">
    <mergeCell ref="L2:M2"/>
  </mergeCells>
  <conditionalFormatting sqref="F9 F11 F13 F15 F17 F21:F74 F77:F86 F89:F101">
    <cfRule type="cellIs" dxfId="19" priority="10" stopIfTrue="1" operator="equal">
      <formula>0</formula>
    </cfRule>
  </conditionalFormatting>
  <pageMargins left="0.23622047244094491" right="0.19685039370078741" top="0.35433070866141736" bottom="0.43307086614173229" header="0.31496062992125984" footer="0.27559055118110237"/>
  <pageSetup paperSize="9" scale="63" fitToHeight="3" orientation="landscape" r:id="rId1"/>
  <headerFooter alignWithMargins="0">
    <oddFooter>&amp;C&amp;8&amp;F / &amp;A   /   page &amp;P / &amp;N     printed: &amp;D</oddFooter>
  </headerFooter>
  <rowBreaks count="1" manualBreakCount="1">
    <brk id="53" min="1" max="1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24">
    <pageSetUpPr fitToPage="1"/>
  </sheetPr>
  <dimension ref="A1:R142"/>
  <sheetViews>
    <sheetView zoomScaleNormal="100" workbookViewId="0">
      <pane xSplit="5" ySplit="6" topLeftCell="F7" activePane="bottomRight" state="frozen"/>
      <selection activeCell="B507" sqref="B507"/>
      <selection pane="topRight" activeCell="B507" sqref="B507"/>
      <selection pane="bottomLeft" activeCell="B507" sqref="B507"/>
      <selection pane="bottomRight" activeCell="O26" sqref="O26"/>
    </sheetView>
  </sheetViews>
  <sheetFormatPr defaultColWidth="11.44140625" defaultRowHeight="13.2"/>
  <cols>
    <col min="1" max="1" width="4.6640625" style="287" hidden="1" customWidth="1"/>
    <col min="3" max="3" width="12.33203125" style="1341" hidden="1" customWidth="1"/>
    <col min="4" max="4" width="9.44140625" style="76" customWidth="1"/>
    <col min="5" max="5" width="36" customWidth="1"/>
    <col min="6" max="6" width="10.109375" customWidth="1"/>
    <col min="7" max="10" width="6.109375" customWidth="1"/>
    <col min="11" max="11" width="5.44140625" customWidth="1"/>
    <col min="12" max="12" width="7.5546875" customWidth="1"/>
    <col min="13" max="13" width="6.88671875" customWidth="1"/>
    <col min="14" max="14" width="8.109375" customWidth="1"/>
    <col min="15" max="15" width="9" customWidth="1"/>
    <col min="16" max="16" width="66.33203125" bestFit="1" customWidth="1"/>
  </cols>
  <sheetData>
    <row r="1" spans="1:18" ht="15.6">
      <c r="A1" s="287" t="str">
        <f>Front!J3</f>
        <v>k</v>
      </c>
      <c r="B1" s="827" t="s">
        <v>640</v>
      </c>
      <c r="C1" s="1335"/>
      <c r="D1" s="833"/>
      <c r="E1" s="828"/>
      <c r="F1" s="619"/>
      <c r="G1" s="619"/>
      <c r="H1" s="619"/>
      <c r="I1" s="1504"/>
      <c r="J1" s="1505" t="s">
        <v>619</v>
      </c>
      <c r="K1" s="1543" t="str">
        <f>Front!D14</f>
        <v>Logic Computers</v>
      </c>
      <c r="L1" s="1506"/>
      <c r="M1" s="1543"/>
      <c r="N1" s="1506"/>
      <c r="O1" s="1506"/>
      <c r="P1" s="1507"/>
    </row>
    <row r="2" spans="1:18" ht="15.6">
      <c r="B2" s="829" t="str">
        <f>IF(OR(A1="x",A1="k"),"bizhub 758 / PRO 958","ineo 758 / 958")</f>
        <v>bizhub 758 / PRO 958</v>
      </c>
      <c r="C2" s="1336"/>
      <c r="D2" s="834"/>
      <c r="E2" s="830"/>
      <c r="F2" s="1508"/>
      <c r="G2" s="1508"/>
      <c r="H2" s="1508"/>
      <c r="I2" s="1509"/>
      <c r="J2" s="1509"/>
      <c r="K2" s="1510" t="s">
        <v>620</v>
      </c>
      <c r="L2" s="1988">
        <f>+Front!I12</f>
        <v>43412</v>
      </c>
      <c r="M2" s="1988"/>
      <c r="N2" s="1511"/>
      <c r="O2" s="1510" t="s">
        <v>621</v>
      </c>
      <c r="P2" s="1512">
        <f>+Front!I10</f>
        <v>43412</v>
      </c>
    </row>
    <row r="3" spans="1:18" ht="15.6">
      <c r="B3" s="829" t="str">
        <f>IF(A1="X","ineo 758 / 958","")</f>
        <v/>
      </c>
      <c r="C3" s="1336"/>
      <c r="D3" s="834"/>
      <c r="E3" s="830"/>
      <c r="F3" s="1949"/>
      <c r="G3" s="1508"/>
      <c r="H3" s="1508"/>
      <c r="I3" s="1509"/>
      <c r="J3" s="1509"/>
      <c r="K3" s="1510"/>
      <c r="L3" s="1657"/>
      <c r="M3" s="1657"/>
      <c r="N3" s="1511"/>
      <c r="O3" s="1510"/>
      <c r="P3" s="1512"/>
    </row>
    <row r="4" spans="1:18">
      <c r="B4" s="831"/>
      <c r="C4" s="1337"/>
      <c r="D4" s="835"/>
      <c r="E4" s="832"/>
      <c r="F4" s="87"/>
      <c r="G4" s="623"/>
      <c r="H4" s="623"/>
      <c r="I4" s="623"/>
      <c r="J4" s="623"/>
      <c r="K4" s="623"/>
      <c r="L4" s="623"/>
      <c r="M4" s="623"/>
      <c r="N4" s="623"/>
      <c r="O4" s="623"/>
      <c r="P4" s="1515"/>
    </row>
    <row r="5" spans="1:18">
      <c r="B5" s="110" t="s">
        <v>642</v>
      </c>
      <c r="C5" s="1342"/>
      <c r="D5" s="103" t="s">
        <v>643</v>
      </c>
      <c r="E5" s="104"/>
      <c r="F5" s="1950" t="s">
        <v>4608</v>
      </c>
      <c r="G5" s="106" t="s">
        <v>617</v>
      </c>
      <c r="H5" s="98"/>
      <c r="I5" s="98"/>
      <c r="J5" s="98"/>
      <c r="K5" s="98"/>
      <c r="L5" s="98"/>
      <c r="M5" s="98"/>
      <c r="N5" s="147" t="s">
        <v>630</v>
      </c>
      <c r="O5" s="1210" t="str">
        <f>+Front!J19</f>
        <v>EUR</v>
      </c>
      <c r="P5" s="107" t="s">
        <v>618</v>
      </c>
    </row>
    <row r="6" spans="1:18">
      <c r="B6" s="109"/>
      <c r="C6" s="1338"/>
      <c r="D6" s="105"/>
      <c r="E6" s="101"/>
      <c r="F6" s="1951"/>
      <c r="G6" s="99"/>
      <c r="H6" s="100"/>
      <c r="I6" s="100"/>
      <c r="J6" s="100"/>
      <c r="K6" s="100"/>
      <c r="L6" s="100"/>
      <c r="M6" s="100"/>
      <c r="N6" s="100"/>
      <c r="O6" s="101"/>
      <c r="P6" s="102"/>
    </row>
    <row r="7" spans="1:18" ht="6.75" customHeight="1">
      <c r="B7" s="2"/>
      <c r="C7" s="1340"/>
      <c r="D7" s="1"/>
      <c r="E7" s="2"/>
      <c r="F7" s="53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8" s="78" customFormat="1">
      <c r="A8" s="920"/>
      <c r="B8" s="80" t="s">
        <v>1028</v>
      </c>
      <c r="C8" s="1339"/>
      <c r="D8" s="81"/>
      <c r="E8" s="81"/>
      <c r="F8" s="536"/>
      <c r="G8" s="81" t="s">
        <v>220</v>
      </c>
      <c r="H8" s="81"/>
      <c r="I8" s="81"/>
      <c r="J8" s="81"/>
      <c r="K8" s="81"/>
      <c r="L8" s="81"/>
      <c r="M8" s="81"/>
      <c r="N8" s="81"/>
      <c r="O8" s="82"/>
      <c r="P8" s="79"/>
    </row>
    <row r="9" spans="1:18">
      <c r="A9" s="1503" t="str">
        <f>IF(ISERROR(#REF!),"xx","")</f>
        <v>xx</v>
      </c>
      <c r="B9" s="656" t="s">
        <v>3519</v>
      </c>
      <c r="C9" s="1397"/>
      <c r="D9" s="705" t="s">
        <v>3517</v>
      </c>
      <c r="E9" s="763"/>
      <c r="F9" s="1954">
        <v>10282.025435220001</v>
      </c>
      <c r="G9" s="55" t="s">
        <v>3522</v>
      </c>
      <c r="H9" s="59"/>
      <c r="I9" s="59"/>
      <c r="J9" s="59"/>
      <c r="K9" s="59"/>
      <c r="L9" s="59"/>
      <c r="M9" s="59"/>
      <c r="N9" s="59"/>
      <c r="O9" s="93"/>
      <c r="P9" s="155" t="s">
        <v>3570</v>
      </c>
    </row>
    <row r="10" spans="1:18">
      <c r="A10" s="1503" t="str">
        <f>IF(ISERROR(#REF!),"xx","")</f>
        <v>xx</v>
      </c>
      <c r="B10" s="660"/>
      <c r="C10" s="1398"/>
      <c r="D10" s="890" t="s">
        <v>4610</v>
      </c>
      <c r="E10" s="762"/>
      <c r="F10" s="1960"/>
      <c r="G10" s="45" t="s">
        <v>3521</v>
      </c>
      <c r="H10" s="60"/>
      <c r="I10" s="60"/>
      <c r="J10" s="60"/>
      <c r="K10" s="60"/>
      <c r="L10" s="60"/>
      <c r="M10" s="60"/>
      <c r="N10" s="60"/>
      <c r="O10" s="309" t="s">
        <v>1971</v>
      </c>
      <c r="P10" s="310"/>
    </row>
    <row r="11" spans="1:18">
      <c r="A11" s="1503" t="str">
        <f>IF(ISERROR(#REF!),"xx","")</f>
        <v>xx</v>
      </c>
      <c r="B11" s="656" t="s">
        <v>3629</v>
      </c>
      <c r="C11" s="1397"/>
      <c r="D11" s="705" t="s">
        <v>3634</v>
      </c>
      <c r="E11" s="763"/>
      <c r="F11" s="1954">
        <v>14882.725370898008</v>
      </c>
      <c r="G11" s="55" t="s">
        <v>3522</v>
      </c>
      <c r="H11" s="59"/>
      <c r="I11" s="59"/>
      <c r="J11" s="59"/>
      <c r="K11" s="59"/>
      <c r="L11" s="59"/>
      <c r="M11" s="59"/>
      <c r="N11" s="59"/>
      <c r="O11" s="93"/>
      <c r="P11" s="155" t="s">
        <v>3631</v>
      </c>
    </row>
    <row r="12" spans="1:18">
      <c r="A12" s="1503" t="str">
        <f>IF(ISERROR(#REF!),"xx","")</f>
        <v>xx</v>
      </c>
      <c r="B12" s="660"/>
      <c r="C12" s="1398"/>
      <c r="D12" s="890" t="s">
        <v>4610</v>
      </c>
      <c r="E12" s="762"/>
      <c r="F12" s="1960"/>
      <c r="G12" s="45" t="s">
        <v>3521</v>
      </c>
      <c r="H12" s="60"/>
      <c r="I12" s="60"/>
      <c r="J12" s="60"/>
      <c r="K12" s="60"/>
      <c r="L12" s="60"/>
      <c r="M12" s="60"/>
      <c r="N12" s="60"/>
      <c r="O12" s="309" t="s">
        <v>1971</v>
      </c>
      <c r="P12" s="310"/>
    </row>
    <row r="13" spans="1:18" ht="15.75" customHeight="1">
      <c r="A13" s="1503"/>
      <c r="B13" s="2"/>
      <c r="C13" s="1340"/>
      <c r="D13" s="1"/>
      <c r="E13" s="2"/>
      <c r="F13" s="307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8" s="78" customFormat="1">
      <c r="A14" s="1503"/>
      <c r="B14" s="90" t="s">
        <v>1029</v>
      </c>
      <c r="C14" s="1343"/>
      <c r="D14" s="83"/>
      <c r="E14" s="83"/>
      <c r="F14" s="91"/>
      <c r="G14" s="81" t="s">
        <v>10</v>
      </c>
      <c r="H14" s="83"/>
      <c r="I14" s="83"/>
      <c r="J14" s="83"/>
      <c r="K14" s="83"/>
      <c r="L14" s="83"/>
      <c r="M14" s="83"/>
      <c r="N14" s="83"/>
      <c r="O14" s="91"/>
      <c r="P14" s="89"/>
      <c r="Q14"/>
      <c r="R14"/>
    </row>
    <row r="15" spans="1:18">
      <c r="A15" s="1503" t="str">
        <f>IF(ISERROR(#REF!),"xx","")</f>
        <v>xx</v>
      </c>
      <c r="B15" s="662" t="s">
        <v>3523</v>
      </c>
      <c r="C15" s="1350"/>
      <c r="D15" s="663" t="s">
        <v>3524</v>
      </c>
      <c r="E15" s="664" t="s">
        <v>1193</v>
      </c>
      <c r="F15" s="1956">
        <v>2460.6907451279999</v>
      </c>
      <c r="G15" s="220">
        <v>758</v>
      </c>
      <c r="H15" s="221">
        <v>958</v>
      </c>
      <c r="I15" s="221"/>
      <c r="J15" s="221"/>
      <c r="K15" s="207"/>
      <c r="L15" s="207"/>
      <c r="M15" s="207"/>
      <c r="N15" s="205"/>
      <c r="O15" s="208"/>
      <c r="P15" s="86" t="s">
        <v>1776</v>
      </c>
    </row>
    <row r="16" spans="1:18">
      <c r="A16" s="1503" t="str">
        <f>IF(ISERROR(#REF!),"xx","")</f>
        <v>xx</v>
      </c>
      <c r="B16" s="662" t="s">
        <v>3525</v>
      </c>
      <c r="C16" s="1350"/>
      <c r="D16" s="663" t="s">
        <v>3526</v>
      </c>
      <c r="E16" s="664" t="s">
        <v>228</v>
      </c>
      <c r="F16" s="1956">
        <v>1492.8306734880005</v>
      </c>
      <c r="G16" s="220">
        <v>758</v>
      </c>
      <c r="H16" s="221">
        <v>958</v>
      </c>
      <c r="I16" s="221"/>
      <c r="J16" s="221"/>
      <c r="K16" s="335"/>
      <c r="L16" s="487"/>
      <c r="M16" s="207"/>
      <c r="N16" s="205"/>
      <c r="O16" s="208"/>
      <c r="P16" s="88" t="s">
        <v>6</v>
      </c>
    </row>
    <row r="17" spans="1:18">
      <c r="A17" s="1503" t="str">
        <f>IF(ISERROR(#REF!),"xx","")</f>
        <v>xx</v>
      </c>
      <c r="B17" s="665" t="s">
        <v>2635</v>
      </c>
      <c r="C17" s="1351"/>
      <c r="D17" s="666" t="s">
        <v>2636</v>
      </c>
      <c r="E17" s="667" t="s">
        <v>3550</v>
      </c>
      <c r="F17" s="1956">
        <v>49.297414320000009</v>
      </c>
      <c r="G17" s="222">
        <v>758</v>
      </c>
      <c r="H17" s="223">
        <v>958</v>
      </c>
      <c r="I17" s="223"/>
      <c r="J17" s="223"/>
      <c r="K17" s="234"/>
      <c r="L17" s="1638"/>
      <c r="M17" s="225"/>
      <c r="N17" s="224"/>
      <c r="O17" s="351"/>
      <c r="P17" s="310" t="s">
        <v>2640</v>
      </c>
    </row>
    <row r="18" spans="1:18" s="44" customFormat="1">
      <c r="A18" s="1503" t="str">
        <f>IF(ISERROR(#REF!),"xx","")</f>
        <v>xx</v>
      </c>
      <c r="B18" s="674">
        <v>9967001961</v>
      </c>
      <c r="C18" s="1349"/>
      <c r="D18" s="708" t="s">
        <v>1760</v>
      </c>
      <c r="E18" s="673" t="s">
        <v>1485</v>
      </c>
      <c r="F18" s="1956">
        <v>166.99264797600003</v>
      </c>
      <c r="G18" s="159">
        <v>758</v>
      </c>
      <c r="H18" s="160">
        <v>958</v>
      </c>
      <c r="I18" s="160"/>
      <c r="J18" s="124"/>
      <c r="K18" s="124"/>
      <c r="L18" s="124"/>
      <c r="M18" s="124"/>
      <c r="N18" s="124"/>
      <c r="O18" s="214"/>
      <c r="P18" s="155" t="s">
        <v>733</v>
      </c>
      <c r="R18"/>
    </row>
    <row r="19" spans="1:18">
      <c r="A19" s="1503" t="str">
        <f>IF(ISERROR(#REF!),"xx","")</f>
        <v>xx</v>
      </c>
      <c r="B19" s="665" t="s">
        <v>3540</v>
      </c>
      <c r="C19" s="1351"/>
      <c r="D19" s="666" t="s">
        <v>3541</v>
      </c>
      <c r="E19" s="667" t="s">
        <v>3551</v>
      </c>
      <c r="F19" s="1956">
        <v>134.62130404800001</v>
      </c>
      <c r="G19" s="222">
        <v>758</v>
      </c>
      <c r="H19" s="223">
        <v>958</v>
      </c>
      <c r="I19" s="223"/>
      <c r="J19" s="223"/>
      <c r="K19" s="234"/>
      <c r="L19" s="1638"/>
      <c r="M19" s="225"/>
      <c r="N19" s="224"/>
      <c r="O19" s="351"/>
      <c r="P19" s="256" t="s">
        <v>3571</v>
      </c>
    </row>
    <row r="20" spans="1:18">
      <c r="A20" s="1503" t="str">
        <f>IF(ISERROR(#REF!),"xx","")</f>
        <v>xx</v>
      </c>
      <c r="B20" s="662" t="s">
        <v>3527</v>
      </c>
      <c r="C20" s="1350"/>
      <c r="D20" s="663" t="s">
        <v>3528</v>
      </c>
      <c r="E20" s="664" t="s">
        <v>1780</v>
      </c>
      <c r="F20" s="1956">
        <v>1087.5234530160003</v>
      </c>
      <c r="G20" s="220">
        <v>758</v>
      </c>
      <c r="H20" s="221">
        <v>958</v>
      </c>
      <c r="I20" s="221"/>
      <c r="J20" s="162"/>
      <c r="K20" s="205"/>
      <c r="L20" s="207"/>
      <c r="M20" s="207"/>
      <c r="N20" s="205"/>
      <c r="O20" s="350"/>
      <c r="P20" s="86" t="s">
        <v>3572</v>
      </c>
    </row>
    <row r="21" spans="1:18">
      <c r="A21" s="1503" t="str">
        <f>IF(ISERROR(#REF!),"xx","")</f>
        <v>xx</v>
      </c>
      <c r="B21" s="662" t="s">
        <v>3529</v>
      </c>
      <c r="C21" s="1350"/>
      <c r="D21" s="663" t="s">
        <v>3557</v>
      </c>
      <c r="E21" s="664" t="s">
        <v>2385</v>
      </c>
      <c r="F21" s="1956">
        <v>1928.2599262080003</v>
      </c>
      <c r="G21" s="220">
        <v>758</v>
      </c>
      <c r="H21" s="221">
        <v>958</v>
      </c>
      <c r="I21" s="221"/>
      <c r="J21" s="162"/>
      <c r="K21" s="205"/>
      <c r="L21" s="207"/>
      <c r="M21" s="207"/>
      <c r="N21" s="205"/>
      <c r="O21" s="350"/>
      <c r="P21" s="86" t="s">
        <v>3573</v>
      </c>
    </row>
    <row r="22" spans="1:18">
      <c r="A22" s="1503" t="str">
        <f>IF(ISERROR(#REF!),"xx","")</f>
        <v>xx</v>
      </c>
      <c r="B22" s="662" t="s">
        <v>456</v>
      </c>
      <c r="C22" s="1350"/>
      <c r="D22" s="663" t="s">
        <v>467</v>
      </c>
      <c r="E22" s="664" t="s">
        <v>474</v>
      </c>
      <c r="F22" s="1956">
        <v>342.43895901600001</v>
      </c>
      <c r="G22" s="220">
        <v>758</v>
      </c>
      <c r="H22" s="221">
        <v>958</v>
      </c>
      <c r="I22" s="221"/>
      <c r="J22" s="162"/>
      <c r="K22" s="183"/>
      <c r="L22" s="207"/>
      <c r="M22" s="207"/>
      <c r="N22" s="205"/>
      <c r="O22" s="208"/>
      <c r="P22" s="86" t="s">
        <v>1965</v>
      </c>
    </row>
    <row r="23" spans="1:18">
      <c r="A23" s="1503" t="str">
        <f>IF(ISERROR(#REF!),"xx","")</f>
        <v>xx</v>
      </c>
      <c r="B23" s="674" t="s">
        <v>3530</v>
      </c>
      <c r="C23" s="1349"/>
      <c r="D23" s="708" t="s">
        <v>3531</v>
      </c>
      <c r="E23" s="673" t="s">
        <v>472</v>
      </c>
      <c r="F23" s="1956">
        <v>2870.7964971840006</v>
      </c>
      <c r="G23" s="218">
        <v>758</v>
      </c>
      <c r="H23" s="219">
        <v>958</v>
      </c>
      <c r="I23" s="219"/>
      <c r="J23" s="219"/>
      <c r="K23" s="200"/>
      <c r="L23" s="206"/>
      <c r="M23" s="206"/>
      <c r="N23" s="409"/>
      <c r="O23" s="214"/>
      <c r="P23" s="155" t="s">
        <v>3574</v>
      </c>
    </row>
    <row r="24" spans="1:18">
      <c r="A24" s="1503" t="str">
        <f>IF(ISERROR(#REF!),"xx","")</f>
        <v>xx</v>
      </c>
      <c r="B24" s="662" t="s">
        <v>3532</v>
      </c>
      <c r="C24" s="1350"/>
      <c r="D24" s="663" t="s">
        <v>3558</v>
      </c>
      <c r="E24" s="664" t="s">
        <v>2385</v>
      </c>
      <c r="F24" s="1956">
        <v>3921.9748223040006</v>
      </c>
      <c r="G24" s="220">
        <v>758</v>
      </c>
      <c r="H24" s="221">
        <v>958</v>
      </c>
      <c r="I24" s="221"/>
      <c r="J24" s="221"/>
      <c r="K24" s="207"/>
      <c r="L24" s="207"/>
      <c r="M24" s="207"/>
      <c r="N24" s="341"/>
      <c r="O24" s="208"/>
      <c r="P24" s="86" t="s">
        <v>3575</v>
      </c>
    </row>
    <row r="25" spans="1:18">
      <c r="A25" s="1503" t="str">
        <f>IF(ISERROR(#REF!),"xx","")</f>
        <v>xx</v>
      </c>
      <c r="B25" s="662" t="s">
        <v>3533</v>
      </c>
      <c r="C25" s="1350"/>
      <c r="D25" s="663" t="s">
        <v>3534</v>
      </c>
      <c r="E25" s="664" t="s">
        <v>3883</v>
      </c>
      <c r="F25" s="1956">
        <v>4015.827352152</v>
      </c>
      <c r="G25" s="220">
        <v>758</v>
      </c>
      <c r="H25" s="221">
        <v>958</v>
      </c>
      <c r="I25" s="221"/>
      <c r="J25" s="221"/>
      <c r="K25" s="207"/>
      <c r="L25" s="207"/>
      <c r="M25" s="207"/>
      <c r="N25" s="341"/>
      <c r="O25" s="208"/>
      <c r="P25" s="86"/>
    </row>
    <row r="26" spans="1:18">
      <c r="A26" s="1503" t="str">
        <f>IF(ISERROR(#REF!),"xx","")</f>
        <v>xx</v>
      </c>
      <c r="B26" s="662" t="s">
        <v>3535</v>
      </c>
      <c r="C26" s="1350"/>
      <c r="D26" s="663" t="s">
        <v>1635</v>
      </c>
      <c r="E26" s="664" t="s">
        <v>305</v>
      </c>
      <c r="F26" s="1956">
        <v>306.61867051200005</v>
      </c>
      <c r="G26" s="220">
        <v>758</v>
      </c>
      <c r="H26" s="221">
        <v>958</v>
      </c>
      <c r="I26" s="221"/>
      <c r="J26" s="221"/>
      <c r="K26" s="207"/>
      <c r="L26" s="207"/>
      <c r="M26" s="207"/>
      <c r="N26" s="341"/>
      <c r="O26" s="208"/>
      <c r="P26" s="86" t="s">
        <v>3576</v>
      </c>
    </row>
    <row r="27" spans="1:18">
      <c r="A27" s="1503" t="str">
        <f>IF(ISERROR(#REF!),"xx","")</f>
        <v>xx</v>
      </c>
      <c r="B27" s="662" t="s">
        <v>3536</v>
      </c>
      <c r="C27" s="1350"/>
      <c r="D27" s="663" t="s">
        <v>3537</v>
      </c>
      <c r="E27" s="664" t="s">
        <v>3556</v>
      </c>
      <c r="F27" s="1956">
        <v>929.5842845520001</v>
      </c>
      <c r="G27" s="220">
        <v>758</v>
      </c>
      <c r="H27" s="221">
        <v>958</v>
      </c>
      <c r="I27" s="221"/>
      <c r="J27" s="221"/>
      <c r="K27" s="207"/>
      <c r="L27" s="207"/>
      <c r="M27" s="207"/>
      <c r="N27" s="341"/>
      <c r="O27" s="208"/>
      <c r="P27" s="86" t="s">
        <v>1199</v>
      </c>
    </row>
    <row r="28" spans="1:18">
      <c r="A28" s="1503" t="str">
        <f>IF(ISERROR(#REF!),"xx","")</f>
        <v>xx</v>
      </c>
      <c r="B28" s="662" t="s">
        <v>3538</v>
      </c>
      <c r="C28" s="1350"/>
      <c r="D28" s="663" t="s">
        <v>3539</v>
      </c>
      <c r="E28" s="664" t="s">
        <v>474</v>
      </c>
      <c r="F28" s="1956">
        <v>459.34693358400006</v>
      </c>
      <c r="G28" s="220">
        <v>758</v>
      </c>
      <c r="H28" s="221">
        <v>958</v>
      </c>
      <c r="I28" s="221"/>
      <c r="J28" s="221"/>
      <c r="K28" s="207"/>
      <c r="L28" s="207"/>
      <c r="M28" s="207"/>
      <c r="N28" s="341"/>
      <c r="O28" s="208"/>
      <c r="P28" s="86" t="s">
        <v>1965</v>
      </c>
    </row>
    <row r="29" spans="1:18">
      <c r="A29" s="1503" t="str">
        <f>IF(ISERROR(#REF!),"xx","")</f>
        <v>xx</v>
      </c>
      <c r="B29" s="674" t="s">
        <v>4104</v>
      </c>
      <c r="C29" s="1349"/>
      <c r="D29" s="708" t="s">
        <v>3542</v>
      </c>
      <c r="E29" s="673" t="s">
        <v>3552</v>
      </c>
      <c r="F29" s="1956">
        <v>135.33358608000003</v>
      </c>
      <c r="G29" s="218">
        <v>758</v>
      </c>
      <c r="H29" s="219">
        <v>958</v>
      </c>
      <c r="I29" s="219"/>
      <c r="J29" s="219"/>
      <c r="K29" s="334"/>
      <c r="L29" s="1658"/>
      <c r="M29" s="206"/>
      <c r="N29" s="204"/>
      <c r="O29" s="427"/>
      <c r="P29" s="411" t="s">
        <v>3555</v>
      </c>
    </row>
    <row r="30" spans="1:18">
      <c r="A30" s="1503" t="str">
        <f>IF(ISERROR(#REF!),"xx","")</f>
        <v>xx</v>
      </c>
      <c r="B30" s="662" t="s">
        <v>3547</v>
      </c>
      <c r="C30" s="1350"/>
      <c r="D30" s="663" t="s">
        <v>1197</v>
      </c>
      <c r="E30" s="664" t="s">
        <v>882</v>
      </c>
      <c r="F30" s="1956">
        <v>615.18674448000013</v>
      </c>
      <c r="G30" s="220">
        <v>758</v>
      </c>
      <c r="H30" s="221">
        <v>958</v>
      </c>
      <c r="I30" s="221"/>
      <c r="J30" s="221"/>
      <c r="K30" s="207"/>
      <c r="L30" s="207"/>
      <c r="M30" s="207"/>
      <c r="N30" s="341"/>
      <c r="O30" s="208"/>
      <c r="P30" s="86" t="s">
        <v>3549</v>
      </c>
    </row>
    <row r="31" spans="1:18" s="44" customFormat="1">
      <c r="A31" s="1503" t="str">
        <f>IF(ISERROR(#REF!),"xx","")</f>
        <v>xx</v>
      </c>
      <c r="B31" s="662" t="s">
        <v>3559</v>
      </c>
      <c r="C31" s="1350"/>
      <c r="D31" s="663" t="s">
        <v>3158</v>
      </c>
      <c r="E31" s="677" t="s">
        <v>3160</v>
      </c>
      <c r="F31" s="1956">
        <v>191.49140102400006</v>
      </c>
      <c r="G31" s="162">
        <v>758</v>
      </c>
      <c r="H31" s="162">
        <v>958</v>
      </c>
      <c r="I31" s="162"/>
      <c r="J31" s="139"/>
      <c r="K31" s="139"/>
      <c r="L31" s="139"/>
      <c r="M31" s="139"/>
      <c r="N31" s="139"/>
      <c r="O31" s="350"/>
      <c r="P31" s="88" t="s">
        <v>3159</v>
      </c>
      <c r="R31"/>
    </row>
    <row r="32" spans="1:18" s="44" customFormat="1">
      <c r="A32" s="1503" t="str">
        <f>IF(ISERROR(#REF!),"xx","")</f>
        <v>xx</v>
      </c>
      <c r="B32" s="665" t="s">
        <v>3943</v>
      </c>
      <c r="C32" s="1351"/>
      <c r="D32" s="666" t="s">
        <v>3764</v>
      </c>
      <c r="E32" s="667" t="s">
        <v>3885</v>
      </c>
      <c r="F32" s="1956">
        <v>193.10340772800001</v>
      </c>
      <c r="G32" s="163">
        <v>758</v>
      </c>
      <c r="H32" s="164">
        <v>958</v>
      </c>
      <c r="I32" s="164"/>
      <c r="J32" s="123"/>
      <c r="K32" s="123"/>
      <c r="L32" s="123"/>
      <c r="M32" s="123"/>
      <c r="N32" s="123"/>
      <c r="O32" s="226"/>
      <c r="P32" s="310" t="s">
        <v>3180</v>
      </c>
      <c r="R32"/>
    </row>
    <row r="33" spans="1:18">
      <c r="A33" s="1503" t="str">
        <f>IF(ISERROR(#REF!),"xx","")</f>
        <v>xx</v>
      </c>
      <c r="B33" s="662" t="s">
        <v>3543</v>
      </c>
      <c r="C33" s="1350"/>
      <c r="D33" s="663" t="s">
        <v>3545</v>
      </c>
      <c r="E33" s="664" t="s">
        <v>1301</v>
      </c>
      <c r="F33" s="1956">
        <v>134.75251389600001</v>
      </c>
      <c r="G33" s="220">
        <v>758</v>
      </c>
      <c r="H33" s="221">
        <v>958</v>
      </c>
      <c r="I33" s="221"/>
      <c r="J33" s="221"/>
      <c r="K33" s="207"/>
      <c r="L33" s="207"/>
      <c r="M33" s="207"/>
      <c r="N33" s="341"/>
      <c r="O33" s="208"/>
      <c r="P33" s="86" t="s">
        <v>1966</v>
      </c>
    </row>
    <row r="34" spans="1:18">
      <c r="A34" s="1503" t="str">
        <f>IF(ISERROR(#REF!),"xx","")</f>
        <v>xx</v>
      </c>
      <c r="B34" s="662" t="s">
        <v>3544</v>
      </c>
      <c r="C34" s="1350"/>
      <c r="D34" s="663" t="s">
        <v>3546</v>
      </c>
      <c r="E34" s="664" t="s">
        <v>1638</v>
      </c>
      <c r="F34" s="1956">
        <v>195.29648661600004</v>
      </c>
      <c r="G34" s="220">
        <v>758</v>
      </c>
      <c r="H34" s="221">
        <v>958</v>
      </c>
      <c r="I34" s="221"/>
      <c r="J34" s="221"/>
      <c r="K34" s="207"/>
      <c r="L34" s="207"/>
      <c r="M34" s="207"/>
      <c r="N34" s="341"/>
      <c r="O34" s="208"/>
      <c r="P34" s="86" t="s">
        <v>1967</v>
      </c>
    </row>
    <row r="35" spans="1:18">
      <c r="A35" s="1503" t="str">
        <f>IF(ISERROR(#REF!),"xx","")</f>
        <v>xx</v>
      </c>
      <c r="B35" s="665" t="s">
        <v>4105</v>
      </c>
      <c r="C35" s="1351"/>
      <c r="D35" s="666" t="s">
        <v>3548</v>
      </c>
      <c r="E35" s="667" t="s">
        <v>327</v>
      </c>
      <c r="F35" s="1956">
        <v>892.00203523200025</v>
      </c>
      <c r="G35" s="222">
        <v>758</v>
      </c>
      <c r="H35" s="223">
        <v>958</v>
      </c>
      <c r="I35" s="223"/>
      <c r="J35" s="223"/>
      <c r="K35" s="225"/>
      <c r="L35" s="225"/>
      <c r="M35" s="225"/>
      <c r="N35" s="224"/>
      <c r="O35" s="226"/>
      <c r="P35" s="310"/>
    </row>
    <row r="36" spans="1:18">
      <c r="A36" s="1503" t="str">
        <f>IF(ISERROR(#REF!),"xx","")</f>
        <v>xx</v>
      </c>
      <c r="B36" s="662" t="s">
        <v>3554</v>
      </c>
      <c r="C36" s="1350"/>
      <c r="D36" s="663" t="s">
        <v>3553</v>
      </c>
      <c r="E36" s="664" t="s">
        <v>1626</v>
      </c>
      <c r="F36" s="1956">
        <v>945.31072204800012</v>
      </c>
      <c r="G36" s="220">
        <v>758</v>
      </c>
      <c r="H36" s="221">
        <v>958</v>
      </c>
      <c r="I36" s="221"/>
      <c r="J36" s="221"/>
      <c r="K36" s="335"/>
      <c r="L36" s="487"/>
      <c r="M36" s="207"/>
      <c r="N36" s="205"/>
      <c r="O36" s="350"/>
      <c r="P36" s="88"/>
    </row>
    <row r="37" spans="1:18">
      <c r="A37" s="1503" t="str">
        <f>IF(ISERROR(#REF!),"xx","")</f>
        <v>xx</v>
      </c>
      <c r="B37" s="662">
        <v>4614506</v>
      </c>
      <c r="C37" s="1350"/>
      <c r="D37" s="663" t="s">
        <v>19</v>
      </c>
      <c r="E37" s="664" t="s">
        <v>240</v>
      </c>
      <c r="F37" s="1956">
        <v>31.265432352000005</v>
      </c>
      <c r="G37" s="220">
        <v>758</v>
      </c>
      <c r="H37" s="221">
        <v>958</v>
      </c>
      <c r="I37" s="221"/>
      <c r="J37" s="221"/>
      <c r="K37" s="207"/>
      <c r="L37" s="207"/>
      <c r="M37" s="207"/>
      <c r="N37" s="341"/>
      <c r="O37" s="208"/>
      <c r="P37" s="86" t="s">
        <v>994</v>
      </c>
    </row>
    <row r="38" spans="1:18">
      <c r="A38" s="1503" t="str">
        <f>IF(ISERROR(#REF!),"xx","")</f>
        <v>xx</v>
      </c>
      <c r="B38" s="665">
        <v>4614511</v>
      </c>
      <c r="C38" s="1351"/>
      <c r="D38" s="670" t="s">
        <v>3148</v>
      </c>
      <c r="E38" s="667"/>
      <c r="F38" s="1956">
        <v>35.16423926400001</v>
      </c>
      <c r="G38" s="222">
        <v>758</v>
      </c>
      <c r="H38" s="223">
        <v>958</v>
      </c>
      <c r="I38" s="223"/>
      <c r="J38" s="223"/>
      <c r="K38" s="225"/>
      <c r="L38" s="225"/>
      <c r="M38" s="225"/>
      <c r="N38" s="408"/>
      <c r="O38" s="226"/>
      <c r="P38" s="310"/>
    </row>
    <row r="39" spans="1:18">
      <c r="A39" s="1503" t="str">
        <f>IF(ISERROR(#REF!),"xx","")</f>
        <v>xx</v>
      </c>
      <c r="B39" s="662" t="s">
        <v>1601</v>
      </c>
      <c r="C39" s="1350"/>
      <c r="D39" s="663" t="s">
        <v>464</v>
      </c>
      <c r="E39" s="664" t="s">
        <v>995</v>
      </c>
      <c r="F39" s="1956">
        <v>704.99051330400016</v>
      </c>
      <c r="G39" s="220">
        <v>758</v>
      </c>
      <c r="H39" s="221">
        <v>958</v>
      </c>
      <c r="I39" s="221"/>
      <c r="J39" s="221"/>
      <c r="K39" s="207"/>
      <c r="L39" s="207"/>
      <c r="M39" s="207"/>
      <c r="N39" s="205"/>
      <c r="O39" s="208"/>
      <c r="P39" s="86" t="s">
        <v>765</v>
      </c>
    </row>
    <row r="40" spans="1:18">
      <c r="A40" s="1503" t="str">
        <f>IF(ISERROR(#REF!),"xx","")</f>
        <v>xx</v>
      </c>
      <c r="B40" s="662" t="s">
        <v>3075</v>
      </c>
      <c r="C40" s="1350"/>
      <c r="D40" s="663" t="s">
        <v>1194</v>
      </c>
      <c r="E40" s="664" t="s">
        <v>542</v>
      </c>
      <c r="F40" s="1956">
        <v>90.197398368000009</v>
      </c>
      <c r="G40" s="220">
        <v>758</v>
      </c>
      <c r="H40" s="221">
        <v>958</v>
      </c>
      <c r="I40" s="221"/>
      <c r="J40" s="221"/>
      <c r="K40" s="207"/>
      <c r="L40" s="207"/>
      <c r="M40" s="207"/>
      <c r="N40" s="205"/>
      <c r="O40" s="208"/>
      <c r="P40" s="86"/>
    </row>
    <row r="41" spans="1:18">
      <c r="A41" s="1503" t="str">
        <f>IF(ISERROR(#REF!),"xx","")</f>
        <v>xx</v>
      </c>
      <c r="B41" s="665" t="s">
        <v>247</v>
      </c>
      <c r="C41" s="1351"/>
      <c r="D41" s="666" t="s">
        <v>248</v>
      </c>
      <c r="E41" s="667" t="s">
        <v>249</v>
      </c>
      <c r="F41" s="1956">
        <v>43.074318671999997</v>
      </c>
      <c r="G41" s="222">
        <v>758</v>
      </c>
      <c r="H41" s="223">
        <v>958</v>
      </c>
      <c r="I41" s="223"/>
      <c r="J41" s="223"/>
      <c r="K41" s="225"/>
      <c r="L41" s="225"/>
      <c r="M41" s="225"/>
      <c r="N41" s="224"/>
      <c r="O41" s="226"/>
      <c r="P41" s="310" t="s">
        <v>250</v>
      </c>
    </row>
    <row r="42" spans="1:18">
      <c r="A42" s="1503" t="str">
        <f>IF(ISERROR(#REF!),"xx","")</f>
        <v>xx</v>
      </c>
      <c r="B42" s="662" t="s">
        <v>462</v>
      </c>
      <c r="C42" s="1350"/>
      <c r="D42" s="663" t="s">
        <v>1195</v>
      </c>
      <c r="E42" s="664" t="s">
        <v>1303</v>
      </c>
      <c r="F42" s="1956">
        <v>65.623668264000003</v>
      </c>
      <c r="G42" s="220">
        <v>758</v>
      </c>
      <c r="H42" s="221">
        <v>958</v>
      </c>
      <c r="I42" s="221"/>
      <c r="J42" s="221"/>
      <c r="K42" s="207"/>
      <c r="L42" s="207"/>
      <c r="M42" s="207"/>
      <c r="N42" s="205"/>
      <c r="O42" s="208"/>
      <c r="P42" s="86"/>
    </row>
    <row r="43" spans="1:18">
      <c r="A43" s="1503" t="str">
        <f>IF(ISERROR(#REF!),"xx","")</f>
        <v>xx</v>
      </c>
      <c r="B43" s="662" t="s">
        <v>3076</v>
      </c>
      <c r="C43" s="1350"/>
      <c r="D43" s="663" t="s">
        <v>1968</v>
      </c>
      <c r="E43" s="664" t="s">
        <v>2472</v>
      </c>
      <c r="F43" s="1956">
        <v>23.898936599999999</v>
      </c>
      <c r="G43" s="220">
        <v>758</v>
      </c>
      <c r="H43" s="221">
        <v>958</v>
      </c>
      <c r="I43" s="221"/>
      <c r="J43" s="221"/>
      <c r="K43" s="207"/>
      <c r="L43" s="207"/>
      <c r="M43" s="207"/>
      <c r="N43" s="205"/>
      <c r="O43" s="208"/>
      <c r="P43" s="86" t="s">
        <v>1974</v>
      </c>
    </row>
    <row r="44" spans="1:18" ht="12.75" customHeight="1">
      <c r="A44" s="1503" t="str">
        <f>IF(ISERROR(#REF!),"xx","")</f>
        <v>xx</v>
      </c>
      <c r="B44" s="665" t="s">
        <v>3560</v>
      </c>
      <c r="C44" s="1376"/>
      <c r="D44" s="666" t="s">
        <v>3561</v>
      </c>
      <c r="E44" s="679" t="s">
        <v>3577</v>
      </c>
      <c r="F44" s="1956">
        <v>219.94519377600002</v>
      </c>
      <c r="G44" s="164">
        <v>758</v>
      </c>
      <c r="H44" s="164">
        <v>958</v>
      </c>
      <c r="I44" s="168"/>
      <c r="J44" s="164"/>
      <c r="K44" s="209"/>
      <c r="L44" s="209"/>
      <c r="M44" s="209"/>
      <c r="N44" s="209"/>
      <c r="O44" s="199"/>
      <c r="P44" s="256"/>
    </row>
    <row r="45" spans="1:18" s="518" customFormat="1">
      <c r="A45" s="1503" t="str">
        <f>IF(ISERROR(#REF!),"xx","")</f>
        <v>xx</v>
      </c>
      <c r="B45" s="744" t="s">
        <v>1909</v>
      </c>
      <c r="C45" s="1331"/>
      <c r="D45" s="746" t="s">
        <v>1910</v>
      </c>
      <c r="E45" s="747"/>
      <c r="F45" s="1956">
        <v>22.511861063999998</v>
      </c>
      <c r="G45" s="161">
        <v>758</v>
      </c>
      <c r="H45" s="162">
        <v>958</v>
      </c>
      <c r="I45" s="379"/>
      <c r="J45" s="866"/>
      <c r="K45" s="565"/>
      <c r="L45" s="552"/>
      <c r="M45" s="565"/>
      <c r="N45" s="553"/>
      <c r="O45" s="554"/>
      <c r="P45" s="594"/>
      <c r="Q45"/>
      <c r="R45"/>
    </row>
    <row r="46" spans="1:18" s="518" customFormat="1" ht="12.75" customHeight="1">
      <c r="A46" s="1503" t="str">
        <f>IF(ISERROR(#REF!),"xx","")</f>
        <v>xx</v>
      </c>
      <c r="B46" s="1669">
        <v>9967004865</v>
      </c>
      <c r="C46" s="1328"/>
      <c r="D46" s="690" t="s">
        <v>3643</v>
      </c>
      <c r="E46" s="691" t="s">
        <v>3002</v>
      </c>
      <c r="F46" s="1956">
        <v>54.995670576000002</v>
      </c>
      <c r="G46" s="591">
        <v>758</v>
      </c>
      <c r="H46" s="557">
        <v>958</v>
      </c>
      <c r="I46" s="910"/>
      <c r="J46" s="605"/>
      <c r="K46" s="605"/>
      <c r="L46" s="1002"/>
      <c r="M46" s="901"/>
      <c r="N46" s="595"/>
      <c r="O46" s="563"/>
      <c r="P46" s="615"/>
      <c r="Q46" s="44"/>
      <c r="R46"/>
    </row>
    <row r="47" spans="1:18" s="44" customFormat="1">
      <c r="A47" s="1503" t="str">
        <f>IF(ISERROR(#REF!),"xx","")</f>
        <v>xx</v>
      </c>
      <c r="B47" s="662">
        <v>4623485</v>
      </c>
      <c r="C47" s="1350"/>
      <c r="D47" s="669" t="s">
        <v>3881</v>
      </c>
      <c r="E47" s="664"/>
      <c r="F47" s="1956">
        <v>111.32218389600003</v>
      </c>
      <c r="G47" s="220">
        <v>758</v>
      </c>
      <c r="H47" s="221">
        <v>958</v>
      </c>
      <c r="I47" s="415"/>
      <c r="J47" s="331"/>
      <c r="K47" s="331"/>
      <c r="L47" s="191"/>
      <c r="M47" s="191"/>
      <c r="N47" s="869"/>
      <c r="O47" s="513"/>
      <c r="P47" s="86" t="s">
        <v>1076</v>
      </c>
      <c r="Q47"/>
      <c r="R47"/>
    </row>
    <row r="48" spans="1:18">
      <c r="A48" s="1503" t="str">
        <f>IF(ISERROR(#REF!),"xx","")</f>
        <v>xx</v>
      </c>
      <c r="B48" s="689">
        <v>9967002640</v>
      </c>
      <c r="C48" s="1328"/>
      <c r="D48" s="696" t="s">
        <v>2477</v>
      </c>
      <c r="E48" s="667"/>
      <c r="F48" s="1956">
        <v>205.06224816000005</v>
      </c>
      <c r="G48" s="222">
        <v>758</v>
      </c>
      <c r="H48" s="223">
        <v>958</v>
      </c>
      <c r="I48" s="1842"/>
      <c r="J48" s="225"/>
      <c r="K48" s="225"/>
      <c r="L48" s="225"/>
      <c r="M48" s="224"/>
      <c r="N48" s="282"/>
      <c r="O48" s="865"/>
      <c r="P48" s="310"/>
    </row>
    <row r="49" spans="1:18" s="518" customFormat="1" ht="12.75" customHeight="1">
      <c r="A49" s="1503" t="str">
        <f>IF(ISERROR(#REF!),"xx","")</f>
        <v>xx</v>
      </c>
      <c r="B49" s="1425">
        <v>9967004836</v>
      </c>
      <c r="C49" s="1331"/>
      <c r="D49" s="746" t="s">
        <v>3628</v>
      </c>
      <c r="E49" s="747"/>
      <c r="F49" s="1956">
        <v>41.331102120000011</v>
      </c>
      <c r="G49" s="587">
        <v>758</v>
      </c>
      <c r="H49" s="544">
        <v>958</v>
      </c>
      <c r="I49" s="875"/>
      <c r="J49" s="604"/>
      <c r="K49" s="604"/>
      <c r="L49" s="866"/>
      <c r="M49" s="566"/>
      <c r="N49" s="549"/>
      <c r="O49" s="554"/>
      <c r="P49" s="588" t="s">
        <v>3740</v>
      </c>
      <c r="Q49" s="44"/>
      <c r="R49"/>
    </row>
    <row r="50" spans="1:18" s="518" customFormat="1" ht="12.75" customHeight="1">
      <c r="A50" s="1503" t="str">
        <f>IF(ISERROR(#REF!),"xx","")</f>
        <v>xx</v>
      </c>
      <c r="B50" s="1425">
        <v>9967004835</v>
      </c>
      <c r="C50" s="1331"/>
      <c r="D50" s="746" t="s">
        <v>3742</v>
      </c>
      <c r="E50" s="747"/>
      <c r="F50" s="1956">
        <v>39.362954400000007</v>
      </c>
      <c r="G50" s="587">
        <v>758</v>
      </c>
      <c r="H50" s="544">
        <v>958</v>
      </c>
      <c r="I50" s="875"/>
      <c r="J50" s="604"/>
      <c r="K50" s="604"/>
      <c r="L50" s="866"/>
      <c r="M50" s="566"/>
      <c r="N50" s="549"/>
      <c r="O50" s="554"/>
      <c r="P50" s="588"/>
      <c r="Q50" s="44"/>
      <c r="R50"/>
    </row>
    <row r="51" spans="1:18" s="518" customFormat="1" ht="12.75" customHeight="1">
      <c r="A51" s="1503" t="str">
        <f>IF(ISERROR(#REF!),"xx","")</f>
        <v>xx</v>
      </c>
      <c r="B51" s="1425">
        <v>9967008261</v>
      </c>
      <c r="C51" s="1331"/>
      <c r="D51" s="746" t="s">
        <v>4519</v>
      </c>
      <c r="E51" s="747"/>
      <c r="F51" s="1956">
        <v>39.362954400000007</v>
      </c>
      <c r="G51" s="587">
        <v>758</v>
      </c>
      <c r="H51" s="544"/>
      <c r="I51" s="875"/>
      <c r="J51" s="604"/>
      <c r="K51" s="604"/>
      <c r="L51" s="866"/>
      <c r="M51" s="566"/>
      <c r="N51" s="549"/>
      <c r="O51" s="554"/>
      <c r="P51" s="588"/>
      <c r="Q51" s="44"/>
      <c r="R51"/>
    </row>
    <row r="52" spans="1:18" s="518" customFormat="1" ht="12.75" customHeight="1">
      <c r="A52" s="1503" t="str">
        <f>IF(ISERROR(#REF!),"xx","")</f>
        <v>xx</v>
      </c>
      <c r="B52" s="1426">
        <v>9967004022</v>
      </c>
      <c r="C52" s="1332"/>
      <c r="D52" s="750" t="s">
        <v>3178</v>
      </c>
      <c r="E52" s="685"/>
      <c r="F52" s="1956">
        <v>166.82394960000002</v>
      </c>
      <c r="G52" s="591">
        <v>758</v>
      </c>
      <c r="H52" s="557">
        <v>958</v>
      </c>
      <c r="I52" s="558"/>
      <c r="J52" s="567"/>
      <c r="K52" s="1001"/>
      <c r="L52" s="1002"/>
      <c r="M52" s="901"/>
      <c r="N52" s="595"/>
      <c r="O52" s="563"/>
      <c r="P52" s="615"/>
      <c r="Q52"/>
      <c r="R52"/>
    </row>
    <row r="53" spans="1:18" ht="12.75" customHeight="1">
      <c r="A53" s="1503"/>
      <c r="B53" s="32"/>
      <c r="C53" s="1389"/>
      <c r="D53" s="328"/>
      <c r="E53" s="11"/>
      <c r="F53" s="127"/>
      <c r="G53" s="18"/>
      <c r="H53" s="18"/>
      <c r="I53" s="18"/>
      <c r="J53" s="11"/>
      <c r="K53" s="11"/>
      <c r="L53" s="11"/>
      <c r="M53" s="11"/>
      <c r="N53" s="11"/>
      <c r="O53" s="11"/>
      <c r="P53" s="236"/>
    </row>
    <row r="54" spans="1:18" ht="12" customHeight="1">
      <c r="A54" s="1503"/>
      <c r="B54" s="90" t="s">
        <v>3231</v>
      </c>
      <c r="C54" s="1403"/>
      <c r="D54" s="83"/>
      <c r="E54" s="83"/>
      <c r="F54" s="91"/>
      <c r="G54" s="83"/>
      <c r="H54" s="434"/>
      <c r="I54" s="434"/>
      <c r="J54" s="434"/>
      <c r="K54" s="83"/>
      <c r="L54" s="83"/>
      <c r="M54" s="83"/>
      <c r="N54" s="83"/>
      <c r="O54" s="91"/>
      <c r="P54" s="1659"/>
    </row>
    <row r="55" spans="1:18" ht="12.75" customHeight="1">
      <c r="A55" s="1503" t="str">
        <f>IF(ISERROR(#REF!),"xx","")</f>
        <v>xx</v>
      </c>
      <c r="B55" s="754" t="s">
        <v>451</v>
      </c>
      <c r="C55" s="1380"/>
      <c r="D55" s="657" t="s">
        <v>1189</v>
      </c>
      <c r="E55" s="716" t="s">
        <v>613</v>
      </c>
      <c r="F55" s="1956">
        <v>143.54357371199998</v>
      </c>
      <c r="G55" s="160">
        <v>758</v>
      </c>
      <c r="H55" s="160">
        <v>958</v>
      </c>
      <c r="I55" s="165"/>
      <c r="J55" s="160"/>
      <c r="K55" s="200"/>
      <c r="L55" s="200"/>
      <c r="M55" s="200"/>
      <c r="N55" s="200"/>
      <c r="O55" s="125"/>
      <c r="P55" s="155" t="s">
        <v>3578</v>
      </c>
    </row>
    <row r="56" spans="1:18" ht="12.75" customHeight="1">
      <c r="A56" s="1503" t="str">
        <f>IF(ISERROR(#REF!),"xx","")</f>
        <v>xx</v>
      </c>
      <c r="B56" s="755" t="s">
        <v>3040</v>
      </c>
      <c r="C56" s="1381"/>
      <c r="D56" s="768" t="s">
        <v>3041</v>
      </c>
      <c r="E56" s="671" t="s">
        <v>613</v>
      </c>
      <c r="F56" s="1956">
        <v>337.84661433600007</v>
      </c>
      <c r="G56" s="167">
        <v>758</v>
      </c>
      <c r="H56" s="162">
        <v>958</v>
      </c>
      <c r="I56" s="167"/>
      <c r="J56" s="162"/>
      <c r="K56" s="183"/>
      <c r="L56" s="183"/>
      <c r="M56" s="291"/>
      <c r="N56" s="183"/>
      <c r="O56" s="58"/>
      <c r="P56" s="86" t="s">
        <v>3579</v>
      </c>
    </row>
    <row r="57" spans="1:18" ht="12.75" customHeight="1">
      <c r="A57" s="1503" t="str">
        <f>IF(ISERROR(#REF!),"xx","")</f>
        <v>xx</v>
      </c>
      <c r="B57" s="758" t="s">
        <v>1186</v>
      </c>
      <c r="C57" s="1382"/>
      <c r="D57" s="770" t="s">
        <v>1187</v>
      </c>
      <c r="E57" s="771" t="s">
        <v>613</v>
      </c>
      <c r="F57" s="1956">
        <v>403.95763346400008</v>
      </c>
      <c r="G57" s="164">
        <v>758</v>
      </c>
      <c r="H57" s="164">
        <v>958</v>
      </c>
      <c r="I57" s="168"/>
      <c r="J57" s="223"/>
      <c r="K57" s="225"/>
      <c r="L57" s="225"/>
      <c r="M57" s="295"/>
      <c r="N57" s="225"/>
      <c r="O57" s="226"/>
      <c r="P57" s="5" t="s">
        <v>3580</v>
      </c>
    </row>
    <row r="58" spans="1:18" s="555" customFormat="1">
      <c r="A58" s="1503" t="str">
        <f>IF(ISERROR(#REF!),"xx","")</f>
        <v>xx</v>
      </c>
      <c r="B58" s="745" t="s">
        <v>1184</v>
      </c>
      <c r="C58" s="1331"/>
      <c r="D58" s="746" t="s">
        <v>1185</v>
      </c>
      <c r="E58" s="747" t="s">
        <v>613</v>
      </c>
      <c r="F58" s="1956">
        <v>403.95763346400008</v>
      </c>
      <c r="G58" s="587">
        <v>758</v>
      </c>
      <c r="H58" s="544">
        <v>958</v>
      </c>
      <c r="I58" s="545"/>
      <c r="J58" s="604"/>
      <c r="K58" s="551"/>
      <c r="L58" s="552"/>
      <c r="M58" s="565"/>
      <c r="N58" s="553"/>
      <c r="O58" s="554"/>
      <c r="P58" s="590" t="s">
        <v>3581</v>
      </c>
      <c r="Q58"/>
      <c r="R58"/>
    </row>
    <row r="59" spans="1:18" s="518" customFormat="1">
      <c r="A59" s="1503" t="str">
        <f>IF(ISERROR(#REF!),"xx","")</f>
        <v>xx</v>
      </c>
      <c r="B59" s="744" t="s">
        <v>1182</v>
      </c>
      <c r="C59" s="1331"/>
      <c r="D59" s="746" t="s">
        <v>1183</v>
      </c>
      <c r="E59" s="747" t="s">
        <v>613</v>
      </c>
      <c r="F59" s="1956">
        <v>246.05595352800003</v>
      </c>
      <c r="G59" s="587">
        <v>758</v>
      </c>
      <c r="H59" s="544">
        <v>958</v>
      </c>
      <c r="I59" s="545"/>
      <c r="J59" s="604"/>
      <c r="K59" s="551"/>
      <c r="L59" s="552"/>
      <c r="M59" s="565"/>
      <c r="N59" s="553"/>
      <c r="O59" s="554"/>
      <c r="P59" s="588" t="s">
        <v>3582</v>
      </c>
      <c r="Q59"/>
      <c r="R59"/>
    </row>
    <row r="60" spans="1:18" s="532" customFormat="1">
      <c r="A60" s="1503" t="str">
        <f>IF(ISERROR(#REF!),"xx","")</f>
        <v>xx</v>
      </c>
      <c r="B60" s="748" t="s">
        <v>3042</v>
      </c>
      <c r="C60" s="1332"/>
      <c r="D60" s="750" t="s">
        <v>3044</v>
      </c>
      <c r="E60" s="685" t="s">
        <v>613</v>
      </c>
      <c r="F60" s="1956">
        <v>380.2461395040001</v>
      </c>
      <c r="G60" s="591">
        <v>758</v>
      </c>
      <c r="H60" s="557">
        <v>958</v>
      </c>
      <c r="I60" s="558"/>
      <c r="J60" s="605"/>
      <c r="K60" s="559"/>
      <c r="L60" s="560"/>
      <c r="M60" s="562"/>
      <c r="N60" s="568"/>
      <c r="O60" s="563"/>
      <c r="P60" s="593" t="s">
        <v>3583</v>
      </c>
      <c r="Q60"/>
      <c r="R60"/>
    </row>
    <row r="61" spans="1:18" s="555" customFormat="1">
      <c r="A61" s="1503" t="str">
        <f>IF(ISERROR(#REF!),"xx","")</f>
        <v>xx</v>
      </c>
      <c r="B61" s="744" t="s">
        <v>1991</v>
      </c>
      <c r="C61" s="1331"/>
      <c r="D61" s="746" t="s">
        <v>1992</v>
      </c>
      <c r="E61" s="747" t="s">
        <v>613</v>
      </c>
      <c r="F61" s="1956">
        <v>23.898936599999999</v>
      </c>
      <c r="G61" s="587">
        <v>758</v>
      </c>
      <c r="H61" s="544">
        <v>958</v>
      </c>
      <c r="I61" s="545"/>
      <c r="J61" s="604"/>
      <c r="K61" s="551"/>
      <c r="L61" s="552"/>
      <c r="M61" s="565"/>
      <c r="N61" s="553"/>
      <c r="O61" s="554"/>
      <c r="P61" s="590" t="s">
        <v>2045</v>
      </c>
      <c r="Q61"/>
      <c r="R61"/>
    </row>
    <row r="62" spans="1:18" s="555" customFormat="1">
      <c r="A62" s="1503" t="str">
        <f>IF(ISERROR(#REF!),"xx","")</f>
        <v>xx</v>
      </c>
      <c r="B62" s="744" t="s">
        <v>3950</v>
      </c>
      <c r="C62" s="1331"/>
      <c r="D62" s="746" t="s">
        <v>3942</v>
      </c>
      <c r="E62" s="747" t="s">
        <v>613</v>
      </c>
      <c r="F62" s="1956">
        <v>275.54068080000008</v>
      </c>
      <c r="G62" s="587">
        <v>758</v>
      </c>
      <c r="H62" s="544">
        <v>958</v>
      </c>
      <c r="I62" s="545"/>
      <c r="J62" s="604"/>
      <c r="K62" s="551"/>
      <c r="L62" s="552"/>
      <c r="M62" s="565"/>
      <c r="N62" s="553"/>
      <c r="O62" s="554"/>
      <c r="P62" s="590" t="s">
        <v>3951</v>
      </c>
      <c r="Q62"/>
      <c r="R62"/>
    </row>
    <row r="63" spans="1:18" s="518" customFormat="1">
      <c r="A63" s="1503" t="str">
        <f>IF(ISERROR(#REF!),"xx","")</f>
        <v>xx</v>
      </c>
      <c r="B63" s="744" t="s">
        <v>3043</v>
      </c>
      <c r="C63" s="1331"/>
      <c r="D63" s="746" t="s">
        <v>3045</v>
      </c>
      <c r="E63" s="747" t="s">
        <v>613</v>
      </c>
      <c r="F63" s="1956">
        <v>36.02647540800001</v>
      </c>
      <c r="G63" s="587">
        <v>758</v>
      </c>
      <c r="H63" s="544">
        <v>958</v>
      </c>
      <c r="I63" s="545"/>
      <c r="J63" s="604"/>
      <c r="K63" s="551"/>
      <c r="L63" s="552"/>
      <c r="M63" s="565"/>
      <c r="N63" s="553"/>
      <c r="O63" s="554"/>
      <c r="P63" s="588" t="s">
        <v>2730</v>
      </c>
      <c r="Q63"/>
      <c r="R63"/>
    </row>
    <row r="64" spans="1:18" ht="12.75" customHeight="1">
      <c r="A64" s="1503"/>
      <c r="D64"/>
      <c r="F64" s="284"/>
      <c r="P64" s="2"/>
    </row>
    <row r="65" spans="1:18" s="78" customFormat="1">
      <c r="A65" s="1503"/>
      <c r="B65" s="80" t="s">
        <v>1030</v>
      </c>
      <c r="C65" s="1339"/>
      <c r="D65" s="81"/>
      <c r="E65" s="81"/>
      <c r="F65" s="91"/>
      <c r="G65" s="83" t="s">
        <v>10</v>
      </c>
      <c r="H65" s="83"/>
      <c r="I65" s="83"/>
      <c r="J65" s="83"/>
      <c r="K65" s="83"/>
      <c r="L65" s="83"/>
      <c r="M65" s="83"/>
      <c r="N65" s="83"/>
      <c r="O65" s="91"/>
      <c r="P65" s="1661" t="s">
        <v>3584</v>
      </c>
      <c r="Q65"/>
      <c r="R65"/>
    </row>
    <row r="66" spans="1:18">
      <c r="A66" s="1503" t="str">
        <f>IF(ISERROR(#REF!),"xx","")</f>
        <v>xx</v>
      </c>
      <c r="B66" s="754" t="s">
        <v>3562</v>
      </c>
      <c r="C66" s="1360"/>
      <c r="D66" s="705" t="s">
        <v>3563</v>
      </c>
      <c r="E66" s="658" t="s">
        <v>717</v>
      </c>
      <c r="F66" s="1956">
        <v>61.533343872000017</v>
      </c>
      <c r="G66" s="169">
        <v>758</v>
      </c>
      <c r="H66" s="165"/>
      <c r="I66" s="165"/>
      <c r="J66" s="165"/>
      <c r="K66" s="198"/>
      <c r="L66" s="198"/>
      <c r="M66" s="198"/>
      <c r="N66" s="198"/>
      <c r="O66" s="198"/>
      <c r="P66" s="155" t="s">
        <v>3569</v>
      </c>
    </row>
    <row r="67" spans="1:18">
      <c r="A67" s="1503" t="str">
        <f>IF(ISERROR(#REF!),"xx","")</f>
        <v>xx</v>
      </c>
      <c r="B67" s="755" t="s">
        <v>3632</v>
      </c>
      <c r="C67" s="1347"/>
      <c r="D67" s="756" t="s">
        <v>3633</v>
      </c>
      <c r="E67" s="757" t="s">
        <v>717</v>
      </c>
      <c r="F67" s="1956">
        <v>54.995426085600023</v>
      </c>
      <c r="G67" s="166"/>
      <c r="H67" s="167">
        <v>958</v>
      </c>
      <c r="I67" s="167"/>
      <c r="J67" s="167"/>
      <c r="K67" s="128"/>
      <c r="L67" s="128"/>
      <c r="M67" s="128"/>
      <c r="N67" s="128"/>
      <c r="O67" s="128"/>
      <c r="P67" s="86" t="s">
        <v>3569</v>
      </c>
    </row>
    <row r="68" spans="1:18">
      <c r="A68" s="1503" t="str">
        <f>IF(ISERROR(#REF!),"xx","")</f>
        <v>xx</v>
      </c>
      <c r="B68" s="755" t="s">
        <v>3564</v>
      </c>
      <c r="C68" s="1347"/>
      <c r="D68" s="756" t="s">
        <v>3565</v>
      </c>
      <c r="E68" s="757" t="s">
        <v>864</v>
      </c>
      <c r="F68" s="1956">
        <v>407.65840315200001</v>
      </c>
      <c r="G68" s="166">
        <v>758</v>
      </c>
      <c r="H68" s="167">
        <v>958</v>
      </c>
      <c r="I68" s="167"/>
      <c r="J68" s="167"/>
      <c r="K68" s="128"/>
      <c r="L68" s="128"/>
      <c r="M68" s="128"/>
      <c r="N68" s="128"/>
      <c r="O68" s="128"/>
      <c r="P68" s="86" t="s">
        <v>3568</v>
      </c>
    </row>
    <row r="69" spans="1:18">
      <c r="A69" s="1503" t="str">
        <f>IF(ISERROR(#REF!),"xx","")</f>
        <v>xx</v>
      </c>
      <c r="B69" s="758" t="s">
        <v>3566</v>
      </c>
      <c r="C69" s="1348"/>
      <c r="D69" s="706" t="s">
        <v>3567</v>
      </c>
      <c r="E69" s="661" t="s">
        <v>865</v>
      </c>
      <c r="F69" s="1956">
        <v>186.52294861200002</v>
      </c>
      <c r="G69" s="172">
        <v>758</v>
      </c>
      <c r="H69" s="168">
        <v>958</v>
      </c>
      <c r="I69" s="168"/>
      <c r="J69" s="168"/>
      <c r="K69" s="268"/>
      <c r="L69" s="268"/>
      <c r="M69" s="292"/>
      <c r="N69" s="268"/>
      <c r="O69" s="268"/>
      <c r="P69" s="256" t="s">
        <v>3568</v>
      </c>
    </row>
    <row r="70" spans="1:18">
      <c r="A70" s="1503" t="str">
        <f>IF(ISERROR(#REF!),"xx","")</f>
        <v>xx</v>
      </c>
      <c r="B70" s="674" t="s">
        <v>3751</v>
      </c>
      <c r="C70" s="1349"/>
      <c r="D70" s="708" t="s">
        <v>187</v>
      </c>
      <c r="E70" s="673"/>
      <c r="F70" s="1956">
        <v>27.593858892599997</v>
      </c>
      <c r="G70" s="159">
        <v>758</v>
      </c>
      <c r="H70" s="160">
        <v>958</v>
      </c>
      <c r="I70" s="919"/>
      <c r="J70" s="512" t="s">
        <v>2378</v>
      </c>
      <c r="K70" s="512" t="s">
        <v>2379</v>
      </c>
      <c r="L70" s="512" t="s">
        <v>2380</v>
      </c>
      <c r="M70" s="16"/>
      <c r="N70" s="16"/>
      <c r="O70" s="634"/>
      <c r="P70" s="308"/>
    </row>
    <row r="71" spans="1:18">
      <c r="A71" s="1503" t="str">
        <f>IF(ISERROR(#REF!),"xx","")</f>
        <v>xx</v>
      </c>
      <c r="B71" s="662" t="s">
        <v>4503</v>
      </c>
      <c r="C71" s="1350"/>
      <c r="D71" s="663" t="s">
        <v>1536</v>
      </c>
      <c r="E71" s="664"/>
      <c r="F71" s="1956">
        <v>714.26751816420006</v>
      </c>
      <c r="G71" s="161">
        <v>758</v>
      </c>
      <c r="H71" s="162"/>
      <c r="I71" s="379"/>
      <c r="J71" s="183"/>
      <c r="K71" s="331"/>
      <c r="L71" s="18"/>
      <c r="M71" s="18"/>
      <c r="N71" s="18"/>
      <c r="O71" s="513"/>
      <c r="P71" s="410"/>
    </row>
    <row r="72" spans="1:18">
      <c r="A72" s="1503" t="str">
        <f>IF(ISERROR(#REF!),"xx","")</f>
        <v>xx</v>
      </c>
      <c r="B72" s="662" t="s">
        <v>4387</v>
      </c>
      <c r="C72" s="1350"/>
      <c r="D72" s="663" t="s">
        <v>1536</v>
      </c>
      <c r="E72" s="664"/>
      <c r="F72" s="1956">
        <v>1130.0598602092803</v>
      </c>
      <c r="G72" s="161"/>
      <c r="H72" s="162">
        <v>958</v>
      </c>
      <c r="I72" s="379"/>
      <c r="J72" s="183"/>
      <c r="K72" s="331"/>
      <c r="L72" s="18"/>
      <c r="M72" s="18"/>
      <c r="N72" s="18"/>
      <c r="O72" s="513"/>
      <c r="P72" s="410"/>
    </row>
    <row r="73" spans="1:18">
      <c r="A73" s="1503" t="str">
        <f>IF(ISERROR(#REF!),"xx","")</f>
        <v>xx</v>
      </c>
      <c r="B73" s="662" t="s">
        <v>3945</v>
      </c>
      <c r="C73" s="1350"/>
      <c r="D73" s="663" t="s">
        <v>3722</v>
      </c>
      <c r="E73" s="664"/>
      <c r="F73" s="1956">
        <v>524.22563144952005</v>
      </c>
      <c r="G73" s="161">
        <v>758</v>
      </c>
      <c r="H73" s="162">
        <v>958</v>
      </c>
      <c r="I73" s="379"/>
      <c r="J73" s="183"/>
      <c r="K73" s="331"/>
      <c r="L73" s="18"/>
      <c r="M73" s="18"/>
      <c r="N73" s="18"/>
      <c r="O73" s="513"/>
      <c r="P73" s="410"/>
    </row>
    <row r="74" spans="1:18">
      <c r="A74" s="1503" t="str">
        <f>IF(ISERROR(#REF!),"xx","")</f>
        <v>xx</v>
      </c>
      <c r="B74" s="674">
        <v>4599141</v>
      </c>
      <c r="C74" s="1349"/>
      <c r="D74" s="708" t="s">
        <v>398</v>
      </c>
      <c r="E74" s="673" t="s">
        <v>295</v>
      </c>
      <c r="F74" s="1956">
        <v>104.79897628200001</v>
      </c>
      <c r="G74" s="159">
        <v>758</v>
      </c>
      <c r="H74" s="160">
        <v>958</v>
      </c>
      <c r="I74" s="919"/>
      <c r="J74" s="200"/>
      <c r="K74" s="512"/>
      <c r="L74" s="16"/>
      <c r="M74" s="16"/>
      <c r="N74" s="16"/>
      <c r="O74" s="634"/>
      <c r="P74" s="4" t="s">
        <v>2862</v>
      </c>
    </row>
    <row r="75" spans="1:18">
      <c r="A75" s="1503" t="str">
        <f>IF(ISERROR(#REF!),"xx","")</f>
        <v>xx</v>
      </c>
      <c r="B75" s="665" t="s">
        <v>1372</v>
      </c>
      <c r="C75" s="1351"/>
      <c r="D75" s="666" t="s">
        <v>1373</v>
      </c>
      <c r="E75" s="667" t="s">
        <v>295</v>
      </c>
      <c r="F75" s="1956">
        <v>53.072509089600011</v>
      </c>
      <c r="G75" s="163">
        <v>758</v>
      </c>
      <c r="H75" s="164">
        <v>958</v>
      </c>
      <c r="I75" s="380"/>
      <c r="J75" s="209"/>
      <c r="K75" s="870"/>
      <c r="L75" s="123"/>
      <c r="M75" s="123"/>
      <c r="N75" s="20"/>
      <c r="O75" s="865"/>
      <c r="P75" s="5" t="s">
        <v>2862</v>
      </c>
    </row>
    <row r="76" spans="1:18" s="518" customFormat="1">
      <c r="A76" s="1503" t="str">
        <f>IF(ISERROR(#REF!),"xx","")</f>
        <v>xx</v>
      </c>
      <c r="B76" s="689">
        <v>9967000223</v>
      </c>
      <c r="C76" s="1328"/>
      <c r="D76" s="696" t="s">
        <v>1815</v>
      </c>
      <c r="E76" s="691"/>
      <c r="F76" s="1956">
        <v>80.762513832000025</v>
      </c>
      <c r="G76" s="163">
        <v>758</v>
      </c>
      <c r="H76" s="164">
        <v>958</v>
      </c>
      <c r="I76" s="380"/>
      <c r="J76" s="123"/>
      <c r="K76" s="870"/>
      <c r="L76" s="123"/>
      <c r="M76" s="123"/>
      <c r="N76" s="123"/>
      <c r="O76" s="865" t="s">
        <v>1682</v>
      </c>
      <c r="P76" s="593" t="s">
        <v>914</v>
      </c>
      <c r="Q76"/>
      <c r="R76"/>
    </row>
    <row r="77" spans="1:18">
      <c r="A77" s="1503" t="str">
        <f>IF(ISERROR(#REF!),"xx","")</f>
        <v>xx</v>
      </c>
      <c r="B77" s="662">
        <v>9967000189</v>
      </c>
      <c r="C77" s="1350"/>
      <c r="D77" s="669" t="s">
        <v>741</v>
      </c>
      <c r="E77" s="664"/>
      <c r="F77" s="1956">
        <v>84.800639523600012</v>
      </c>
      <c r="G77" s="161">
        <v>758</v>
      </c>
      <c r="H77" s="162">
        <v>958</v>
      </c>
      <c r="I77" s="379"/>
      <c r="J77" s="139"/>
      <c r="K77" s="331"/>
      <c r="L77" s="18"/>
      <c r="M77" s="18"/>
      <c r="N77" s="18"/>
      <c r="O77" s="513" t="s">
        <v>1682</v>
      </c>
      <c r="P77" s="14" t="s">
        <v>1253</v>
      </c>
    </row>
    <row r="78" spans="1:18">
      <c r="A78" s="1503" t="str">
        <f>IF(ISERROR(#REF!),"xx","")</f>
        <v>xx</v>
      </c>
      <c r="B78" s="665">
        <v>9967000224</v>
      </c>
      <c r="C78" s="1351"/>
      <c r="D78" s="670" t="s">
        <v>449</v>
      </c>
      <c r="E78" s="667"/>
      <c r="F78" s="1956">
        <v>36.343131224399997</v>
      </c>
      <c r="G78" s="163">
        <v>758</v>
      </c>
      <c r="H78" s="164">
        <v>958</v>
      </c>
      <c r="I78" s="171"/>
      <c r="J78" s="123"/>
      <c r="K78" s="870"/>
      <c r="L78" s="123"/>
      <c r="M78" s="123"/>
      <c r="N78" s="123"/>
      <c r="O78" s="865" t="s">
        <v>1682</v>
      </c>
      <c r="P78" s="256" t="s">
        <v>1253</v>
      </c>
    </row>
    <row r="79" spans="1:18">
      <c r="A79" s="1503"/>
    </row>
    <row r="80" spans="1:18">
      <c r="A80" s="1503"/>
    </row>
    <row r="142" spans="2:18" s="287" customFormat="1" ht="11.25" customHeight="1">
      <c r="B142"/>
      <c r="C142" s="1341"/>
      <c r="D142" s="76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</row>
  </sheetData>
  <mergeCells count="1">
    <mergeCell ref="L2:M2"/>
  </mergeCells>
  <conditionalFormatting sqref="F9 F11 F15:F52 F55:F63 F66:F78">
    <cfRule type="cellIs" dxfId="18" priority="7" stopIfTrue="1" operator="equal">
      <formula>0</formula>
    </cfRule>
  </conditionalFormatting>
  <pageMargins left="0.23622047244094491" right="0.19685039370078741" top="0.35433070866141736" bottom="0.43307086614173229" header="0.31496062992125984" footer="0.27559055118110237"/>
  <pageSetup paperSize="9" scale="63" fitToHeight="2" orientation="landscape" r:id="rId1"/>
  <headerFooter alignWithMargins="0">
    <oddFooter>&amp;C&amp;8&amp;F / &amp;A   /   page &amp;P / &amp;N     printed: &amp;D</oddFooter>
  </headerFooter>
  <rowBreaks count="1" manualBreakCount="1">
    <brk id="53" min="1" max="1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8">
    <pageSetUpPr fitToPage="1"/>
  </sheetPr>
  <dimension ref="A1:S134"/>
  <sheetViews>
    <sheetView zoomScaleNormal="100" workbookViewId="0">
      <pane xSplit="5" ySplit="6" topLeftCell="F7" activePane="bottomRight" state="frozen"/>
      <selection activeCell="E54" sqref="E54"/>
      <selection pane="topRight" activeCell="E54" sqref="E54"/>
      <selection pane="bottomLeft" activeCell="E54" sqref="E54"/>
      <selection pane="bottomRight" activeCell="F1" sqref="F1:G1048576"/>
    </sheetView>
  </sheetViews>
  <sheetFormatPr defaultColWidth="11.44140625" defaultRowHeight="13.2"/>
  <cols>
    <col min="1" max="1" width="4.6640625" style="287" hidden="1" customWidth="1"/>
    <col min="2" max="2" width="14" bestFit="1" customWidth="1"/>
    <col min="3" max="3" width="12.33203125" style="1341" hidden="1" customWidth="1"/>
    <col min="4" max="4" width="10.44140625" style="76" customWidth="1"/>
    <col min="5" max="5" width="28.44140625" customWidth="1"/>
    <col min="6" max="6" width="10.109375" customWidth="1"/>
    <col min="7" max="9" width="8.6640625" customWidth="1"/>
    <col min="10" max="14" width="8.33203125" customWidth="1"/>
    <col min="15" max="15" width="10.6640625" customWidth="1"/>
    <col min="16" max="16" width="67.88671875" bestFit="1" customWidth="1"/>
    <col min="17" max="17" width="12.33203125" bestFit="1" customWidth="1"/>
  </cols>
  <sheetData>
    <row r="1" spans="1:18" ht="15.6">
      <c r="A1" s="287" t="str">
        <f>Front!J3</f>
        <v>k</v>
      </c>
      <c r="B1" s="827" t="s">
        <v>640</v>
      </c>
      <c r="C1" s="1335"/>
      <c r="D1" s="833"/>
      <c r="E1" s="828"/>
      <c r="F1" s="619"/>
      <c r="G1" s="619"/>
      <c r="H1" s="619"/>
      <c r="I1" s="1504"/>
      <c r="J1" s="1505" t="s">
        <v>619</v>
      </c>
      <c r="K1" s="1543" t="str">
        <f>Front!D14</f>
        <v>Logic Computers</v>
      </c>
      <c r="L1" s="1506"/>
      <c r="M1" s="1543"/>
      <c r="N1" s="1506"/>
      <c r="O1" s="1506"/>
      <c r="P1" s="1507"/>
    </row>
    <row r="2" spans="1:18" ht="15.6">
      <c r="B2" s="829" t="str">
        <f>IF(OR(A1="x",A1="k"),"bizhub 3602P 4402P 4702P","ineo 3602P 4402P 4702P")</f>
        <v>bizhub 3602P 4402P 4702P</v>
      </c>
      <c r="C2" s="1336"/>
      <c r="D2" s="834"/>
      <c r="E2" s="830"/>
      <c r="F2" s="1508"/>
      <c r="G2" s="1508"/>
      <c r="H2" s="1508"/>
      <c r="I2" s="1509"/>
      <c r="J2" s="1509"/>
      <c r="K2" s="1510" t="s">
        <v>620</v>
      </c>
      <c r="L2" s="1988">
        <f>+Front!I12</f>
        <v>43412</v>
      </c>
      <c r="M2" s="1988"/>
      <c r="N2" s="1511"/>
      <c r="O2" s="1510" t="s">
        <v>621</v>
      </c>
      <c r="P2" s="1512">
        <f>+Front!I10</f>
        <v>43412</v>
      </c>
    </row>
    <row r="3" spans="1:18" ht="15.6">
      <c r="B3" s="829" t="str">
        <f>IF(A1="X","ineo 3602P 4402P 4702P","")</f>
        <v/>
      </c>
      <c r="C3" s="1336"/>
      <c r="D3" s="834"/>
      <c r="E3" s="830"/>
      <c r="F3" s="1949"/>
      <c r="G3" s="1508"/>
      <c r="H3" s="1508"/>
      <c r="I3" s="1509"/>
      <c r="J3" s="1509"/>
      <c r="K3" s="1510"/>
      <c r="L3" s="1878"/>
      <c r="M3" s="1878"/>
      <c r="N3" s="1511"/>
      <c r="O3" s="1510"/>
      <c r="P3" s="1512"/>
    </row>
    <row r="4" spans="1:18" ht="15.6">
      <c r="B4" s="836"/>
      <c r="C4" s="1337"/>
      <c r="D4" s="835"/>
      <c r="E4" s="832"/>
      <c r="F4" s="87"/>
      <c r="G4" s="623"/>
      <c r="H4" s="623"/>
      <c r="I4" s="623"/>
      <c r="J4" s="623"/>
      <c r="K4" s="623"/>
      <c r="L4" s="623"/>
      <c r="M4" s="623"/>
      <c r="N4" s="623"/>
      <c r="O4" s="623"/>
      <c r="P4" s="1515"/>
    </row>
    <row r="5" spans="1:18">
      <c r="B5" s="110" t="s">
        <v>642</v>
      </c>
      <c r="C5" s="1342"/>
      <c r="D5" s="103" t="s">
        <v>643</v>
      </c>
      <c r="E5" s="104"/>
      <c r="F5" s="1950" t="s">
        <v>4608</v>
      </c>
      <c r="G5" s="106" t="s">
        <v>617</v>
      </c>
      <c r="H5" s="98"/>
      <c r="I5" s="98"/>
      <c r="J5" s="98"/>
      <c r="K5" s="98"/>
      <c r="L5" s="98"/>
      <c r="M5" s="98"/>
      <c r="N5" s="147" t="s">
        <v>630</v>
      </c>
      <c r="O5" s="1210" t="str">
        <f>+Front!J19</f>
        <v>EUR</v>
      </c>
      <c r="P5" s="107" t="s">
        <v>618</v>
      </c>
    </row>
    <row r="6" spans="1:18">
      <c r="B6" s="109"/>
      <c r="C6" s="1338"/>
      <c r="D6" s="105"/>
      <c r="E6" s="101"/>
      <c r="F6" s="1951"/>
      <c r="G6" s="99"/>
      <c r="H6" s="100"/>
      <c r="I6" s="100"/>
      <c r="J6" s="100"/>
      <c r="K6" s="100"/>
      <c r="L6" s="100"/>
      <c r="M6" s="100"/>
      <c r="N6" s="100"/>
      <c r="O6" s="101"/>
      <c r="P6" s="102"/>
    </row>
    <row r="7" spans="1:18" ht="8.25" customHeight="1">
      <c r="B7" s="2"/>
      <c r="C7" s="1340"/>
      <c r="D7" s="1"/>
      <c r="E7" s="2"/>
      <c r="F7" s="53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8" s="78" customFormat="1">
      <c r="A8" s="920"/>
      <c r="B8" s="80" t="s">
        <v>1028</v>
      </c>
      <c r="C8" s="1339"/>
      <c r="D8" s="81"/>
      <c r="E8" s="81"/>
      <c r="F8" s="536"/>
      <c r="G8" s="81" t="s">
        <v>220</v>
      </c>
      <c r="H8" s="81"/>
      <c r="I8" s="81"/>
      <c r="J8" s="81"/>
      <c r="K8" s="81"/>
      <c r="L8" s="81"/>
      <c r="M8" s="81"/>
      <c r="N8" s="81"/>
      <c r="O8" s="82"/>
      <c r="P8" s="79"/>
    </row>
    <row r="9" spans="1:18">
      <c r="A9" s="1503" t="str">
        <f>IF(ISERROR(#REF!),"xx","")</f>
        <v>xx</v>
      </c>
      <c r="B9" s="656" t="s">
        <v>4396</v>
      </c>
      <c r="C9" s="1397"/>
      <c r="D9" s="705" t="s">
        <v>4397</v>
      </c>
      <c r="E9" s="801"/>
      <c r="F9" s="1956">
        <v>296.99505297000007</v>
      </c>
      <c r="G9" s="301" t="s">
        <v>1997</v>
      </c>
      <c r="H9" s="59"/>
      <c r="I9" s="59"/>
      <c r="J9" s="59"/>
      <c r="K9" s="59"/>
      <c r="L9" s="59"/>
      <c r="M9" s="59"/>
      <c r="N9" s="59"/>
      <c r="O9" s="333"/>
      <c r="P9" s="155" t="s">
        <v>4481</v>
      </c>
    </row>
    <row r="10" spans="1:18">
      <c r="A10" s="1503" t="str">
        <f>IF(ISERROR(#REF!),"xx","")</f>
        <v>xx</v>
      </c>
      <c r="B10" s="660"/>
      <c r="C10" s="1398"/>
      <c r="D10" s="890"/>
      <c r="E10" s="717"/>
      <c r="F10" s="1961"/>
      <c r="G10" s="304" t="s">
        <v>1996</v>
      </c>
      <c r="H10" s="60"/>
      <c r="I10" s="60"/>
      <c r="J10" s="60"/>
      <c r="K10" s="60"/>
      <c r="L10" s="60"/>
      <c r="M10" s="60"/>
      <c r="N10" s="60"/>
      <c r="O10" s="309" t="s">
        <v>4402</v>
      </c>
      <c r="P10" s="310"/>
    </row>
    <row r="11" spans="1:18">
      <c r="A11" s="1503" t="str">
        <f>IF(ISERROR(#REF!),"xx","")</f>
        <v>xx</v>
      </c>
      <c r="B11" s="656" t="s">
        <v>4398</v>
      </c>
      <c r="C11" s="1397"/>
      <c r="D11" s="705" t="s">
        <v>4399</v>
      </c>
      <c r="E11" s="801"/>
      <c r="F11" s="1956">
        <v>479.48764525200005</v>
      </c>
      <c r="G11" s="301" t="s">
        <v>1997</v>
      </c>
      <c r="H11" s="59"/>
      <c r="I11" s="59"/>
      <c r="J11" s="59"/>
      <c r="K11" s="59"/>
      <c r="L11" s="59"/>
      <c r="M11" s="59"/>
      <c r="N11" s="59"/>
      <c r="O11" s="992"/>
      <c r="P11" s="155" t="s">
        <v>4482</v>
      </c>
    </row>
    <row r="12" spans="1:18">
      <c r="A12" s="1503" t="str">
        <f>IF(ISERROR(#REF!),"xx","")</f>
        <v>xx</v>
      </c>
      <c r="B12" s="660"/>
      <c r="C12" s="1398"/>
      <c r="D12" s="890"/>
      <c r="E12" s="717"/>
      <c r="F12" s="1961"/>
      <c r="G12" s="304" t="s">
        <v>1996</v>
      </c>
      <c r="H12" s="60"/>
      <c r="I12" s="60"/>
      <c r="J12" s="60"/>
      <c r="K12" s="60"/>
      <c r="L12" s="60"/>
      <c r="M12" s="60"/>
      <c r="N12" s="60"/>
      <c r="O12" s="309" t="s">
        <v>4403</v>
      </c>
      <c r="P12" s="310"/>
    </row>
    <row r="13" spans="1:18">
      <c r="A13" s="1503" t="str">
        <f>IF(ISERROR(#REF!),"xx","")</f>
        <v>xx</v>
      </c>
      <c r="B13" s="719" t="s">
        <v>4400</v>
      </c>
      <c r="C13" s="1397"/>
      <c r="D13" s="705" t="s">
        <v>4401</v>
      </c>
      <c r="E13" s="799"/>
      <c r="F13" s="1956">
        <v>769.33488555000019</v>
      </c>
      <c r="G13" s="301" t="s">
        <v>1999</v>
      </c>
      <c r="H13" s="302"/>
      <c r="I13" s="302"/>
      <c r="J13" s="302"/>
      <c r="K13" s="302"/>
      <c r="L13" s="302"/>
      <c r="M13" s="302"/>
      <c r="N13" s="302"/>
      <c r="O13" s="303"/>
      <c r="P13" s="155" t="s">
        <v>4483</v>
      </c>
    </row>
    <row r="14" spans="1:18">
      <c r="A14" s="1503" t="str">
        <f>IF(ISERROR(#REF!),"xx","")</f>
        <v>xx</v>
      </c>
      <c r="B14" s="720"/>
      <c r="C14" s="1398"/>
      <c r="D14" s="890"/>
      <c r="E14" s="800"/>
      <c r="F14" s="1962"/>
      <c r="G14" s="304" t="s">
        <v>1996</v>
      </c>
      <c r="H14" s="305"/>
      <c r="I14" s="305"/>
      <c r="J14" s="305"/>
      <c r="K14" s="305"/>
      <c r="L14" s="305"/>
      <c r="M14" s="305"/>
      <c r="N14" s="305"/>
      <c r="O14" s="306" t="s">
        <v>1998</v>
      </c>
      <c r="P14" s="310"/>
    </row>
    <row r="15" spans="1:18">
      <c r="A15" s="1503"/>
      <c r="B15" s="2"/>
      <c r="C15" s="1340"/>
      <c r="D15" s="1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8" s="78" customFormat="1">
      <c r="A16" s="1503"/>
      <c r="B16" s="90" t="s">
        <v>1029</v>
      </c>
      <c r="C16" s="1343"/>
      <c r="D16" s="83"/>
      <c r="E16" s="83"/>
      <c r="F16" s="83"/>
      <c r="G16" s="83" t="s">
        <v>10</v>
      </c>
      <c r="H16" s="83"/>
      <c r="I16" s="83"/>
      <c r="J16" s="83"/>
      <c r="K16" s="83"/>
      <c r="L16" s="83"/>
      <c r="M16" s="83"/>
      <c r="N16" s="83"/>
      <c r="O16" s="91"/>
      <c r="P16" s="89"/>
      <c r="Q16"/>
      <c r="R16"/>
    </row>
    <row r="17" spans="1:19">
      <c r="A17" s="1503" t="str">
        <f>IF(ISERROR(#REF!),"xx","")</f>
        <v>xx</v>
      </c>
      <c r="B17" s="779" t="s">
        <v>4410</v>
      </c>
      <c r="C17" s="1375"/>
      <c r="D17" s="884" t="s">
        <v>4411</v>
      </c>
      <c r="E17" s="885" t="s">
        <v>2029</v>
      </c>
      <c r="F17" s="1956">
        <v>119.04482066399999</v>
      </c>
      <c r="G17" s="218" t="s">
        <v>4407</v>
      </c>
      <c r="H17" s="219" t="s">
        <v>4408</v>
      </c>
      <c r="I17" s="219" t="s">
        <v>4409</v>
      </c>
      <c r="J17" s="219"/>
      <c r="K17" s="219"/>
      <c r="L17" s="203"/>
      <c r="M17" s="203"/>
      <c r="N17" s="204"/>
      <c r="O17" s="113"/>
      <c r="P17" s="411" t="s">
        <v>4414</v>
      </c>
    </row>
    <row r="18" spans="1:19">
      <c r="A18" s="1503" t="str">
        <f>IF(ISERROR(#REF!),"xx","")</f>
        <v>xx</v>
      </c>
      <c r="B18" s="668" t="s">
        <v>4412</v>
      </c>
      <c r="C18" s="1377"/>
      <c r="D18" s="886" t="s">
        <v>4413</v>
      </c>
      <c r="E18" s="887" t="s">
        <v>2030</v>
      </c>
      <c r="F18" s="1956">
        <v>185.41825948800002</v>
      </c>
      <c r="G18" s="221" t="s">
        <v>4407</v>
      </c>
      <c r="H18" s="221" t="s">
        <v>4408</v>
      </c>
      <c r="I18" s="221" t="s">
        <v>4409</v>
      </c>
      <c r="J18" s="221"/>
      <c r="K18" s="221"/>
      <c r="L18" s="201"/>
      <c r="M18" s="201"/>
      <c r="N18" s="205"/>
      <c r="O18" s="114"/>
      <c r="P18" s="88" t="s">
        <v>4414</v>
      </c>
    </row>
    <row r="19" spans="1:19">
      <c r="A19" s="1503" t="str">
        <f>IF(ISERROR(#REF!),"xx","")</f>
        <v>xx</v>
      </c>
      <c r="B19" s="772">
        <v>9967008246</v>
      </c>
      <c r="C19" s="1376"/>
      <c r="D19" s="888" t="s">
        <v>2624</v>
      </c>
      <c r="E19" s="1882" t="s">
        <v>671</v>
      </c>
      <c r="F19" s="1956">
        <v>154.28403698400004</v>
      </c>
      <c r="G19" s="164" t="s">
        <v>4407</v>
      </c>
      <c r="H19" s="164" t="s">
        <v>4408</v>
      </c>
      <c r="I19" s="164" t="s">
        <v>4409</v>
      </c>
      <c r="J19" s="1896"/>
      <c r="K19" s="1895"/>
      <c r="L19" s="9"/>
      <c r="M19" s="171"/>
      <c r="N19" s="9"/>
      <c r="O19" s="7"/>
      <c r="P19" s="256"/>
    </row>
    <row r="20" spans="1:19">
      <c r="A20" s="1503" t="str">
        <f>IF(ISERROR(#REF!),"xx","")</f>
        <v>xx</v>
      </c>
      <c r="B20" s="668" t="s">
        <v>4415</v>
      </c>
      <c r="C20" s="1377"/>
      <c r="D20" s="886" t="s">
        <v>4416</v>
      </c>
      <c r="E20" s="887" t="s">
        <v>2006</v>
      </c>
      <c r="F20" s="1956">
        <v>68.322842280000017</v>
      </c>
      <c r="G20" s="162" t="s">
        <v>4407</v>
      </c>
      <c r="H20" s="162" t="s">
        <v>4408</v>
      </c>
      <c r="I20" s="162" t="s">
        <v>4409</v>
      </c>
      <c r="J20" s="162"/>
      <c r="K20" s="11"/>
      <c r="L20" s="11"/>
      <c r="M20" s="153"/>
      <c r="N20" s="11"/>
      <c r="O20" s="13"/>
      <c r="P20" s="88" t="s">
        <v>2022</v>
      </c>
    </row>
    <row r="21" spans="1:19">
      <c r="A21" s="1503" t="str">
        <f>IF(ISERROR(#REF!),"xx","")</f>
        <v>xx</v>
      </c>
      <c r="B21" s="668" t="s">
        <v>4417</v>
      </c>
      <c r="C21" s="1377"/>
      <c r="D21" s="886" t="s">
        <v>4418</v>
      </c>
      <c r="E21" s="887" t="s">
        <v>2009</v>
      </c>
      <c r="F21" s="1956">
        <v>421.59598588800003</v>
      </c>
      <c r="G21" s="167" t="s">
        <v>4407</v>
      </c>
      <c r="H21" s="162" t="s">
        <v>4408</v>
      </c>
      <c r="I21" s="162" t="s">
        <v>4409</v>
      </c>
      <c r="J21" s="162"/>
      <c r="K21" s="11"/>
      <c r="L21" s="11"/>
      <c r="M21" s="153"/>
      <c r="N21" s="11"/>
      <c r="O21" s="13"/>
      <c r="P21" s="88" t="s">
        <v>4421</v>
      </c>
    </row>
    <row r="22" spans="1:19">
      <c r="A22" s="1503" t="str">
        <f>IF(ISERROR(#REF!),"xx","")</f>
        <v>xx</v>
      </c>
      <c r="B22" s="772" t="s">
        <v>4419</v>
      </c>
      <c r="C22" s="1376"/>
      <c r="D22" s="888" t="s">
        <v>4420</v>
      </c>
      <c r="E22" s="889" t="s">
        <v>2012</v>
      </c>
      <c r="F22" s="1956">
        <v>679.23589456800016</v>
      </c>
      <c r="G22" s="168" t="s">
        <v>4407</v>
      </c>
      <c r="H22" s="164" t="s">
        <v>4408</v>
      </c>
      <c r="I22" s="164" t="s">
        <v>4409</v>
      </c>
      <c r="J22" s="164"/>
      <c r="K22" s="9"/>
      <c r="L22" s="9"/>
      <c r="M22" s="171"/>
      <c r="N22" s="9"/>
      <c r="O22" s="7"/>
      <c r="P22" s="256" t="s">
        <v>4422</v>
      </c>
    </row>
    <row r="23" spans="1:19">
      <c r="A23" s="1503" t="str">
        <f>IF(ISERROR(#REF!),"xx","")</f>
        <v>xx</v>
      </c>
      <c r="B23" s="779" t="s">
        <v>4427</v>
      </c>
      <c r="C23" s="1375"/>
      <c r="D23" s="884" t="s">
        <v>4428</v>
      </c>
      <c r="E23" s="885" t="s">
        <v>2017</v>
      </c>
      <c r="F23" s="1956">
        <v>70.272245736000016</v>
      </c>
      <c r="G23" s="160"/>
      <c r="H23" s="160" t="s">
        <v>4408</v>
      </c>
      <c r="I23" s="160"/>
      <c r="J23" s="160"/>
      <c r="K23" s="8"/>
      <c r="L23" s="8"/>
      <c r="M23" s="170"/>
      <c r="N23" s="8"/>
      <c r="O23" s="6"/>
      <c r="P23" s="411" t="s">
        <v>2025</v>
      </c>
    </row>
    <row r="24" spans="1:19">
      <c r="A24" s="1503" t="str">
        <f>IF(ISERROR(#REF!),"xx","")</f>
        <v>xx</v>
      </c>
      <c r="B24" s="668" t="s">
        <v>4425</v>
      </c>
      <c r="C24" s="1377"/>
      <c r="D24" s="886" t="s">
        <v>4426</v>
      </c>
      <c r="E24" s="887" t="s">
        <v>2017</v>
      </c>
      <c r="F24" s="1956">
        <v>70.272245736000016</v>
      </c>
      <c r="G24" s="162"/>
      <c r="H24" s="162"/>
      <c r="I24" s="162" t="s">
        <v>4409</v>
      </c>
      <c r="J24" s="162"/>
      <c r="K24" s="11"/>
      <c r="L24" s="11"/>
      <c r="M24" s="153"/>
      <c r="N24" s="11"/>
      <c r="O24" s="13"/>
      <c r="P24" s="88" t="s">
        <v>2025</v>
      </c>
    </row>
    <row r="25" spans="1:19">
      <c r="A25" s="1503" t="str">
        <f>IF(ISERROR(#REF!),"xx","")</f>
        <v>xx</v>
      </c>
      <c r="B25" s="779">
        <v>9967001293</v>
      </c>
      <c r="C25" s="1375"/>
      <c r="D25" s="710" t="s">
        <v>539</v>
      </c>
      <c r="E25" s="678"/>
      <c r="F25" s="1956">
        <v>232.39138507200005</v>
      </c>
      <c r="G25" s="160" t="s">
        <v>4407</v>
      </c>
      <c r="H25" s="160" t="s">
        <v>4408</v>
      </c>
      <c r="I25" s="160" t="s">
        <v>4409</v>
      </c>
      <c r="J25" s="160"/>
      <c r="K25" s="8"/>
      <c r="L25" s="8"/>
      <c r="M25" s="170"/>
      <c r="N25" s="8"/>
      <c r="O25" s="634"/>
      <c r="P25" s="411" t="s">
        <v>1455</v>
      </c>
    </row>
    <row r="26" spans="1:19" s="44" customFormat="1">
      <c r="A26" s="1503" t="str">
        <f>IF(ISERROR(#REF!),"xx","")</f>
        <v>xx</v>
      </c>
      <c r="B26" s="686" t="s">
        <v>4423</v>
      </c>
      <c r="C26" s="1327"/>
      <c r="D26" s="695" t="s">
        <v>4424</v>
      </c>
      <c r="E26" s="677" t="s">
        <v>3225</v>
      </c>
      <c r="F26" s="1956">
        <v>184.03118395200005</v>
      </c>
      <c r="G26" s="323" t="s">
        <v>4407</v>
      </c>
      <c r="H26" s="323" t="s">
        <v>4408</v>
      </c>
      <c r="I26" s="323" t="s">
        <v>4409</v>
      </c>
      <c r="J26" s="323"/>
      <c r="K26" s="365"/>
      <c r="L26" s="365"/>
      <c r="M26" s="365"/>
      <c r="N26" s="365"/>
      <c r="O26" s="1542"/>
      <c r="P26" s="14" t="s">
        <v>3226</v>
      </c>
      <c r="Q26"/>
      <c r="R26"/>
    </row>
    <row r="27" spans="1:19" s="555" customFormat="1">
      <c r="A27" s="1503" t="str">
        <f>IF(ISERROR(#REF!),"xx","")</f>
        <v>xx</v>
      </c>
      <c r="B27" s="665">
        <v>9967003957</v>
      </c>
      <c r="C27" s="1328"/>
      <c r="D27" s="696" t="s">
        <v>3202</v>
      </c>
      <c r="E27" s="691"/>
      <c r="F27" s="1956">
        <v>13.589591400000003</v>
      </c>
      <c r="G27" s="591" t="s">
        <v>4407</v>
      </c>
      <c r="H27" s="557" t="s">
        <v>4408</v>
      </c>
      <c r="I27" s="558" t="s">
        <v>4409</v>
      </c>
      <c r="J27" s="605"/>
      <c r="K27" s="557"/>
      <c r="L27" s="562"/>
      <c r="M27" s="562"/>
      <c r="N27" s="568"/>
      <c r="O27" s="563"/>
      <c r="P27" s="615"/>
      <c r="Q27"/>
      <c r="R27"/>
      <c r="S27" s="532"/>
    </row>
    <row r="28" spans="1:19">
      <c r="A28" s="1503"/>
      <c r="D28" s="1"/>
      <c r="G28" s="26"/>
      <c r="M28" s="26"/>
    </row>
    <row r="29" spans="1:19" s="78" customFormat="1">
      <c r="A29" s="1503"/>
      <c r="B29" s="90" t="s">
        <v>1030</v>
      </c>
      <c r="C29" s="1343"/>
      <c r="D29" s="83"/>
      <c r="E29" s="83"/>
      <c r="F29" s="83"/>
      <c r="G29" s="431" t="s">
        <v>10</v>
      </c>
      <c r="H29" s="83"/>
      <c r="I29" s="83"/>
      <c r="J29" s="83"/>
      <c r="K29" s="83"/>
      <c r="L29" s="83"/>
      <c r="M29" s="431"/>
      <c r="N29" s="83"/>
      <c r="O29" s="91"/>
      <c r="P29" s="1215" t="s">
        <v>2820</v>
      </c>
      <c r="Q29"/>
      <c r="R29"/>
    </row>
    <row r="30" spans="1:19">
      <c r="A30" s="1503" t="str">
        <f>IF(ISERROR(#REF!),"xx","")</f>
        <v>xx</v>
      </c>
      <c r="B30" s="755" t="s">
        <v>4430</v>
      </c>
      <c r="C30" s="1347"/>
      <c r="D30" s="756" t="s">
        <v>4431</v>
      </c>
      <c r="E30" s="757" t="s">
        <v>1567</v>
      </c>
      <c r="F30" s="1956">
        <v>279.43829785872003</v>
      </c>
      <c r="G30" s="161" t="s">
        <v>4429</v>
      </c>
      <c r="H30" s="162"/>
      <c r="I30" s="139"/>
      <c r="J30" s="139"/>
      <c r="K30" s="139"/>
      <c r="L30" s="191"/>
      <c r="M30" s="191"/>
      <c r="N30" s="191"/>
      <c r="O30" s="117"/>
      <c r="P30" s="14" t="s">
        <v>1377</v>
      </c>
    </row>
    <row r="31" spans="1:19">
      <c r="A31" s="1503" t="str">
        <f>IF(ISERROR(#REF!),"xx","")</f>
        <v>xx</v>
      </c>
      <c r="B31" s="755" t="s">
        <v>4432</v>
      </c>
      <c r="C31" s="1347"/>
      <c r="D31" s="756" t="s">
        <v>4433</v>
      </c>
      <c r="E31" s="757" t="s">
        <v>1567</v>
      </c>
      <c r="F31" s="1956">
        <v>284.05329864912005</v>
      </c>
      <c r="G31" s="161"/>
      <c r="H31" s="162" t="s">
        <v>4408</v>
      </c>
      <c r="I31" s="162"/>
      <c r="J31" s="162"/>
      <c r="K31" s="11"/>
      <c r="L31" s="191"/>
      <c r="M31" s="191"/>
      <c r="N31" s="191"/>
      <c r="O31" s="11"/>
      <c r="P31" s="410" t="s">
        <v>1377</v>
      </c>
    </row>
    <row r="32" spans="1:19">
      <c r="A32" s="1503" t="str">
        <f>IF(ISERROR(#REF!),"xx","")</f>
        <v>xx</v>
      </c>
      <c r="B32" s="755" t="s">
        <v>4434</v>
      </c>
      <c r="C32" s="1347"/>
      <c r="D32" s="756" t="s">
        <v>4435</v>
      </c>
      <c r="E32" s="757" t="s">
        <v>1567</v>
      </c>
      <c r="F32" s="1956">
        <v>188.00359469892007</v>
      </c>
      <c r="G32" s="161"/>
      <c r="H32" s="162"/>
      <c r="I32" s="162" t="s">
        <v>4409</v>
      </c>
      <c r="J32" s="162"/>
      <c r="K32" s="11"/>
      <c r="L32" s="191"/>
      <c r="M32" s="191"/>
      <c r="N32" s="191"/>
      <c r="O32" s="11"/>
      <c r="P32" s="410" t="s">
        <v>1377</v>
      </c>
    </row>
    <row r="33" spans="1:19">
      <c r="A33" s="1503" t="str">
        <f>IF(ISERROR(#REF!),"xx","")</f>
        <v>xx</v>
      </c>
      <c r="B33" s="758" t="s">
        <v>4436</v>
      </c>
      <c r="C33" s="1348"/>
      <c r="D33" s="706" t="s">
        <v>4437</v>
      </c>
      <c r="E33" s="661" t="s">
        <v>2043</v>
      </c>
      <c r="F33" s="1956">
        <v>60.725718733680004</v>
      </c>
      <c r="G33" s="163" t="s">
        <v>4407</v>
      </c>
      <c r="H33" s="164" t="s">
        <v>4408</v>
      </c>
      <c r="I33" s="164" t="s">
        <v>4409</v>
      </c>
      <c r="J33" s="164"/>
      <c r="K33" s="9"/>
      <c r="L33" s="195">
        <v>3622</v>
      </c>
      <c r="M33" s="195">
        <v>4422</v>
      </c>
      <c r="N33" s="195"/>
      <c r="O33" s="195"/>
      <c r="P33" s="329" t="s">
        <v>2786</v>
      </c>
    </row>
    <row r="34" spans="1:19" s="518" customFormat="1">
      <c r="A34" s="1503" t="str">
        <f>IF(ISERROR(#REF!),"xx","")</f>
        <v>xx</v>
      </c>
      <c r="B34" s="698" t="s">
        <v>1372</v>
      </c>
      <c r="C34" s="1328"/>
      <c r="D34" s="696" t="s">
        <v>1373</v>
      </c>
      <c r="E34" s="691" t="s">
        <v>295</v>
      </c>
      <c r="F34" s="1956">
        <v>53.072509089600011</v>
      </c>
      <c r="G34" s="591" t="s">
        <v>4407</v>
      </c>
      <c r="H34" s="557" t="s">
        <v>4408</v>
      </c>
      <c r="I34" s="558" t="s">
        <v>4409</v>
      </c>
      <c r="J34" s="605"/>
      <c r="K34" s="557"/>
      <c r="L34" s="562"/>
      <c r="M34" s="560"/>
      <c r="N34" s="560"/>
      <c r="O34" s="563" t="s">
        <v>4438</v>
      </c>
      <c r="P34" s="615" t="s">
        <v>2746</v>
      </c>
      <c r="Q34"/>
      <c r="R34"/>
      <c r="S34" s="532"/>
    </row>
    <row r="35" spans="1:19">
      <c r="D35" s="1"/>
    </row>
    <row r="37" spans="1:19">
      <c r="D37" s="1"/>
    </row>
    <row r="45" spans="1:19">
      <c r="B45" s="349"/>
    </row>
    <row r="134" spans="2:19" s="287" customFormat="1" ht="11.25" customHeight="1">
      <c r="B134"/>
      <c r="C134" s="1341"/>
      <c r="D134" s="76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</row>
  </sheetData>
  <mergeCells count="1">
    <mergeCell ref="L2:M2"/>
  </mergeCells>
  <conditionalFormatting sqref="F30:F34 F9 F11 F13 F17:F27">
    <cfRule type="cellIs" dxfId="17" priority="44" stopIfTrue="1" operator="equal">
      <formula>0</formula>
    </cfRule>
  </conditionalFormatting>
  <pageMargins left="0.31496062992125984" right="0.23622047244094491" top="0.43307086614173229" bottom="0.43307086614173229" header="0.39370078740157483" footer="0.27559055118110237"/>
  <pageSetup paperSize="9" scale="63" orientation="landscape" r:id="rId1"/>
  <headerFooter alignWithMargins="0">
    <oddFooter>&amp;C&amp;8&amp;F / &amp;A   /   page &amp;P / &amp;N     printed: 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9"/>
  <dimension ref="A1:S160"/>
  <sheetViews>
    <sheetView zoomScaleNormal="100" workbookViewId="0">
      <pane xSplit="5" ySplit="6" topLeftCell="F7" activePane="bottomRight" state="frozen"/>
      <selection activeCell="E54" sqref="E54"/>
      <selection pane="topRight" activeCell="E54" sqref="E54"/>
      <selection pane="bottomLeft" activeCell="E54" sqref="E54"/>
      <selection pane="bottomRight" activeCell="F1" sqref="F1:G1048576"/>
    </sheetView>
  </sheetViews>
  <sheetFormatPr defaultColWidth="11.44140625" defaultRowHeight="13.2"/>
  <cols>
    <col min="1" max="1" width="4.6640625" style="287" hidden="1" customWidth="1"/>
    <col min="2" max="2" width="14" bestFit="1" customWidth="1"/>
    <col min="3" max="3" width="12.33203125" style="1341" hidden="1" customWidth="1"/>
    <col min="4" max="4" width="10.88671875" style="76" customWidth="1"/>
    <col min="5" max="5" width="34.6640625" customWidth="1"/>
    <col min="6" max="6" width="10.109375" customWidth="1"/>
    <col min="7" max="9" width="8.6640625" customWidth="1"/>
    <col min="10" max="11" width="8.33203125" customWidth="1"/>
    <col min="12" max="14" width="6.6640625" customWidth="1"/>
    <col min="15" max="15" width="8.6640625" customWidth="1"/>
    <col min="16" max="16" width="67" customWidth="1"/>
    <col min="17" max="17" width="12.33203125" bestFit="1" customWidth="1"/>
  </cols>
  <sheetData>
    <row r="1" spans="1:16" ht="15.6">
      <c r="A1" s="287" t="str">
        <f>Front!J3</f>
        <v>k</v>
      </c>
      <c r="B1" s="827" t="s">
        <v>640</v>
      </c>
      <c r="C1" s="1335"/>
      <c r="D1" s="833"/>
      <c r="E1" s="828"/>
      <c r="F1" s="619"/>
      <c r="G1" s="619"/>
      <c r="H1" s="619"/>
      <c r="I1" s="1504"/>
      <c r="J1" s="1505" t="s">
        <v>619</v>
      </c>
      <c r="K1" s="1543" t="str">
        <f>Front!D14</f>
        <v>Logic Computers</v>
      </c>
      <c r="L1" s="1506"/>
      <c r="M1" s="1543"/>
      <c r="N1" s="1506"/>
      <c r="O1" s="1506"/>
      <c r="P1" s="1507"/>
    </row>
    <row r="2" spans="1:16" ht="15.6">
      <c r="B2" s="829" t="str">
        <f>IF(OR(A1="x",A1="k"),"bizhub 3622 4052 4422 4752","ineo 3622 4052 4422 4752")</f>
        <v>bizhub 3622 4052 4422 4752</v>
      </c>
      <c r="C2" s="1336"/>
      <c r="D2" s="834"/>
      <c r="E2" s="830"/>
      <c r="F2" s="1508"/>
      <c r="G2" s="1508"/>
      <c r="H2" s="1508"/>
      <c r="I2" s="1509"/>
      <c r="J2" s="1509"/>
      <c r="K2" s="1510" t="s">
        <v>620</v>
      </c>
      <c r="L2" s="1988">
        <f>+Front!I12</f>
        <v>43412</v>
      </c>
      <c r="M2" s="1988"/>
      <c r="N2" s="1511"/>
      <c r="O2" s="1510" t="s">
        <v>621</v>
      </c>
      <c r="P2" s="1512">
        <f>+Front!I10</f>
        <v>43412</v>
      </c>
    </row>
    <row r="3" spans="1:16" ht="15.6">
      <c r="B3" s="829" t="str">
        <f>IF(A1="X","ineo 3622 4052 4422 4752","")</f>
        <v/>
      </c>
      <c r="C3" s="1336"/>
      <c r="D3" s="834"/>
      <c r="E3" s="830"/>
      <c r="F3" s="1949"/>
      <c r="G3" s="1508"/>
      <c r="H3" s="1508"/>
      <c r="I3" s="1509"/>
      <c r="J3" s="1509"/>
      <c r="K3" s="1510"/>
      <c r="L3" s="1878"/>
      <c r="M3" s="1878"/>
      <c r="N3" s="1511"/>
      <c r="O3" s="1510"/>
      <c r="P3" s="1512"/>
    </row>
    <row r="4" spans="1:16" ht="15.6">
      <c r="B4" s="836"/>
      <c r="C4" s="1337"/>
      <c r="D4" s="835"/>
      <c r="E4" s="832"/>
      <c r="F4" s="87"/>
      <c r="G4" s="623"/>
      <c r="H4" s="623"/>
      <c r="I4" s="623"/>
      <c r="J4" s="623"/>
      <c r="K4" s="623"/>
      <c r="L4" s="623"/>
      <c r="M4" s="623"/>
      <c r="N4" s="623"/>
      <c r="O4" s="623"/>
      <c r="P4" s="1515"/>
    </row>
    <row r="5" spans="1:16">
      <c r="B5" s="110" t="s">
        <v>642</v>
      </c>
      <c r="C5" s="1342"/>
      <c r="D5" s="103" t="s">
        <v>643</v>
      </c>
      <c r="E5" s="104"/>
      <c r="F5" s="1950" t="s">
        <v>4608</v>
      </c>
      <c r="G5" s="106" t="s">
        <v>617</v>
      </c>
      <c r="H5" s="98"/>
      <c r="I5" s="98"/>
      <c r="J5" s="98"/>
      <c r="K5" s="98"/>
      <c r="L5" s="98"/>
      <c r="M5" s="98"/>
      <c r="N5" s="147" t="s">
        <v>630</v>
      </c>
      <c r="O5" s="1210" t="str">
        <f>+Front!J19</f>
        <v>EUR</v>
      </c>
      <c r="P5" s="107" t="s">
        <v>618</v>
      </c>
    </row>
    <row r="6" spans="1:16">
      <c r="B6" s="109"/>
      <c r="C6" s="1338"/>
      <c r="D6" s="105"/>
      <c r="E6" s="101"/>
      <c r="F6" s="1951"/>
      <c r="G6" s="99"/>
      <c r="H6" s="100"/>
      <c r="I6" s="100"/>
      <c r="J6" s="100"/>
      <c r="K6" s="100"/>
      <c r="L6" s="100"/>
      <c r="M6" s="100"/>
      <c r="N6" s="100"/>
      <c r="O6" s="101"/>
      <c r="P6" s="102"/>
    </row>
    <row r="7" spans="1:16" ht="8.25" customHeight="1">
      <c r="B7" s="2"/>
      <c r="C7" s="1340"/>
      <c r="D7" s="1"/>
      <c r="E7" s="2"/>
      <c r="F7" s="53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s="78" customFormat="1">
      <c r="A8" s="920"/>
      <c r="B8" s="80" t="s">
        <v>1028</v>
      </c>
      <c r="C8" s="1339"/>
      <c r="D8" s="81"/>
      <c r="E8" s="81"/>
      <c r="F8" s="536"/>
      <c r="G8" s="81" t="s">
        <v>220</v>
      </c>
      <c r="H8" s="81"/>
      <c r="I8" s="81"/>
      <c r="J8" s="81"/>
      <c r="K8" s="81"/>
      <c r="L8" s="81"/>
      <c r="M8" s="81"/>
      <c r="N8" s="81"/>
      <c r="O8" s="82"/>
      <c r="P8" s="79"/>
    </row>
    <row r="9" spans="1:16">
      <c r="A9" s="1503" t="str">
        <f>IF(ISERROR(#REF!),"xx","")</f>
        <v>xx</v>
      </c>
      <c r="B9" s="656" t="s">
        <v>4439</v>
      </c>
      <c r="C9" s="1397"/>
      <c r="D9" s="705" t="s">
        <v>4440</v>
      </c>
      <c r="E9" s="801"/>
      <c r="F9" s="1956">
        <v>614.79780100200003</v>
      </c>
      <c r="G9" s="1883" t="s">
        <v>4451</v>
      </c>
      <c r="H9" s="1884"/>
      <c r="I9" s="1884"/>
      <c r="J9" s="1884"/>
      <c r="K9" s="1884"/>
      <c r="L9" s="1884"/>
      <c r="M9" s="1884"/>
      <c r="N9" s="1884"/>
      <c r="O9" s="1885"/>
      <c r="P9" s="598" t="s">
        <v>4474</v>
      </c>
    </row>
    <row r="10" spans="1:16">
      <c r="A10" s="1503" t="str">
        <f>IF(ISERROR(#REF!),"xx","")</f>
        <v>xx</v>
      </c>
      <c r="B10" s="660"/>
      <c r="C10" s="1398"/>
      <c r="D10" s="890"/>
      <c r="E10" s="717"/>
      <c r="F10" s="414"/>
      <c r="G10" s="968" t="s">
        <v>1996</v>
      </c>
      <c r="H10" s="904"/>
      <c r="I10" s="904"/>
      <c r="J10" s="904"/>
      <c r="K10" s="904"/>
      <c r="L10" s="904"/>
      <c r="M10" s="904"/>
      <c r="N10" s="904"/>
      <c r="O10" s="1252" t="s">
        <v>2541</v>
      </c>
      <c r="P10" s="615"/>
    </row>
    <row r="11" spans="1:16">
      <c r="A11" s="1503" t="str">
        <f>IF(ISERROR(#REF!),"xx","")</f>
        <v>xx</v>
      </c>
      <c r="B11" s="656" t="s">
        <v>4443</v>
      </c>
      <c r="C11" s="1397"/>
      <c r="D11" s="705" t="s">
        <v>4444</v>
      </c>
      <c r="E11" s="801"/>
      <c r="F11" s="1956">
        <v>952.17112267200014</v>
      </c>
      <c r="G11" s="1883" t="s">
        <v>4452</v>
      </c>
      <c r="H11" s="1884"/>
      <c r="I11" s="1884"/>
      <c r="J11" s="1884"/>
      <c r="K11" s="1884"/>
      <c r="L11" s="1884"/>
      <c r="M11" s="1884"/>
      <c r="N11" s="1884"/>
      <c r="O11" s="1885"/>
      <c r="P11" s="598" t="s">
        <v>4478</v>
      </c>
    </row>
    <row r="12" spans="1:16">
      <c r="A12" s="1503" t="str">
        <f>IF(ISERROR(#REF!),"xx","")</f>
        <v>xx</v>
      </c>
      <c r="B12" s="660"/>
      <c r="C12" s="1398"/>
      <c r="D12" s="890"/>
      <c r="E12" s="717"/>
      <c r="F12" s="414"/>
      <c r="G12" s="968" t="s">
        <v>1996</v>
      </c>
      <c r="H12" s="904"/>
      <c r="I12" s="904"/>
      <c r="J12" s="904"/>
      <c r="K12" s="904"/>
      <c r="L12" s="904"/>
      <c r="M12" s="904"/>
      <c r="N12" s="904"/>
      <c r="O12" s="1252" t="s">
        <v>1998</v>
      </c>
      <c r="P12" s="615"/>
    </row>
    <row r="13" spans="1:16">
      <c r="A13" s="1503" t="str">
        <f>IF(ISERROR(#REF!),"xx","")</f>
        <v>xx</v>
      </c>
      <c r="B13" s="656" t="s">
        <v>4441</v>
      </c>
      <c r="C13" s="1397"/>
      <c r="D13" s="705" t="s">
        <v>4442</v>
      </c>
      <c r="E13" s="801"/>
      <c r="F13" s="1956">
        <v>1469.4940648080005</v>
      </c>
      <c r="G13" s="1883" t="s">
        <v>4475</v>
      </c>
      <c r="H13" s="1884"/>
      <c r="I13" s="1884"/>
      <c r="J13" s="1884"/>
      <c r="K13" s="1884"/>
      <c r="L13" s="1884"/>
      <c r="M13" s="1884"/>
      <c r="N13" s="1884"/>
      <c r="O13" s="1886"/>
      <c r="P13" s="598" t="s">
        <v>4476</v>
      </c>
    </row>
    <row r="14" spans="1:16">
      <c r="A14" s="1503" t="str">
        <f>IF(ISERROR(#REF!),"xx","")</f>
        <v>xx</v>
      </c>
      <c r="B14" s="660"/>
      <c r="C14" s="1398"/>
      <c r="D14" s="890"/>
      <c r="E14" s="717"/>
      <c r="F14" s="414"/>
      <c r="G14" s="968" t="s">
        <v>4477</v>
      </c>
      <c r="H14" s="904"/>
      <c r="I14" s="904"/>
      <c r="J14" s="904"/>
      <c r="K14" s="904"/>
      <c r="L14" s="904"/>
      <c r="M14" s="904"/>
      <c r="N14" s="904"/>
      <c r="O14" s="1252" t="s">
        <v>1998</v>
      </c>
      <c r="P14" s="615"/>
    </row>
    <row r="15" spans="1:16">
      <c r="A15" s="1503" t="str">
        <f>IF(ISERROR(#REF!),"xx","")</f>
        <v>xx</v>
      </c>
      <c r="B15" s="656" t="s">
        <v>4445</v>
      </c>
      <c r="C15" s="1397"/>
      <c r="D15" s="705" t="s">
        <v>4446</v>
      </c>
      <c r="E15" s="801"/>
      <c r="F15" s="1956">
        <v>1769.3929166760004</v>
      </c>
      <c r="G15" s="1883" t="s">
        <v>4475</v>
      </c>
      <c r="H15" s="1884"/>
      <c r="I15" s="1884"/>
      <c r="J15" s="1884"/>
      <c r="K15" s="1884"/>
      <c r="L15" s="1884"/>
      <c r="M15" s="1884"/>
      <c r="N15" s="1884"/>
      <c r="O15" s="1886"/>
      <c r="P15" s="598" t="s">
        <v>4479</v>
      </c>
    </row>
    <row r="16" spans="1:16">
      <c r="A16" s="1503" t="str">
        <f>IF(ISERROR(#REF!),"xx","")</f>
        <v>xx</v>
      </c>
      <c r="B16" s="660"/>
      <c r="C16" s="1398"/>
      <c r="D16" s="890"/>
      <c r="E16" s="717"/>
      <c r="F16" s="414"/>
      <c r="G16" s="968" t="s">
        <v>4477</v>
      </c>
      <c r="H16" s="904"/>
      <c r="I16" s="904"/>
      <c r="J16" s="904"/>
      <c r="K16" s="904"/>
      <c r="L16" s="904"/>
      <c r="M16" s="904"/>
      <c r="N16" s="904"/>
      <c r="O16" s="1252" t="s">
        <v>1998</v>
      </c>
      <c r="P16" s="615"/>
    </row>
    <row r="17" spans="1:18">
      <c r="A17" s="1503"/>
      <c r="B17" s="2"/>
      <c r="C17" s="1340"/>
      <c r="D17" s="1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8" s="78" customFormat="1">
      <c r="A18" s="1503"/>
      <c r="B18" s="90" t="s">
        <v>1029</v>
      </c>
      <c r="C18" s="1343"/>
      <c r="D18" s="83"/>
      <c r="E18" s="83"/>
      <c r="F18" s="83"/>
      <c r="G18" s="83" t="s">
        <v>10</v>
      </c>
      <c r="H18" s="83"/>
      <c r="I18" s="83"/>
      <c r="J18" s="83"/>
      <c r="K18" s="83"/>
      <c r="L18" s="83"/>
      <c r="M18" s="83"/>
      <c r="N18" s="83"/>
      <c r="O18" s="91"/>
      <c r="P18" s="89"/>
      <c r="Q18"/>
      <c r="R18"/>
    </row>
    <row r="19" spans="1:18">
      <c r="A19" s="1503" t="str">
        <f>IF(ISERROR(#REF!),"xx","")</f>
        <v>xx</v>
      </c>
      <c r="B19" s="779" t="s">
        <v>4410</v>
      </c>
      <c r="C19" s="1375"/>
      <c r="D19" s="1889" t="s">
        <v>4411</v>
      </c>
      <c r="E19" s="885" t="s">
        <v>2029</v>
      </c>
      <c r="F19" s="1956">
        <v>119.04482066399999</v>
      </c>
      <c r="G19" s="218">
        <v>3622</v>
      </c>
      <c r="H19" s="219">
        <v>4422</v>
      </c>
      <c r="I19" s="219">
        <v>4052</v>
      </c>
      <c r="J19" s="219">
        <v>4752</v>
      </c>
      <c r="K19" s="203"/>
      <c r="L19" s="203"/>
      <c r="M19" s="203"/>
      <c r="N19" s="204"/>
      <c r="O19" s="113"/>
      <c r="P19" s="411" t="s">
        <v>4480</v>
      </c>
    </row>
    <row r="20" spans="1:18">
      <c r="A20" s="1503" t="str">
        <f>IF(ISERROR(#REF!),"xx","")</f>
        <v>xx</v>
      </c>
      <c r="B20" s="668" t="s">
        <v>4412</v>
      </c>
      <c r="C20" s="1377"/>
      <c r="D20" s="1890" t="s">
        <v>4413</v>
      </c>
      <c r="E20" s="887" t="s">
        <v>2030</v>
      </c>
      <c r="F20" s="1956">
        <v>185.41825948800002</v>
      </c>
      <c r="G20" s="221">
        <v>3622</v>
      </c>
      <c r="H20" s="221">
        <v>4422</v>
      </c>
      <c r="I20" s="221">
        <v>4052</v>
      </c>
      <c r="J20" s="221">
        <v>4752</v>
      </c>
      <c r="K20" s="201"/>
      <c r="L20" s="201"/>
      <c r="M20" s="201"/>
      <c r="N20" s="205"/>
      <c r="O20" s="114"/>
      <c r="P20" s="88" t="s">
        <v>4480</v>
      </c>
    </row>
    <row r="21" spans="1:18">
      <c r="A21" s="1503" t="str">
        <f>IF(ISERROR(#REF!),"xx","")</f>
        <v>xx</v>
      </c>
      <c r="B21" s="668">
        <v>9967008246</v>
      </c>
      <c r="C21" s="1377"/>
      <c r="D21" s="675" t="s">
        <v>2624</v>
      </c>
      <c r="E21" s="677" t="s">
        <v>671</v>
      </c>
      <c r="F21" s="1956">
        <v>154.28403698400004</v>
      </c>
      <c r="G21" s="162">
        <v>3622</v>
      </c>
      <c r="H21" s="162">
        <v>4422</v>
      </c>
      <c r="I21" s="162">
        <v>4052</v>
      </c>
      <c r="J21" s="162">
        <v>4752</v>
      </c>
      <c r="K21" s="1897"/>
      <c r="L21" s="18"/>
      <c r="M21" s="18"/>
      <c r="N21" s="11"/>
      <c r="O21" s="13"/>
      <c r="P21" s="88"/>
    </row>
    <row r="22" spans="1:18">
      <c r="A22" s="1503" t="str">
        <f>IF(ISERROR(#REF!),"xx","")</f>
        <v>xx</v>
      </c>
      <c r="B22" s="779" t="s">
        <v>4415</v>
      </c>
      <c r="C22" s="1375"/>
      <c r="D22" s="1889" t="s">
        <v>4416</v>
      </c>
      <c r="E22" s="885" t="s">
        <v>2006</v>
      </c>
      <c r="F22" s="1956">
        <v>68.322842280000017</v>
      </c>
      <c r="G22" s="165">
        <v>3622</v>
      </c>
      <c r="H22" s="160">
        <v>4422</v>
      </c>
      <c r="I22" s="160"/>
      <c r="J22" s="160"/>
      <c r="K22" s="16"/>
      <c r="L22" s="16"/>
      <c r="M22" s="16"/>
      <c r="N22" s="8"/>
      <c r="O22" s="6"/>
      <c r="P22" s="411" t="s">
        <v>2022</v>
      </c>
    </row>
    <row r="23" spans="1:18">
      <c r="A23" s="1503" t="str">
        <f>IF(ISERROR(#REF!),"xx","")</f>
        <v>xx</v>
      </c>
      <c r="B23" s="668" t="s">
        <v>4417</v>
      </c>
      <c r="C23" s="1377"/>
      <c r="D23" s="1890" t="s">
        <v>4418</v>
      </c>
      <c r="E23" s="887" t="s">
        <v>2009</v>
      </c>
      <c r="F23" s="1956">
        <v>421.59598588800003</v>
      </c>
      <c r="G23" s="167">
        <v>3622</v>
      </c>
      <c r="H23" s="162">
        <v>4422</v>
      </c>
      <c r="I23" s="162"/>
      <c r="J23" s="162"/>
      <c r="K23" s="18"/>
      <c r="L23" s="18"/>
      <c r="M23" s="18"/>
      <c r="N23" s="11"/>
      <c r="O23" s="13"/>
      <c r="P23" s="88" t="s">
        <v>4421</v>
      </c>
    </row>
    <row r="24" spans="1:18">
      <c r="A24" s="1503" t="str">
        <f>IF(ISERROR(#REF!),"xx","")</f>
        <v>xx</v>
      </c>
      <c r="B24" s="772" t="s">
        <v>4419</v>
      </c>
      <c r="C24" s="1376"/>
      <c r="D24" s="1891" t="s">
        <v>4420</v>
      </c>
      <c r="E24" s="889" t="s">
        <v>2012</v>
      </c>
      <c r="F24" s="1956">
        <v>679.23589456800016</v>
      </c>
      <c r="G24" s="168">
        <v>3622</v>
      </c>
      <c r="H24" s="164">
        <v>4422</v>
      </c>
      <c r="I24" s="164"/>
      <c r="J24" s="164"/>
      <c r="K24" s="20"/>
      <c r="L24" s="20"/>
      <c r="M24" s="20"/>
      <c r="N24" s="9"/>
      <c r="O24" s="7"/>
      <c r="P24" s="256" t="s">
        <v>4422</v>
      </c>
    </row>
    <row r="25" spans="1:18">
      <c r="A25" s="1503" t="str">
        <f>IF(ISERROR(#REF!),"xx","")</f>
        <v>xx</v>
      </c>
      <c r="B25" s="668" t="s">
        <v>4425</v>
      </c>
      <c r="C25" s="1377"/>
      <c r="D25" s="1890" t="s">
        <v>4426</v>
      </c>
      <c r="E25" s="887" t="s">
        <v>2017</v>
      </c>
      <c r="F25" s="1956">
        <v>70.272245736000016</v>
      </c>
      <c r="G25" s="162"/>
      <c r="H25" s="162">
        <v>4422</v>
      </c>
      <c r="I25" s="162"/>
      <c r="J25" s="162"/>
      <c r="K25" s="18"/>
      <c r="L25" s="18"/>
      <c r="M25" s="18"/>
      <c r="N25" s="11"/>
      <c r="O25" s="13"/>
      <c r="P25" s="88" t="s">
        <v>2542</v>
      </c>
    </row>
    <row r="26" spans="1:18">
      <c r="A26" s="1503" t="str">
        <f>IF(ISERROR(#REF!),"xx","")</f>
        <v>xx</v>
      </c>
      <c r="B26" s="668" t="s">
        <v>4465</v>
      </c>
      <c r="C26" s="1377"/>
      <c r="D26" s="1890" t="s">
        <v>4466</v>
      </c>
      <c r="E26" s="887" t="s">
        <v>2551</v>
      </c>
      <c r="F26" s="1956">
        <v>157.45181760000003</v>
      </c>
      <c r="G26" s="162"/>
      <c r="H26" s="162">
        <v>4422</v>
      </c>
      <c r="I26" s="162"/>
      <c r="J26" s="162"/>
      <c r="K26" s="18"/>
      <c r="L26" s="18"/>
      <c r="M26" s="18"/>
      <c r="N26" s="11"/>
      <c r="O26" s="13"/>
      <c r="P26" s="880" t="s">
        <v>2543</v>
      </c>
    </row>
    <row r="27" spans="1:18">
      <c r="A27" s="1503" t="str">
        <f>IF(ISERROR(#REF!),"xx","")</f>
        <v>xx</v>
      </c>
      <c r="B27" s="779" t="s">
        <v>2644</v>
      </c>
      <c r="C27" s="1375"/>
      <c r="D27" s="672" t="s">
        <v>2645</v>
      </c>
      <c r="E27" s="678" t="s">
        <v>2661</v>
      </c>
      <c r="F27" s="1956">
        <v>253.55365912800005</v>
      </c>
      <c r="G27" s="160"/>
      <c r="H27" s="160"/>
      <c r="I27" s="160">
        <v>4052</v>
      </c>
      <c r="J27" s="160">
        <v>4752</v>
      </c>
      <c r="K27" s="16"/>
      <c r="L27" s="16"/>
      <c r="M27" s="16"/>
      <c r="N27" s="8"/>
      <c r="O27" s="6"/>
      <c r="P27" s="411" t="s">
        <v>2660</v>
      </c>
    </row>
    <row r="28" spans="1:18">
      <c r="A28" s="1503" t="str">
        <f>IF(ISERROR(#REF!),"xx","")</f>
        <v>xx</v>
      </c>
      <c r="B28" s="668" t="s">
        <v>4461</v>
      </c>
      <c r="C28" s="1377"/>
      <c r="D28" s="1890" t="s">
        <v>3835</v>
      </c>
      <c r="E28" s="887" t="s">
        <v>3836</v>
      </c>
      <c r="F28" s="1956">
        <v>194.99657839200003</v>
      </c>
      <c r="G28" s="162"/>
      <c r="H28" s="162"/>
      <c r="I28" s="162">
        <v>4052</v>
      </c>
      <c r="J28" s="162">
        <v>4752</v>
      </c>
      <c r="K28" s="18"/>
      <c r="L28" s="18"/>
      <c r="M28" s="18"/>
      <c r="N28" s="11"/>
      <c r="O28" s="13"/>
      <c r="P28" s="88" t="s">
        <v>4464</v>
      </c>
    </row>
    <row r="29" spans="1:18">
      <c r="A29" s="1503" t="str">
        <f>IF(ISERROR(#REF!),"xx","")</f>
        <v>xx</v>
      </c>
      <c r="B29" s="772" t="s">
        <v>4467</v>
      </c>
      <c r="C29" s="1376"/>
      <c r="D29" s="1891" t="s">
        <v>3840</v>
      </c>
      <c r="E29" s="889" t="s">
        <v>4468</v>
      </c>
      <c r="F29" s="1956">
        <v>60.506484192000016</v>
      </c>
      <c r="G29" s="164"/>
      <c r="H29" s="164"/>
      <c r="I29" s="164">
        <v>4052</v>
      </c>
      <c r="J29" s="164">
        <v>4752</v>
      </c>
      <c r="K29" s="20"/>
      <c r="L29" s="20"/>
      <c r="M29" s="20"/>
      <c r="N29" s="9"/>
      <c r="O29" s="7"/>
      <c r="P29" s="256" t="s">
        <v>4472</v>
      </c>
    </row>
    <row r="30" spans="1:18">
      <c r="A30" s="1503" t="str">
        <f>IF(ISERROR(#REF!),"xx","")</f>
        <v>xx</v>
      </c>
      <c r="B30" s="668" t="s">
        <v>4469</v>
      </c>
      <c r="C30" s="1377"/>
      <c r="D30" s="1890" t="s">
        <v>3842</v>
      </c>
      <c r="E30" s="887" t="s">
        <v>4468</v>
      </c>
      <c r="F30" s="1956">
        <v>201.03223140000003</v>
      </c>
      <c r="G30" s="162"/>
      <c r="H30" s="162"/>
      <c r="I30" s="162">
        <v>4052</v>
      </c>
      <c r="J30" s="162">
        <v>4752</v>
      </c>
      <c r="K30" s="18"/>
      <c r="L30" s="18"/>
      <c r="M30" s="18"/>
      <c r="N30" s="11"/>
      <c r="O30" s="13"/>
      <c r="P30" s="88" t="s">
        <v>4471</v>
      </c>
    </row>
    <row r="31" spans="1:18">
      <c r="A31" s="1503" t="str">
        <f>IF(ISERROR(#REF!),"xx","")</f>
        <v>xx</v>
      </c>
      <c r="B31" s="668" t="s">
        <v>4470</v>
      </c>
      <c r="C31" s="1377"/>
      <c r="D31" s="1890" t="s">
        <v>3843</v>
      </c>
      <c r="E31" s="887" t="s">
        <v>4468</v>
      </c>
      <c r="F31" s="1956">
        <v>27.329136912000003</v>
      </c>
      <c r="G31" s="162"/>
      <c r="H31" s="162"/>
      <c r="I31" s="162">
        <v>4052</v>
      </c>
      <c r="J31" s="162">
        <v>4752</v>
      </c>
      <c r="K31" s="18"/>
      <c r="L31" s="18"/>
      <c r="M31" s="18"/>
      <c r="N31" s="11"/>
      <c r="O31" s="13"/>
      <c r="P31" s="88" t="s">
        <v>4473</v>
      </c>
    </row>
    <row r="32" spans="1:18" s="518" customFormat="1">
      <c r="A32" s="1503" t="str">
        <f>IF(ISERROR(#REF!),"xx","")</f>
        <v>xx</v>
      </c>
      <c r="B32" s="686" t="s">
        <v>1601</v>
      </c>
      <c r="C32" s="1327"/>
      <c r="D32" s="687" t="s">
        <v>1602</v>
      </c>
      <c r="E32" s="688" t="s">
        <v>995</v>
      </c>
      <c r="F32" s="1956">
        <v>704.99051330400016</v>
      </c>
      <c r="G32" s="587"/>
      <c r="H32" s="544"/>
      <c r="I32" s="545">
        <v>4052</v>
      </c>
      <c r="J32" s="551">
        <v>4752</v>
      </c>
      <c r="K32" s="551"/>
      <c r="L32" s="565"/>
      <c r="M32" s="878"/>
      <c r="N32" s="565"/>
      <c r="O32" s="554"/>
      <c r="P32" s="617" t="s">
        <v>336</v>
      </c>
    </row>
    <row r="33" spans="1:19">
      <c r="A33" s="1503" t="str">
        <f>IF(ISERROR(#REF!),"xx","")</f>
        <v>xx</v>
      </c>
      <c r="B33" s="779" t="s">
        <v>3076</v>
      </c>
      <c r="C33" s="1375"/>
      <c r="D33" s="1889" t="s">
        <v>2658</v>
      </c>
      <c r="E33" s="885" t="s">
        <v>2588</v>
      </c>
      <c r="F33" s="1956">
        <v>23.898936599999999</v>
      </c>
      <c r="G33" s="160"/>
      <c r="H33" s="160"/>
      <c r="I33" s="160">
        <v>4052</v>
      </c>
      <c r="J33" s="160">
        <v>4752</v>
      </c>
      <c r="K33" s="16"/>
      <c r="L33" s="16"/>
      <c r="M33" s="16"/>
      <c r="N33" s="8"/>
      <c r="O33" s="6"/>
      <c r="P33" s="411" t="s">
        <v>2613</v>
      </c>
    </row>
    <row r="34" spans="1:19">
      <c r="A34" s="1503" t="str">
        <f>IF(ISERROR(#REF!),"xx","")</f>
        <v>xx</v>
      </c>
      <c r="B34" s="668" t="s">
        <v>3837</v>
      </c>
      <c r="C34" s="1377"/>
      <c r="D34" s="1890" t="s">
        <v>3838</v>
      </c>
      <c r="E34" s="887" t="s">
        <v>2589</v>
      </c>
      <c r="F34" s="1956">
        <v>228.36136831200005</v>
      </c>
      <c r="G34" s="162"/>
      <c r="H34" s="162"/>
      <c r="I34" s="323">
        <v>4052</v>
      </c>
      <c r="J34" s="323">
        <v>4752</v>
      </c>
      <c r="K34" s="18"/>
      <c r="L34" s="18"/>
      <c r="M34" s="18"/>
      <c r="N34" s="11"/>
      <c r="O34" s="13"/>
      <c r="P34" s="88"/>
    </row>
    <row r="35" spans="1:19" s="44" customFormat="1">
      <c r="A35" s="1503" t="str">
        <f>IF(ISERROR(#REF!),"xx","")</f>
        <v>xx</v>
      </c>
      <c r="B35" s="692" t="s">
        <v>4423</v>
      </c>
      <c r="C35" s="1333"/>
      <c r="D35" s="693" t="s">
        <v>4424</v>
      </c>
      <c r="E35" s="678" t="s">
        <v>3225</v>
      </c>
      <c r="F35" s="1956">
        <v>184.03118395200005</v>
      </c>
      <c r="G35" s="322">
        <v>3622</v>
      </c>
      <c r="H35" s="322">
        <v>4422</v>
      </c>
      <c r="I35" s="322">
        <v>4052</v>
      </c>
      <c r="J35" s="322">
        <v>4752</v>
      </c>
      <c r="K35" s="281"/>
      <c r="L35" s="281"/>
      <c r="M35" s="281"/>
      <c r="N35" s="281"/>
      <c r="O35" s="1553"/>
      <c r="P35" s="4" t="s">
        <v>3226</v>
      </c>
      <c r="Q35"/>
      <c r="R35"/>
    </row>
    <row r="36" spans="1:19" s="555" customFormat="1">
      <c r="A36" s="1503" t="str">
        <f>IF(ISERROR(#REF!),"xx","")</f>
        <v>xx</v>
      </c>
      <c r="B36" s="665">
        <v>9967003957</v>
      </c>
      <c r="C36" s="1328"/>
      <c r="D36" s="696" t="s">
        <v>3202</v>
      </c>
      <c r="E36" s="691"/>
      <c r="F36" s="1956">
        <v>13.589591400000003</v>
      </c>
      <c r="G36" s="591">
        <v>3622</v>
      </c>
      <c r="H36" s="557">
        <v>4422</v>
      </c>
      <c r="I36" s="558">
        <v>4052</v>
      </c>
      <c r="J36" s="605">
        <v>4752</v>
      </c>
      <c r="K36" s="557"/>
      <c r="L36" s="562"/>
      <c r="M36" s="562"/>
      <c r="N36" s="568"/>
      <c r="O36" s="563"/>
      <c r="P36" s="615"/>
      <c r="Q36"/>
      <c r="R36"/>
      <c r="S36" s="532"/>
    </row>
    <row r="37" spans="1:19" s="44" customFormat="1">
      <c r="A37" s="1503" t="str">
        <f>IF(ISERROR(#REF!),"xx","")</f>
        <v>xx</v>
      </c>
      <c r="B37" s="779">
        <v>9967002640</v>
      </c>
      <c r="C37" s="1375"/>
      <c r="D37" s="710" t="s">
        <v>2477</v>
      </c>
      <c r="E37" s="678"/>
      <c r="F37" s="1956">
        <v>205.06224816000005</v>
      </c>
      <c r="G37" s="322"/>
      <c r="H37" s="322"/>
      <c r="I37" s="322">
        <v>4052</v>
      </c>
      <c r="J37" s="322">
        <v>4752</v>
      </c>
      <c r="K37" s="281"/>
      <c r="L37" s="281"/>
      <c r="M37" s="281"/>
      <c r="N37" s="281"/>
      <c r="O37" s="1553"/>
      <c r="P37" s="4"/>
      <c r="Q37"/>
      <c r="R37"/>
    </row>
    <row r="38" spans="1:19">
      <c r="A38" s="1503" t="str">
        <f>IF(ISERROR(#REF!),"xx","")</f>
        <v>xx</v>
      </c>
      <c r="B38" s="772">
        <v>9967001293</v>
      </c>
      <c r="C38" s="1376"/>
      <c r="D38" s="670" t="s">
        <v>539</v>
      </c>
      <c r="E38" s="679"/>
      <c r="F38" s="1956">
        <v>232.39138507200005</v>
      </c>
      <c r="G38" s="164">
        <v>3622</v>
      </c>
      <c r="H38" s="164">
        <v>4422</v>
      </c>
      <c r="I38" s="164"/>
      <c r="J38" s="164"/>
      <c r="K38" s="20"/>
      <c r="L38" s="20"/>
      <c r="M38" s="20"/>
      <c r="N38" s="9"/>
      <c r="O38" s="865"/>
      <c r="P38" s="256" t="s">
        <v>1455</v>
      </c>
    </row>
    <row r="39" spans="1:19" s="518" customFormat="1" ht="12.75" customHeight="1">
      <c r="A39" s="1503" t="str">
        <f>IF(ISERROR(#REF!),"xx","")</f>
        <v>xx</v>
      </c>
      <c r="B39" s="1425">
        <v>9967004836</v>
      </c>
      <c r="C39" s="1331"/>
      <c r="D39" s="746" t="s">
        <v>3628</v>
      </c>
      <c r="E39" s="747"/>
      <c r="F39" s="1956">
        <v>41.331102120000011</v>
      </c>
      <c r="G39" s="587"/>
      <c r="H39" s="544"/>
      <c r="I39" s="545">
        <v>4052</v>
      </c>
      <c r="J39" s="604">
        <v>4752</v>
      </c>
      <c r="K39" s="604"/>
      <c r="L39" s="866"/>
      <c r="M39" s="566"/>
      <c r="N39" s="549"/>
      <c r="O39" s="554"/>
      <c r="P39" s="588" t="s">
        <v>3740</v>
      </c>
      <c r="Q39" s="44"/>
      <c r="R39"/>
    </row>
    <row r="40" spans="1:19" s="518" customFormat="1" ht="12.75" customHeight="1">
      <c r="A40" s="1503" t="str">
        <f>IF(ISERROR(#REF!),"xx","")</f>
        <v>xx</v>
      </c>
      <c r="B40" s="1425">
        <v>9967004835</v>
      </c>
      <c r="C40" s="1331"/>
      <c r="D40" s="746" t="s">
        <v>3742</v>
      </c>
      <c r="E40" s="747"/>
      <c r="F40" s="1956">
        <v>39.362954400000007</v>
      </c>
      <c r="G40" s="587"/>
      <c r="H40" s="544"/>
      <c r="I40" s="545">
        <v>4052</v>
      </c>
      <c r="J40" s="604">
        <v>4752</v>
      </c>
      <c r="K40" s="604"/>
      <c r="L40" s="866"/>
      <c r="M40" s="566"/>
      <c r="N40" s="549"/>
      <c r="O40" s="554"/>
      <c r="P40" s="588"/>
      <c r="Q40" s="44"/>
      <c r="R40"/>
    </row>
    <row r="41" spans="1:19" s="518" customFormat="1" ht="12.75" customHeight="1">
      <c r="A41" s="1503" t="str">
        <f>IF(ISERROR(#REF!),"xx","")</f>
        <v>xx</v>
      </c>
      <c r="B41" s="1425">
        <v>9967008261</v>
      </c>
      <c r="C41" s="1331"/>
      <c r="D41" s="746" t="s">
        <v>4519</v>
      </c>
      <c r="E41" s="747"/>
      <c r="F41" s="1956">
        <v>39.362954400000007</v>
      </c>
      <c r="G41" s="587"/>
      <c r="H41" s="544"/>
      <c r="I41" s="545">
        <v>4052</v>
      </c>
      <c r="J41" s="604">
        <v>4752</v>
      </c>
      <c r="K41" s="604"/>
      <c r="L41" s="866"/>
      <c r="M41" s="566"/>
      <c r="N41" s="549"/>
      <c r="O41" s="554"/>
      <c r="P41" s="588"/>
      <c r="Q41" s="44"/>
      <c r="R41"/>
    </row>
    <row r="42" spans="1:19">
      <c r="A42" s="1503"/>
      <c r="B42" s="47"/>
      <c r="C42" s="1634"/>
      <c r="D42" s="1545"/>
      <c r="E42" s="47"/>
      <c r="F42" s="47"/>
      <c r="G42" s="1635"/>
      <c r="H42" s="47"/>
      <c r="I42" s="1636"/>
      <c r="J42" s="1636"/>
      <c r="K42" s="47"/>
      <c r="L42" s="47"/>
      <c r="M42" s="1635"/>
      <c r="N42" s="47"/>
      <c r="O42" s="47"/>
      <c r="P42" s="47"/>
    </row>
    <row r="43" spans="1:19" s="539" customFormat="1">
      <c r="A43" s="1503"/>
      <c r="B43" s="535" t="s">
        <v>3231</v>
      </c>
      <c r="C43" s="1324"/>
      <c r="D43" s="536"/>
      <c r="E43" s="536"/>
      <c r="F43" s="1952"/>
      <c r="G43" s="597"/>
      <c r="H43" s="536"/>
      <c r="I43" s="536"/>
      <c r="J43" s="536"/>
      <c r="K43" s="536"/>
      <c r="L43" s="536"/>
      <c r="M43" s="536"/>
      <c r="N43" s="536"/>
      <c r="O43" s="538"/>
      <c r="P43" s="537"/>
      <c r="Q43"/>
      <c r="R43"/>
      <c r="S43" s="532"/>
    </row>
    <row r="44" spans="1:19" s="555" customFormat="1">
      <c r="A44" s="1503" t="str">
        <f>IF(ISERROR(#REF!),"xx","")</f>
        <v>xx</v>
      </c>
      <c r="B44" s="744" t="s">
        <v>451</v>
      </c>
      <c r="C44" s="1331"/>
      <c r="D44" s="746" t="s">
        <v>1189</v>
      </c>
      <c r="E44" s="747" t="s">
        <v>613</v>
      </c>
      <c r="F44" s="1956">
        <v>143.54357371199998</v>
      </c>
      <c r="G44" s="1887"/>
      <c r="H44" s="545"/>
      <c r="I44" s="545">
        <v>4052</v>
      </c>
      <c r="J44" s="1525">
        <v>4752</v>
      </c>
      <c r="K44" s="551"/>
      <c r="L44" s="565"/>
      <c r="M44" s="565"/>
      <c r="N44" s="553"/>
      <c r="O44" s="554"/>
      <c r="P44" s="588" t="s">
        <v>4514</v>
      </c>
      <c r="Q44"/>
      <c r="R44"/>
      <c r="S44" s="532"/>
    </row>
    <row r="45" spans="1:19" s="555" customFormat="1">
      <c r="A45" s="1503" t="str">
        <f>IF(ISERROR(#REF!),"xx","")</f>
        <v>xx</v>
      </c>
      <c r="B45" s="744" t="s">
        <v>1186</v>
      </c>
      <c r="C45" s="1331"/>
      <c r="D45" s="746" t="s">
        <v>1187</v>
      </c>
      <c r="E45" s="747" t="s">
        <v>613</v>
      </c>
      <c r="F45" s="1956">
        <v>403.95763346400008</v>
      </c>
      <c r="G45" s="1887"/>
      <c r="H45" s="545"/>
      <c r="I45" s="545">
        <v>4052</v>
      </c>
      <c r="J45" s="1525">
        <v>4752</v>
      </c>
      <c r="K45" s="551"/>
      <c r="L45" s="565"/>
      <c r="M45" s="565"/>
      <c r="N45" s="553"/>
      <c r="O45" s="554"/>
      <c r="P45" s="588" t="s">
        <v>4515</v>
      </c>
      <c r="Q45"/>
      <c r="R45"/>
      <c r="S45" s="532"/>
    </row>
    <row r="46" spans="1:19" s="518" customFormat="1">
      <c r="A46" s="1503" t="str">
        <f>IF(ISERROR(#REF!),"xx","")</f>
        <v>xx</v>
      </c>
      <c r="B46" s="744" t="s">
        <v>1184</v>
      </c>
      <c r="C46" s="1331"/>
      <c r="D46" s="746" t="s">
        <v>1185</v>
      </c>
      <c r="E46" s="747" t="s">
        <v>613</v>
      </c>
      <c r="F46" s="1956">
        <v>403.95763346400008</v>
      </c>
      <c r="G46" s="1887"/>
      <c r="H46" s="545"/>
      <c r="I46" s="545">
        <v>4052</v>
      </c>
      <c r="J46" s="1525">
        <v>4752</v>
      </c>
      <c r="K46" s="551"/>
      <c r="L46" s="565"/>
      <c r="M46" s="565"/>
      <c r="N46" s="553"/>
      <c r="O46" s="554"/>
      <c r="P46" s="588" t="s">
        <v>4516</v>
      </c>
      <c r="Q46"/>
      <c r="R46"/>
      <c r="S46" s="532"/>
    </row>
    <row r="47" spans="1:19" s="532" customFormat="1">
      <c r="A47" s="1503" t="str">
        <f>IF(ISERROR(#REF!),"xx","")</f>
        <v>xx</v>
      </c>
      <c r="B47" s="748" t="s">
        <v>1182</v>
      </c>
      <c r="C47" s="1332"/>
      <c r="D47" s="750" t="s">
        <v>1183</v>
      </c>
      <c r="E47" s="685" t="s">
        <v>613</v>
      </c>
      <c r="F47" s="1956">
        <v>246.05595352800003</v>
      </c>
      <c r="G47" s="1888"/>
      <c r="H47" s="558"/>
      <c r="I47" s="558">
        <v>4052</v>
      </c>
      <c r="J47" s="1526">
        <v>4752</v>
      </c>
      <c r="K47" s="559"/>
      <c r="L47" s="562"/>
      <c r="M47" s="562"/>
      <c r="N47" s="568"/>
      <c r="O47" s="563"/>
      <c r="P47" s="615" t="s">
        <v>4517</v>
      </c>
      <c r="Q47"/>
      <c r="R47"/>
    </row>
    <row r="48" spans="1:19" s="532" customFormat="1">
      <c r="A48" s="1503" t="str">
        <f>IF(ISERROR(#REF!),"xx","")</f>
        <v>xx</v>
      </c>
      <c r="B48" s="745" t="s">
        <v>1991</v>
      </c>
      <c r="C48" s="1331"/>
      <c r="D48" s="746" t="s">
        <v>1992</v>
      </c>
      <c r="E48" s="747" t="s">
        <v>613</v>
      </c>
      <c r="F48" s="1956">
        <v>23.898936599999999</v>
      </c>
      <c r="G48" s="1887"/>
      <c r="H48" s="545"/>
      <c r="I48" s="545">
        <v>4052</v>
      </c>
      <c r="J48" s="1525">
        <v>4752</v>
      </c>
      <c r="K48" s="551"/>
      <c r="L48" s="565"/>
      <c r="M48" s="565"/>
      <c r="N48" s="553"/>
      <c r="O48" s="554"/>
      <c r="P48" s="588" t="s">
        <v>2045</v>
      </c>
      <c r="Q48"/>
      <c r="R48"/>
    </row>
    <row r="49" spans="1:19" s="555" customFormat="1">
      <c r="A49" s="1503" t="str">
        <f>IF(ISERROR(#REF!),"xx","")</f>
        <v>xx</v>
      </c>
      <c r="B49" s="744" t="s">
        <v>3950</v>
      </c>
      <c r="C49" s="1331"/>
      <c r="D49" s="746" t="s">
        <v>3942</v>
      </c>
      <c r="E49" s="747" t="s">
        <v>613</v>
      </c>
      <c r="F49" s="1956">
        <v>275.54068080000008</v>
      </c>
      <c r="G49" s="1887"/>
      <c r="H49" s="545"/>
      <c r="I49" s="545">
        <v>4052</v>
      </c>
      <c r="J49" s="1525">
        <v>4752</v>
      </c>
      <c r="K49" s="551"/>
      <c r="L49" s="565"/>
      <c r="M49" s="565"/>
      <c r="N49" s="553"/>
      <c r="O49" s="554"/>
      <c r="P49" s="588" t="s">
        <v>4518</v>
      </c>
      <c r="Q49"/>
      <c r="R49"/>
      <c r="S49" s="532"/>
    </row>
    <row r="50" spans="1:19" s="555" customFormat="1">
      <c r="A50" s="1503" t="str">
        <f>IF(ISERROR(#REF!),"xx","")</f>
        <v>xx</v>
      </c>
      <c r="B50" s="748" t="s">
        <v>3043</v>
      </c>
      <c r="C50" s="1332"/>
      <c r="D50" s="750" t="s">
        <v>3045</v>
      </c>
      <c r="E50" s="685" t="s">
        <v>613</v>
      </c>
      <c r="F50" s="1956">
        <v>36.02647540800001</v>
      </c>
      <c r="G50" s="1888"/>
      <c r="H50" s="558"/>
      <c r="I50" s="558">
        <v>4052</v>
      </c>
      <c r="J50" s="1526">
        <v>4752</v>
      </c>
      <c r="K50" s="559"/>
      <c r="L50" s="562"/>
      <c r="M50" s="562"/>
      <c r="N50" s="568"/>
      <c r="O50" s="563"/>
      <c r="P50" s="615" t="s">
        <v>2730</v>
      </c>
      <c r="Q50"/>
      <c r="R50"/>
      <c r="S50" s="532"/>
    </row>
    <row r="51" spans="1:19" s="518" customFormat="1">
      <c r="A51" s="1503" t="str">
        <f>IF(ISERROR(#REF!),"xx","")</f>
        <v>xx</v>
      </c>
      <c r="B51" s="1410" t="s">
        <v>4462</v>
      </c>
      <c r="C51" s="1411"/>
      <c r="D51" s="1412" t="s">
        <v>4463</v>
      </c>
      <c r="E51" s="1413" t="s">
        <v>722</v>
      </c>
      <c r="F51" s="1956">
        <v>194.99657839200003</v>
      </c>
      <c r="G51" s="1420"/>
      <c r="H51" s="1414"/>
      <c r="I51" s="1415">
        <v>4052</v>
      </c>
      <c r="J51" s="1421">
        <v>4752</v>
      </c>
      <c r="K51" s="1414"/>
      <c r="L51" s="1416"/>
      <c r="M51" s="1416"/>
      <c r="N51" s="1417"/>
      <c r="O51" s="1418"/>
      <c r="P51" s="1419" t="s">
        <v>1989</v>
      </c>
      <c r="S51" s="532"/>
    </row>
    <row r="52" spans="1:19" s="518" customFormat="1">
      <c r="A52" s="1503"/>
      <c r="B52" s="532"/>
      <c r="C52" s="1323"/>
      <c r="D52" s="533"/>
      <c r="E52" s="532"/>
      <c r="F52" s="532"/>
      <c r="G52" s="596"/>
      <c r="H52" s="596"/>
      <c r="I52" s="599"/>
      <c r="J52" s="534"/>
      <c r="K52" s="534"/>
      <c r="L52" s="534"/>
      <c r="M52" s="534"/>
      <c r="N52" s="534"/>
      <c r="O52" s="534"/>
      <c r="P52" s="532"/>
      <c r="Q52"/>
      <c r="R52"/>
      <c r="S52" s="532"/>
    </row>
    <row r="53" spans="1:19" s="78" customFormat="1">
      <c r="A53" s="1503"/>
      <c r="B53" s="90" t="s">
        <v>1030</v>
      </c>
      <c r="C53" s="1343"/>
      <c r="D53" s="83"/>
      <c r="E53" s="83"/>
      <c r="F53" s="83"/>
      <c r="G53" s="431" t="s">
        <v>10</v>
      </c>
      <c r="H53" s="83"/>
      <c r="I53" s="83"/>
      <c r="J53" s="83"/>
      <c r="K53" s="83"/>
      <c r="L53" s="83"/>
      <c r="M53" s="431"/>
      <c r="N53" s="83"/>
      <c r="O53" s="91"/>
      <c r="P53" s="1215" t="s">
        <v>2820</v>
      </c>
      <c r="Q53"/>
      <c r="R53"/>
    </row>
    <row r="54" spans="1:19">
      <c r="A54" s="1503" t="str">
        <f>IF(ISERROR(#REF!),"xx","")</f>
        <v>xx</v>
      </c>
      <c r="B54" s="755" t="s">
        <v>4453</v>
      </c>
      <c r="C54" s="1347"/>
      <c r="D54" s="756" t="s">
        <v>4454</v>
      </c>
      <c r="E54" s="757" t="s">
        <v>1567</v>
      </c>
      <c r="F54" s="1956">
        <v>254.61343944036005</v>
      </c>
      <c r="G54" s="161">
        <v>3622</v>
      </c>
      <c r="H54" s="162"/>
      <c r="I54" s="136"/>
      <c r="J54" s="136"/>
      <c r="K54" s="139"/>
      <c r="L54" s="191"/>
      <c r="M54" s="191"/>
      <c r="N54" s="191"/>
      <c r="O54" s="117"/>
      <c r="P54" s="86" t="s">
        <v>1377</v>
      </c>
    </row>
    <row r="55" spans="1:19">
      <c r="A55" s="1503" t="str">
        <f>IF(ISERROR(#REF!),"xx","")</f>
        <v>xx</v>
      </c>
      <c r="B55" s="755" t="s">
        <v>4455</v>
      </c>
      <c r="C55" s="1347"/>
      <c r="D55" s="756" t="s">
        <v>4456</v>
      </c>
      <c r="E55" s="757" t="s">
        <v>1567</v>
      </c>
      <c r="F55" s="1956">
        <v>279.39983951880004</v>
      </c>
      <c r="G55" s="161"/>
      <c r="H55" s="162">
        <v>4422</v>
      </c>
      <c r="I55" s="162"/>
      <c r="J55" s="162"/>
      <c r="K55" s="11"/>
      <c r="L55" s="191"/>
      <c r="M55" s="191"/>
      <c r="N55" s="191"/>
      <c r="O55" s="11"/>
      <c r="P55" s="410" t="s">
        <v>1377</v>
      </c>
    </row>
    <row r="56" spans="1:19">
      <c r="A56" s="1503" t="str">
        <f>IF(ISERROR(#REF!),"xx","")</f>
        <v>xx</v>
      </c>
      <c r="B56" s="758" t="s">
        <v>4436</v>
      </c>
      <c r="C56" s="1348"/>
      <c r="D56" s="706" t="s">
        <v>4437</v>
      </c>
      <c r="E56" s="661" t="s">
        <v>2043</v>
      </c>
      <c r="F56" s="1956">
        <v>60.725718733680004</v>
      </c>
      <c r="G56" s="163">
        <v>3622</v>
      </c>
      <c r="H56" s="164">
        <v>4422</v>
      </c>
      <c r="I56" s="164"/>
      <c r="J56" s="164"/>
      <c r="K56" s="9"/>
      <c r="L56" s="195" t="s">
        <v>4407</v>
      </c>
      <c r="M56" s="195" t="s">
        <v>4408</v>
      </c>
      <c r="N56" s="195" t="s">
        <v>4409</v>
      </c>
      <c r="O56" s="195"/>
      <c r="P56" s="310" t="s">
        <v>2786</v>
      </c>
    </row>
    <row r="57" spans="1:19">
      <c r="A57" s="1503" t="str">
        <f>IF(ISERROR(#REF!),"xx","")</f>
        <v>xx</v>
      </c>
      <c r="B57" s="755" t="s">
        <v>4457</v>
      </c>
      <c r="C57" s="1347"/>
      <c r="D57" s="756" t="s">
        <v>4458</v>
      </c>
      <c r="E57" s="757" t="s">
        <v>1567</v>
      </c>
      <c r="F57" s="1956">
        <v>150.06444236784006</v>
      </c>
      <c r="G57" s="161"/>
      <c r="H57" s="162"/>
      <c r="I57" s="160">
        <v>4052</v>
      </c>
      <c r="J57" s="160">
        <v>4752</v>
      </c>
      <c r="K57" s="11"/>
      <c r="L57" s="191"/>
      <c r="M57" s="191"/>
      <c r="N57" s="191"/>
      <c r="O57" s="191"/>
      <c r="P57" s="86" t="s">
        <v>1377</v>
      </c>
    </row>
    <row r="58" spans="1:19">
      <c r="A58" s="1503" t="str">
        <f>IF(ISERROR(#REF!),"xx","")</f>
        <v>xx</v>
      </c>
      <c r="B58" s="758" t="s">
        <v>4459</v>
      </c>
      <c r="C58" s="1348"/>
      <c r="D58" s="706" t="s">
        <v>4460</v>
      </c>
      <c r="E58" s="661" t="s">
        <v>2043</v>
      </c>
      <c r="F58" s="1956">
        <v>69.340386875760018</v>
      </c>
      <c r="G58" s="163"/>
      <c r="H58" s="164"/>
      <c r="I58" s="164">
        <v>4052</v>
      </c>
      <c r="J58" s="164">
        <v>4752</v>
      </c>
      <c r="K58" s="123"/>
      <c r="L58" s="195"/>
      <c r="M58" s="195"/>
      <c r="N58" s="195"/>
      <c r="O58" s="1004"/>
      <c r="P58" s="310" t="s">
        <v>2786</v>
      </c>
    </row>
    <row r="59" spans="1:19" s="44" customFormat="1">
      <c r="A59" s="1503" t="str">
        <f>IF(ISERROR(#REF!),"xx","")</f>
        <v>xx</v>
      </c>
      <c r="B59" s="674" t="s">
        <v>2577</v>
      </c>
      <c r="C59" s="1349"/>
      <c r="D59" s="710" t="s">
        <v>2578</v>
      </c>
      <c r="E59" s="673"/>
      <c r="F59" s="1956">
        <v>28.016900631720006</v>
      </c>
      <c r="G59" s="159"/>
      <c r="H59" s="160"/>
      <c r="I59" s="160">
        <v>4052</v>
      </c>
      <c r="J59" s="160">
        <v>4752</v>
      </c>
      <c r="K59" s="124"/>
      <c r="L59" s="204"/>
      <c r="M59" s="427"/>
      <c r="N59" s="204"/>
      <c r="O59" s="214"/>
      <c r="P59" s="155" t="s">
        <v>2662</v>
      </c>
      <c r="Q59"/>
      <c r="R59"/>
    </row>
    <row r="60" spans="1:19" s="518" customFormat="1">
      <c r="A60" s="1503" t="str">
        <f>IF(ISERROR(#REF!),"xx","")</f>
        <v>xx</v>
      </c>
      <c r="B60" s="698" t="s">
        <v>1372</v>
      </c>
      <c r="C60" s="1328"/>
      <c r="D60" s="696" t="s">
        <v>1373</v>
      </c>
      <c r="E60" s="691" t="s">
        <v>295</v>
      </c>
      <c r="F60" s="1956">
        <v>53.072509089600011</v>
      </c>
      <c r="G60" s="591">
        <v>3622</v>
      </c>
      <c r="H60" s="557">
        <v>4422</v>
      </c>
      <c r="I60" s="558"/>
      <c r="J60" s="605"/>
      <c r="K60" s="557"/>
      <c r="L60" s="562"/>
      <c r="M60" s="560"/>
      <c r="N60" s="560"/>
      <c r="O60" s="563"/>
      <c r="P60" s="615" t="s">
        <v>2746</v>
      </c>
      <c r="Q60"/>
      <c r="R60"/>
      <c r="S60" s="532"/>
    </row>
    <row r="61" spans="1:19">
      <c r="D61" s="1"/>
    </row>
    <row r="63" spans="1:19">
      <c r="D63" s="1"/>
    </row>
    <row r="71" spans="2:2">
      <c r="B71" s="349"/>
    </row>
    <row r="160" spans="2:19" s="287" customFormat="1" ht="11.25" customHeight="1">
      <c r="B160"/>
      <c r="C160" s="1341"/>
      <c r="D160" s="76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</row>
  </sheetData>
  <mergeCells count="1">
    <mergeCell ref="L2:M2"/>
  </mergeCells>
  <conditionalFormatting sqref="F54:F60 F9 F11 F13 F15 F19:F41 F44:F51">
    <cfRule type="cellIs" dxfId="16" priority="74" stopIfTrue="1" operator="equal">
      <formula>0</formula>
    </cfRule>
  </conditionalFormatting>
  <pageMargins left="0.31496062992125984" right="0.23622047244094491" top="0.43307086614173229" bottom="0.43307086614173229" header="0.39370078740157483" footer="0.27559055118110237"/>
  <pageSetup paperSize="9" scale="63" fitToHeight="2" orientation="landscape" r:id="rId1"/>
  <headerFooter alignWithMargins="0">
    <oddFooter>&amp;C&amp;8&amp;F / &amp;A   /   page &amp;P / &amp;N     printed: 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37">
    <tabColor theme="0" tint="-0.34998626667073579"/>
  </sheetPr>
  <dimension ref="A1:S428"/>
  <sheetViews>
    <sheetView zoomScaleNormal="100" workbookViewId="0">
      <pane xSplit="5" ySplit="6" topLeftCell="F7" activePane="bottomRight" state="frozen"/>
      <selection activeCell="B507" sqref="B507"/>
      <selection pane="topRight" activeCell="B507" sqref="B507"/>
      <selection pane="bottomLeft" activeCell="B507" sqref="B507"/>
      <selection pane="bottomRight" activeCell="F1" sqref="F1:F1048576"/>
    </sheetView>
  </sheetViews>
  <sheetFormatPr defaultColWidth="11.44140625" defaultRowHeight="13.2"/>
  <cols>
    <col min="1" max="1" width="4.6640625" style="287" hidden="1" customWidth="1"/>
    <col min="2" max="2" width="14.33203125" customWidth="1"/>
    <col min="3" max="3" width="11.5546875" style="1341" hidden="1" customWidth="1"/>
    <col min="4" max="4" width="12.109375" style="76" customWidth="1"/>
    <col min="5" max="5" width="39.6640625" customWidth="1"/>
    <col min="6" max="6" width="10.109375" customWidth="1"/>
    <col min="7" max="7" width="9.109375" customWidth="1"/>
    <col min="8" max="8" width="7.33203125" customWidth="1"/>
    <col min="9" max="9" width="7.88671875" customWidth="1"/>
    <col min="10" max="10" width="6.88671875" customWidth="1"/>
    <col min="11" max="11" width="5.6640625" customWidth="1"/>
    <col min="12" max="12" width="7" bestFit="1" customWidth="1"/>
    <col min="13" max="13" width="7.5546875" customWidth="1"/>
    <col min="14" max="14" width="6.88671875" customWidth="1"/>
    <col min="15" max="15" width="8" customWidth="1"/>
    <col min="16" max="16" width="70.33203125" customWidth="1"/>
    <col min="17" max="17" width="17.5546875" customWidth="1"/>
  </cols>
  <sheetData>
    <row r="1" spans="1:18" ht="15.6">
      <c r="A1" s="287" t="str">
        <f>Front!J3</f>
        <v>k</v>
      </c>
      <c r="B1" s="827" t="s">
        <v>640</v>
      </c>
      <c r="C1" s="1335"/>
      <c r="D1" s="833"/>
      <c r="E1" s="828"/>
      <c r="F1" s="619"/>
      <c r="G1" s="619"/>
      <c r="H1" s="619"/>
      <c r="I1" s="1504"/>
      <c r="J1" s="1505" t="s">
        <v>619</v>
      </c>
      <c r="K1" s="1543" t="str">
        <f>Front!D14</f>
        <v>Logic Computers</v>
      </c>
      <c r="L1" s="1506"/>
      <c r="M1" s="1543"/>
      <c r="N1" s="1506"/>
      <c r="O1" s="1506"/>
      <c r="P1" s="1507"/>
    </row>
    <row r="2" spans="1:18" ht="15.6">
      <c r="B2" s="829" t="str">
        <f>IF(OR(A1="x",A1="k"),"bizhub PRO 1100","ineo 1100")</f>
        <v>bizhub PRO 1100</v>
      </c>
      <c r="C2" s="1336"/>
      <c r="D2" s="834"/>
      <c r="E2" s="830"/>
      <c r="F2" s="1508"/>
      <c r="G2" s="1508"/>
      <c r="H2" s="1508"/>
      <c r="I2" s="1509"/>
      <c r="J2" s="1509"/>
      <c r="K2" s="1510" t="s">
        <v>620</v>
      </c>
      <c r="L2" s="1988">
        <f>+Front!I12</f>
        <v>43412</v>
      </c>
      <c r="M2" s="1988"/>
      <c r="N2" s="1511"/>
      <c r="O2" s="1510" t="s">
        <v>621</v>
      </c>
      <c r="P2" s="1512">
        <f>+Front!I10</f>
        <v>43412</v>
      </c>
    </row>
    <row r="3" spans="1:18" ht="15.6">
      <c r="B3" s="829" t="str">
        <f>IF(A1="X","ineo 1100","")</f>
        <v/>
      </c>
      <c r="C3" s="1336"/>
      <c r="D3" s="834"/>
      <c r="E3" s="830"/>
      <c r="F3" s="1949"/>
      <c r="G3" s="1508"/>
      <c r="H3" s="1508"/>
      <c r="I3" s="1509"/>
      <c r="J3" s="1509"/>
      <c r="K3" s="1510"/>
      <c r="L3" s="1637"/>
      <c r="M3" s="1637"/>
      <c r="N3" s="1511"/>
      <c r="O3" s="1510"/>
      <c r="P3" s="1512"/>
    </row>
    <row r="4" spans="1:18">
      <c r="B4" s="831"/>
      <c r="C4" s="1337"/>
      <c r="D4" s="835"/>
      <c r="E4" s="832"/>
      <c r="F4" s="87"/>
      <c r="G4" s="623"/>
      <c r="H4" s="623"/>
      <c r="I4" s="623"/>
      <c r="J4" s="623"/>
      <c r="K4" s="623"/>
      <c r="L4" s="623"/>
      <c r="M4" s="623"/>
      <c r="N4" s="623"/>
      <c r="O4" s="623"/>
      <c r="P4" s="1515"/>
    </row>
    <row r="5" spans="1:18">
      <c r="B5" s="110" t="s">
        <v>642</v>
      </c>
      <c r="C5" s="1342"/>
      <c r="D5" s="103" t="s">
        <v>643</v>
      </c>
      <c r="E5" s="104"/>
      <c r="F5" s="1950" t="s">
        <v>4608</v>
      </c>
      <c r="G5" s="106" t="s">
        <v>617</v>
      </c>
      <c r="H5" s="98"/>
      <c r="I5" s="98"/>
      <c r="J5" s="98"/>
      <c r="K5" s="98"/>
      <c r="L5" s="98"/>
      <c r="M5" s="98"/>
      <c r="N5" s="147" t="s">
        <v>630</v>
      </c>
      <c r="O5" s="1210" t="str">
        <f>+Front!J19</f>
        <v>EUR</v>
      </c>
      <c r="P5" s="107" t="s">
        <v>618</v>
      </c>
    </row>
    <row r="6" spans="1:18">
      <c r="B6" s="109"/>
      <c r="C6" s="1338"/>
      <c r="D6" s="105"/>
      <c r="E6" s="101"/>
      <c r="F6" s="1951"/>
      <c r="G6" s="99"/>
      <c r="H6" s="100"/>
      <c r="I6" s="100"/>
      <c r="J6" s="100"/>
      <c r="K6" s="100"/>
      <c r="L6" s="100"/>
      <c r="M6" s="100"/>
      <c r="N6" s="100"/>
      <c r="O6" s="101"/>
      <c r="P6" s="102"/>
    </row>
    <row r="7" spans="1:18" ht="6.75" customHeight="1">
      <c r="B7" s="2"/>
      <c r="C7" s="1340"/>
      <c r="D7" s="1"/>
      <c r="E7" s="2"/>
      <c r="F7" s="53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8" s="78" customFormat="1" ht="12" customHeight="1">
      <c r="A8" s="920"/>
      <c r="B8" s="80" t="s">
        <v>1028</v>
      </c>
      <c r="C8" s="1343"/>
      <c r="D8" s="81"/>
      <c r="E8" s="81"/>
      <c r="F8" s="536"/>
      <c r="G8" s="81" t="s">
        <v>220</v>
      </c>
      <c r="H8" s="81"/>
      <c r="I8" s="81"/>
      <c r="J8" s="81"/>
      <c r="K8" s="81"/>
      <c r="L8" s="81"/>
      <c r="M8" s="81"/>
      <c r="N8" s="81"/>
      <c r="O8" s="82"/>
      <c r="P8" s="79"/>
    </row>
    <row r="9" spans="1:18">
      <c r="A9" s="1503" t="str">
        <f>IF(ISERROR(#REF!),"xx","")</f>
        <v>xx</v>
      </c>
      <c r="B9" s="656" t="s">
        <v>3355</v>
      </c>
      <c r="C9" s="1397"/>
      <c r="D9" s="657" t="s">
        <v>3356</v>
      </c>
      <c r="E9" s="658"/>
      <c r="F9" s="1956">
        <v>18170.446292460001</v>
      </c>
      <c r="G9" s="55" t="s">
        <v>3395</v>
      </c>
      <c r="H9" s="59"/>
      <c r="I9" s="59"/>
      <c r="J9" s="59"/>
      <c r="K9" s="59"/>
      <c r="L9" s="59"/>
      <c r="M9" s="59"/>
      <c r="N9" s="59"/>
      <c r="O9" s="333"/>
      <c r="P9" s="155" t="s">
        <v>3610</v>
      </c>
      <c r="Q9" s="25"/>
    </row>
    <row r="10" spans="1:18">
      <c r="A10" s="1503" t="str">
        <f>IF(ISERROR(#REF!),"xx","")</f>
        <v>xx</v>
      </c>
      <c r="B10" s="660"/>
      <c r="C10" s="1398"/>
      <c r="D10" s="917"/>
      <c r="E10" s="661"/>
      <c r="F10" s="1953"/>
      <c r="G10" s="45" t="s">
        <v>3515</v>
      </c>
      <c r="H10" s="60"/>
      <c r="I10" s="60"/>
      <c r="J10" s="60"/>
      <c r="K10" s="60"/>
      <c r="L10" s="60"/>
      <c r="M10" s="60"/>
      <c r="N10" s="60"/>
      <c r="O10" s="309" t="s">
        <v>844</v>
      </c>
      <c r="P10" s="310"/>
      <c r="Q10" s="25"/>
    </row>
    <row r="11" spans="1:18">
      <c r="A11" s="1503"/>
      <c r="B11" s="353"/>
      <c r="D11"/>
      <c r="Q11" s="25"/>
    </row>
    <row r="12" spans="1:18" s="78" customFormat="1">
      <c r="A12" s="1503"/>
      <c r="B12" s="90" t="s">
        <v>296</v>
      </c>
      <c r="C12" s="1343"/>
      <c r="D12" s="83"/>
      <c r="E12" s="83"/>
      <c r="F12" s="83"/>
      <c r="G12" s="83" t="s">
        <v>10</v>
      </c>
      <c r="H12" s="83"/>
      <c r="I12" s="83"/>
      <c r="J12" s="83"/>
      <c r="K12" s="83"/>
      <c r="L12" s="83"/>
      <c r="M12" s="83"/>
      <c r="N12" s="83"/>
      <c r="O12" s="91"/>
      <c r="P12" s="89"/>
      <c r="Q12" s="25"/>
      <c r="R12"/>
    </row>
    <row r="13" spans="1:18" s="44" customFormat="1">
      <c r="A13" s="1503" t="str">
        <f>IF(ISERROR(#REF!),"xx","")</f>
        <v>xx</v>
      </c>
      <c r="B13" s="662" t="s">
        <v>4213</v>
      </c>
      <c r="C13" s="1350"/>
      <c r="D13" s="663" t="s">
        <v>3368</v>
      </c>
      <c r="E13" s="664" t="s">
        <v>1240</v>
      </c>
      <c r="F13" s="1956">
        <v>4923.5989017600004</v>
      </c>
      <c r="G13" s="161">
        <v>1100</v>
      </c>
      <c r="H13" s="162"/>
      <c r="I13" s="162"/>
      <c r="J13" s="162"/>
      <c r="K13" s="139"/>
      <c r="L13" s="139"/>
      <c r="M13" s="183"/>
      <c r="N13" s="139"/>
      <c r="O13" s="116"/>
      <c r="P13" s="86" t="s">
        <v>3396</v>
      </c>
      <c r="Q13" s="1639"/>
      <c r="R13"/>
    </row>
    <row r="14" spans="1:18" s="44" customFormat="1">
      <c r="A14" s="1503" t="str">
        <f>IF(ISERROR(#REF!),"xx","")</f>
        <v>xx</v>
      </c>
      <c r="B14" s="662" t="s">
        <v>3369</v>
      </c>
      <c r="C14" s="1350"/>
      <c r="D14" s="663" t="s">
        <v>3370</v>
      </c>
      <c r="E14" s="664" t="s">
        <v>1702</v>
      </c>
      <c r="F14" s="1956">
        <v>1070.4488256000002</v>
      </c>
      <c r="G14" s="161">
        <v>1100</v>
      </c>
      <c r="H14" s="162"/>
      <c r="I14" s="162"/>
      <c r="J14" s="162"/>
      <c r="K14" s="139"/>
      <c r="L14" s="139"/>
      <c r="M14" s="183"/>
      <c r="N14" s="139"/>
      <c r="O14" s="116"/>
      <c r="P14" s="86" t="s">
        <v>1734</v>
      </c>
      <c r="Q14" s="1639"/>
      <c r="R14"/>
    </row>
    <row r="15" spans="1:18" s="44" customFormat="1" ht="12" customHeight="1">
      <c r="A15" s="1503" t="str">
        <f>IF(ISERROR(#REF!),"xx","")</f>
        <v>xx</v>
      </c>
      <c r="B15" s="662" t="s">
        <v>3371</v>
      </c>
      <c r="C15" s="1350"/>
      <c r="D15" s="663" t="s">
        <v>3372</v>
      </c>
      <c r="E15" s="664" t="s">
        <v>1703</v>
      </c>
      <c r="F15" s="1956">
        <v>2592.75316608</v>
      </c>
      <c r="G15" s="161">
        <v>1100</v>
      </c>
      <c r="H15" s="164"/>
      <c r="I15" s="164"/>
      <c r="J15" s="164"/>
      <c r="K15" s="123"/>
      <c r="L15" s="123"/>
      <c r="M15" s="209"/>
      <c r="N15" s="139"/>
      <c r="O15" s="116"/>
      <c r="P15" s="86" t="s">
        <v>1735</v>
      </c>
      <c r="Q15" s="1639"/>
      <c r="R15"/>
    </row>
    <row r="16" spans="1:18">
      <c r="A16" s="1503" t="str">
        <f>IF(ISERROR(#REF!),"xx","")</f>
        <v>xx</v>
      </c>
      <c r="B16" s="674" t="s">
        <v>4184</v>
      </c>
      <c r="C16" s="1349"/>
      <c r="D16" s="708" t="s">
        <v>4185</v>
      </c>
      <c r="E16" s="673" t="s">
        <v>381</v>
      </c>
      <c r="F16" s="1956">
        <v>4755.01694976</v>
      </c>
      <c r="G16" s="159">
        <v>1100</v>
      </c>
      <c r="H16" s="162"/>
      <c r="I16" s="162"/>
      <c r="J16" s="162"/>
      <c r="K16" s="153"/>
      <c r="L16" s="162"/>
      <c r="M16" s="183"/>
      <c r="N16" s="124"/>
      <c r="O16" s="179"/>
      <c r="P16" s="155" t="s">
        <v>168</v>
      </c>
      <c r="Q16" s="25"/>
    </row>
    <row r="17" spans="1:18">
      <c r="A17" s="1503" t="str">
        <f>IF(ISERROR(#REF!),"xx","")</f>
        <v>xx</v>
      </c>
      <c r="B17" s="662" t="s">
        <v>4183</v>
      </c>
      <c r="C17" s="1350"/>
      <c r="D17" s="663" t="s">
        <v>4182</v>
      </c>
      <c r="E17" s="664" t="s">
        <v>169</v>
      </c>
      <c r="F17" s="1956">
        <v>6197.7804134400003</v>
      </c>
      <c r="G17" s="161">
        <v>1100</v>
      </c>
      <c r="H17" s="162"/>
      <c r="I17" s="162"/>
      <c r="J17" s="162"/>
      <c r="K17" s="153"/>
      <c r="L17" s="162"/>
      <c r="M17" s="183"/>
      <c r="N17" s="139"/>
      <c r="O17" s="116"/>
      <c r="P17" s="86" t="s">
        <v>4187</v>
      </c>
      <c r="Q17" s="25"/>
    </row>
    <row r="18" spans="1:18" s="44" customFormat="1">
      <c r="A18" s="1503" t="str">
        <f>IF(ISERROR(#REF!),"xx","")</f>
        <v>xx</v>
      </c>
      <c r="B18" s="674" t="s">
        <v>3373</v>
      </c>
      <c r="C18" s="1349"/>
      <c r="D18" s="708" t="s">
        <v>3374</v>
      </c>
      <c r="E18" s="673" t="s">
        <v>3375</v>
      </c>
      <c r="F18" s="1956">
        <v>4032.3312691200008</v>
      </c>
      <c r="G18" s="159">
        <v>1100</v>
      </c>
      <c r="H18" s="160"/>
      <c r="I18" s="160"/>
      <c r="J18" s="160"/>
      <c r="K18" s="124"/>
      <c r="L18" s="124"/>
      <c r="M18" s="200"/>
      <c r="N18" s="124"/>
      <c r="O18" s="179"/>
      <c r="P18" s="155" t="s">
        <v>3380</v>
      </c>
      <c r="Q18" s="1639"/>
      <c r="R18"/>
    </row>
    <row r="19" spans="1:18" s="44" customFormat="1">
      <c r="A19" s="1503" t="str">
        <f>IF(ISERROR(#REF!),"xx","")</f>
        <v>xx</v>
      </c>
      <c r="B19" s="662" t="s">
        <v>3376</v>
      </c>
      <c r="C19" s="1350"/>
      <c r="D19" s="663" t="s">
        <v>3377</v>
      </c>
      <c r="E19" s="664" t="s">
        <v>3378</v>
      </c>
      <c r="F19" s="1956">
        <v>565.28043264000007</v>
      </c>
      <c r="G19" s="161">
        <v>1100</v>
      </c>
      <c r="H19" s="162"/>
      <c r="I19" s="162"/>
      <c r="J19" s="162"/>
      <c r="K19" s="331"/>
      <c r="L19" s="139"/>
      <c r="M19" s="183"/>
      <c r="N19" s="139"/>
      <c r="O19" s="116"/>
      <c r="P19" s="86" t="s">
        <v>3379</v>
      </c>
      <c r="Q19" s="1639"/>
      <c r="R19"/>
    </row>
    <row r="20" spans="1:18" s="44" customFormat="1">
      <c r="A20" s="1503" t="str">
        <f>IF(ISERROR(#REF!),"xx","")</f>
        <v>xx</v>
      </c>
      <c r="B20" s="665" t="s">
        <v>1715</v>
      </c>
      <c r="C20" s="1351"/>
      <c r="D20" s="666" t="s">
        <v>1716</v>
      </c>
      <c r="E20" s="667" t="s">
        <v>1717</v>
      </c>
      <c r="F20" s="1956">
        <v>5051.7398131199998</v>
      </c>
      <c r="G20" s="163">
        <v>1100</v>
      </c>
      <c r="H20" s="164"/>
      <c r="I20" s="164"/>
      <c r="J20" s="164"/>
      <c r="K20" s="324"/>
      <c r="L20" s="282"/>
      <c r="M20" s="224"/>
      <c r="N20" s="224"/>
      <c r="O20" s="180"/>
      <c r="P20" s="310" t="s">
        <v>1740</v>
      </c>
      <c r="Q20" s="1639"/>
      <c r="R20"/>
    </row>
    <row r="21" spans="1:18" s="44" customFormat="1">
      <c r="A21" s="1503" t="str">
        <f>IF(ISERROR(#REF!),"xx","")</f>
        <v>xx</v>
      </c>
      <c r="B21" s="662" t="s">
        <v>4088</v>
      </c>
      <c r="C21" s="1350"/>
      <c r="D21" s="663" t="s">
        <v>1704</v>
      </c>
      <c r="E21" s="664" t="s">
        <v>1852</v>
      </c>
      <c r="F21" s="1956">
        <v>4507.1735385600005</v>
      </c>
      <c r="G21" s="161">
        <v>1100</v>
      </c>
      <c r="H21" s="162"/>
      <c r="I21" s="162"/>
      <c r="J21" s="162"/>
      <c r="K21" s="139"/>
      <c r="L21" s="139"/>
      <c r="M21" s="139"/>
      <c r="N21" s="139"/>
      <c r="O21" s="116"/>
      <c r="P21" s="14" t="s">
        <v>4014</v>
      </c>
      <c r="Q21" s="1639"/>
      <c r="R21"/>
    </row>
    <row r="22" spans="1:18" s="44" customFormat="1">
      <c r="A22" s="1503" t="str">
        <f>IF(ISERROR(#REF!),"xx","")</f>
        <v>xx</v>
      </c>
      <c r="B22" s="662" t="s">
        <v>1705</v>
      </c>
      <c r="C22" s="1350"/>
      <c r="D22" s="663" t="s">
        <v>885</v>
      </c>
      <c r="E22" s="664" t="s">
        <v>1706</v>
      </c>
      <c r="F22" s="1956">
        <v>954.8817062400002</v>
      </c>
      <c r="G22" s="161">
        <v>1100</v>
      </c>
      <c r="H22" s="162"/>
      <c r="I22" s="162"/>
      <c r="J22" s="162"/>
      <c r="K22" s="139"/>
      <c r="L22" s="139"/>
      <c r="M22" s="183"/>
      <c r="N22" s="139"/>
      <c r="O22" s="513"/>
      <c r="P22" s="14" t="s">
        <v>1736</v>
      </c>
      <c r="Q22" s="1639"/>
      <c r="R22"/>
    </row>
    <row r="23" spans="1:18" s="44" customFormat="1">
      <c r="A23" s="1503" t="str">
        <f>IF(ISERROR(#REF!),"xx","")</f>
        <v>xx</v>
      </c>
      <c r="B23" s="662" t="s">
        <v>1707</v>
      </c>
      <c r="C23" s="1350"/>
      <c r="D23" s="663" t="s">
        <v>1708</v>
      </c>
      <c r="E23" s="664" t="s">
        <v>1709</v>
      </c>
      <c r="F23" s="1956">
        <v>1744.8325171199999</v>
      </c>
      <c r="G23" s="161">
        <v>1100</v>
      </c>
      <c r="H23" s="162"/>
      <c r="I23" s="162"/>
      <c r="J23" s="162"/>
      <c r="K23" s="139"/>
      <c r="L23" s="139"/>
      <c r="M23" s="183"/>
      <c r="N23" s="139"/>
      <c r="O23" s="58"/>
      <c r="P23" s="14" t="s">
        <v>1737</v>
      </c>
      <c r="Q23" s="1639"/>
      <c r="R23"/>
    </row>
    <row r="24" spans="1:18" s="44" customFormat="1">
      <c r="A24" s="1503" t="str">
        <f>IF(ISERROR(#REF!),"xx","")</f>
        <v>xx</v>
      </c>
      <c r="B24" s="662" t="s">
        <v>2395</v>
      </c>
      <c r="C24" s="1350"/>
      <c r="D24" s="663" t="s">
        <v>1710</v>
      </c>
      <c r="E24" s="664" t="s">
        <v>1711</v>
      </c>
      <c r="F24" s="1956">
        <v>448.44662016000007</v>
      </c>
      <c r="G24" s="161">
        <v>1100</v>
      </c>
      <c r="H24" s="162"/>
      <c r="I24" s="162"/>
      <c r="J24" s="162"/>
      <c r="K24" s="139"/>
      <c r="L24" s="139"/>
      <c r="M24" s="183"/>
      <c r="N24" s="139"/>
      <c r="O24" s="58"/>
      <c r="P24" s="14" t="s">
        <v>1738</v>
      </c>
      <c r="Q24" s="1639"/>
      <c r="R24"/>
    </row>
    <row r="25" spans="1:18" s="44" customFormat="1">
      <c r="A25" s="1503" t="str">
        <f>IF(ISERROR(#REF!),"xx","")</f>
        <v>xx</v>
      </c>
      <c r="B25" s="665" t="s">
        <v>1712</v>
      </c>
      <c r="C25" s="1351"/>
      <c r="D25" s="666" t="s">
        <v>1713</v>
      </c>
      <c r="E25" s="667" t="s">
        <v>1714</v>
      </c>
      <c r="F25" s="1956">
        <v>405.11826431999998</v>
      </c>
      <c r="G25" s="163">
        <v>1100</v>
      </c>
      <c r="H25" s="164"/>
      <c r="I25" s="164"/>
      <c r="J25" s="164"/>
      <c r="K25" s="123"/>
      <c r="L25" s="123"/>
      <c r="M25" s="209"/>
      <c r="N25" s="123"/>
      <c r="O25" s="199"/>
      <c r="P25" s="5" t="s">
        <v>1739</v>
      </c>
      <c r="Q25" s="1639"/>
      <c r="R25"/>
    </row>
    <row r="26" spans="1:18" s="44" customFormat="1">
      <c r="A26" s="1517" t="str">
        <f>IF(ISERROR(#REF!),"xx","")</f>
        <v>xx</v>
      </c>
      <c r="B26" s="674" t="s">
        <v>4085</v>
      </c>
      <c r="C26" s="1349"/>
      <c r="D26" s="708" t="s">
        <v>3778</v>
      </c>
      <c r="E26" s="673" t="s">
        <v>829</v>
      </c>
      <c r="F26" s="1956">
        <v>2103.7723660800002</v>
      </c>
      <c r="G26" s="169">
        <v>1100</v>
      </c>
      <c r="H26" s="165"/>
      <c r="I26" s="165"/>
      <c r="J26" s="165"/>
      <c r="K26" s="165"/>
      <c r="L26" s="124"/>
      <c r="M26" s="124"/>
      <c r="N26" s="124"/>
      <c r="O26" s="179"/>
      <c r="P26" s="155" t="s">
        <v>3920</v>
      </c>
    </row>
    <row r="27" spans="1:18" s="44" customFormat="1">
      <c r="A27" s="1503" t="str">
        <f>IF(ISERROR(#REF!),"xx","")</f>
        <v>xx</v>
      </c>
      <c r="B27" s="674" t="s">
        <v>2397</v>
      </c>
      <c r="C27" s="1349"/>
      <c r="D27" s="708" t="s">
        <v>1719</v>
      </c>
      <c r="E27" s="673" t="s">
        <v>1758</v>
      </c>
      <c r="F27" s="1956">
        <v>29893.939004160005</v>
      </c>
      <c r="G27" s="159">
        <v>1100</v>
      </c>
      <c r="H27" s="160"/>
      <c r="I27" s="160"/>
      <c r="J27" s="160"/>
      <c r="K27" s="322"/>
      <c r="L27" s="281"/>
      <c r="M27" s="204"/>
      <c r="N27" s="204"/>
      <c r="O27" s="179"/>
      <c r="P27" s="155" t="s">
        <v>1741</v>
      </c>
      <c r="Q27" s="1639"/>
      <c r="R27"/>
    </row>
    <row r="28" spans="1:18">
      <c r="A28" s="1503" t="str">
        <f>IF(ISERROR(#REF!),"xx","")</f>
        <v>xx</v>
      </c>
      <c r="B28" s="662" t="s">
        <v>4227</v>
      </c>
      <c r="C28" s="1350"/>
      <c r="D28" s="663" t="s">
        <v>3358</v>
      </c>
      <c r="E28" s="664" t="s">
        <v>3359</v>
      </c>
      <c r="F28" s="1956">
        <v>979.8057561600001</v>
      </c>
      <c r="G28" s="161">
        <v>1100</v>
      </c>
      <c r="H28" s="162"/>
      <c r="I28" s="162"/>
      <c r="J28" s="162"/>
      <c r="K28" s="139"/>
      <c r="L28" s="139"/>
      <c r="M28" s="139"/>
      <c r="N28" s="139"/>
      <c r="O28" s="116"/>
      <c r="P28" s="86" t="s">
        <v>3397</v>
      </c>
      <c r="Q28" s="1639"/>
    </row>
    <row r="29" spans="1:18">
      <c r="A29" s="1503" t="str">
        <f>IF(ISERROR(#REF!),"xx","")</f>
        <v>xx</v>
      </c>
      <c r="B29" s="665" t="s">
        <v>3360</v>
      </c>
      <c r="C29" s="1351"/>
      <c r="D29" s="666" t="s">
        <v>1436</v>
      </c>
      <c r="E29" s="667" t="s">
        <v>1438</v>
      </c>
      <c r="F29" s="1956">
        <v>2507.5121702400002</v>
      </c>
      <c r="G29" s="163">
        <v>1100</v>
      </c>
      <c r="H29" s="164"/>
      <c r="I29" s="164"/>
      <c r="J29" s="164"/>
      <c r="K29" s="123"/>
      <c r="L29" s="123"/>
      <c r="M29" s="123"/>
      <c r="N29" s="123"/>
      <c r="O29" s="180"/>
      <c r="P29" s="5" t="s">
        <v>960</v>
      </c>
      <c r="Q29" s="1639"/>
    </row>
    <row r="30" spans="1:18" s="44" customFormat="1">
      <c r="A30" s="1503" t="str">
        <f>IF(ISERROR(#REF!),"xx","")</f>
        <v>xx</v>
      </c>
      <c r="B30" s="665" t="s">
        <v>683</v>
      </c>
      <c r="C30" s="1351"/>
      <c r="D30" s="666" t="s">
        <v>684</v>
      </c>
      <c r="E30" s="667" t="s">
        <v>1816</v>
      </c>
      <c r="F30" s="1956">
        <v>12329.89769088</v>
      </c>
      <c r="G30" s="163">
        <v>1100</v>
      </c>
      <c r="H30" s="164"/>
      <c r="I30" s="164"/>
      <c r="J30" s="164"/>
      <c r="K30" s="123"/>
      <c r="L30" s="123"/>
      <c r="M30" s="209"/>
      <c r="N30" s="123"/>
      <c r="O30" s="199"/>
      <c r="P30" s="5" t="s">
        <v>317</v>
      </c>
      <c r="Q30" s="1639"/>
      <c r="R30"/>
    </row>
    <row r="31" spans="1:18" s="44" customFormat="1">
      <c r="A31" s="1503" t="str">
        <f>IF(ISERROR(#REF!),"xx","")</f>
        <v>xx</v>
      </c>
      <c r="B31" s="662" t="s">
        <v>774</v>
      </c>
      <c r="C31" s="1350"/>
      <c r="D31" s="663" t="s">
        <v>291</v>
      </c>
      <c r="E31" s="664" t="s">
        <v>290</v>
      </c>
      <c r="F31" s="1956">
        <v>1121.7871526400002</v>
      </c>
      <c r="G31" s="161">
        <v>1100</v>
      </c>
      <c r="H31" s="162"/>
      <c r="I31" s="162"/>
      <c r="J31" s="162"/>
      <c r="K31" s="183"/>
      <c r="L31" s="139"/>
      <c r="M31" s="139"/>
      <c r="N31" s="139"/>
      <c r="O31" s="58"/>
      <c r="P31" s="14" t="s">
        <v>121</v>
      </c>
      <c r="Q31" s="1639"/>
      <c r="R31"/>
    </row>
    <row r="32" spans="1:18" s="44" customFormat="1">
      <c r="A32" s="1503" t="str">
        <f>IF(ISERROR(#REF!),"xx","")</f>
        <v>xx</v>
      </c>
      <c r="B32" s="662" t="s">
        <v>282</v>
      </c>
      <c r="C32" s="1350"/>
      <c r="D32" s="663" t="s">
        <v>292</v>
      </c>
      <c r="E32" s="664" t="s">
        <v>290</v>
      </c>
      <c r="F32" s="1956">
        <v>1121.7871526400002</v>
      </c>
      <c r="G32" s="161">
        <v>1100</v>
      </c>
      <c r="H32" s="162"/>
      <c r="I32" s="162"/>
      <c r="J32" s="162"/>
      <c r="K32" s="183"/>
      <c r="L32" s="139"/>
      <c r="M32" s="139"/>
      <c r="N32" s="139"/>
      <c r="O32" s="58"/>
      <c r="P32" s="14" t="s">
        <v>1088</v>
      </c>
      <c r="Q32" s="1639"/>
      <c r="R32"/>
    </row>
    <row r="33" spans="1:18" s="44" customFormat="1">
      <c r="A33" s="1503" t="str">
        <f>IF(ISERROR(#REF!),"xx","")</f>
        <v>xx</v>
      </c>
      <c r="B33" s="662" t="s">
        <v>283</v>
      </c>
      <c r="C33" s="1350"/>
      <c r="D33" s="663" t="s">
        <v>1425</v>
      </c>
      <c r="E33" s="664" t="s">
        <v>290</v>
      </c>
      <c r="F33" s="1956">
        <v>1121.7871526400002</v>
      </c>
      <c r="G33" s="161">
        <v>1100</v>
      </c>
      <c r="H33" s="162"/>
      <c r="I33" s="162"/>
      <c r="J33" s="162"/>
      <c r="K33" s="139"/>
      <c r="L33" s="139"/>
      <c r="M33" s="183"/>
      <c r="N33" s="139"/>
      <c r="O33" s="116"/>
      <c r="P33" s="14" t="s">
        <v>1089</v>
      </c>
      <c r="Q33" s="1639"/>
      <c r="R33"/>
    </row>
    <row r="34" spans="1:18" s="44" customFormat="1">
      <c r="A34" s="1503" t="str">
        <f>IF(ISERROR(#REF!),"xx","")</f>
        <v>xx</v>
      </c>
      <c r="B34" s="665" t="s">
        <v>284</v>
      </c>
      <c r="C34" s="1351"/>
      <c r="D34" s="666" t="s">
        <v>1426</v>
      </c>
      <c r="E34" s="667" t="s">
        <v>290</v>
      </c>
      <c r="F34" s="1956">
        <v>1121.7871526400002</v>
      </c>
      <c r="G34" s="163">
        <v>1100</v>
      </c>
      <c r="H34" s="164"/>
      <c r="I34" s="164"/>
      <c r="J34" s="164"/>
      <c r="K34" s="870"/>
      <c r="L34" s="123"/>
      <c r="M34" s="209"/>
      <c r="N34" s="123"/>
      <c r="O34" s="180"/>
      <c r="P34" s="5" t="s">
        <v>1090</v>
      </c>
      <c r="Q34" s="1639"/>
      <c r="R34"/>
    </row>
    <row r="35" spans="1:18" s="44" customFormat="1">
      <c r="A35" s="1503" t="str">
        <f>IF(ISERROR(#REF!),"xx","")</f>
        <v>xx</v>
      </c>
      <c r="B35" s="674" t="s">
        <v>285</v>
      </c>
      <c r="C35" s="1349"/>
      <c r="D35" s="708" t="s">
        <v>1427</v>
      </c>
      <c r="E35" s="673" t="s">
        <v>290</v>
      </c>
      <c r="F35" s="1956">
        <v>1121.7871526400002</v>
      </c>
      <c r="G35" s="159">
        <v>1100</v>
      </c>
      <c r="H35" s="160"/>
      <c r="I35" s="160"/>
      <c r="J35" s="160"/>
      <c r="K35" s="124"/>
      <c r="L35" s="124"/>
      <c r="M35" s="200"/>
      <c r="N35" s="124"/>
      <c r="O35" s="179"/>
      <c r="P35" s="4" t="s">
        <v>256</v>
      </c>
      <c r="Q35" s="1639"/>
      <c r="R35"/>
    </row>
    <row r="36" spans="1:18" s="44" customFormat="1">
      <c r="A36" s="1503" t="str">
        <f>IF(ISERROR(#REF!),"xx","")</f>
        <v>xx</v>
      </c>
      <c r="B36" s="662" t="s">
        <v>286</v>
      </c>
      <c r="C36" s="1350"/>
      <c r="D36" s="663" t="s">
        <v>1428</v>
      </c>
      <c r="E36" s="664" t="s">
        <v>290</v>
      </c>
      <c r="F36" s="1956">
        <v>1121.7871526400002</v>
      </c>
      <c r="G36" s="161">
        <v>1100</v>
      </c>
      <c r="H36" s="162"/>
      <c r="I36" s="162"/>
      <c r="J36" s="162"/>
      <c r="K36" s="139"/>
      <c r="L36" s="139"/>
      <c r="M36" s="183"/>
      <c r="N36" s="139"/>
      <c r="O36" s="116"/>
      <c r="P36" s="14" t="s">
        <v>257</v>
      </c>
      <c r="Q36" s="1639"/>
      <c r="R36"/>
    </row>
    <row r="37" spans="1:18" s="44" customFormat="1">
      <c r="A37" s="1503" t="str">
        <f>IF(ISERROR(#REF!),"xx","")</f>
        <v>xx</v>
      </c>
      <c r="B37" s="662" t="s">
        <v>287</v>
      </c>
      <c r="C37" s="1350"/>
      <c r="D37" s="663" t="s">
        <v>1429</v>
      </c>
      <c r="E37" s="664" t="s">
        <v>290</v>
      </c>
      <c r="F37" s="1956">
        <v>1121.7871526400002</v>
      </c>
      <c r="G37" s="161">
        <v>1100</v>
      </c>
      <c r="H37" s="162"/>
      <c r="I37" s="162"/>
      <c r="J37" s="162"/>
      <c r="K37" s="139"/>
      <c r="L37" s="139"/>
      <c r="M37" s="183"/>
      <c r="N37" s="139"/>
      <c r="O37" s="116"/>
      <c r="P37" s="14" t="s">
        <v>258</v>
      </c>
      <c r="Q37" s="1639"/>
      <c r="R37"/>
    </row>
    <row r="38" spans="1:18" s="44" customFormat="1">
      <c r="A38" s="1503" t="str">
        <f>IF(ISERROR(#REF!),"xx","")</f>
        <v>xx</v>
      </c>
      <c r="B38" s="662" t="s">
        <v>288</v>
      </c>
      <c r="C38" s="1350"/>
      <c r="D38" s="663" t="s">
        <v>1430</v>
      </c>
      <c r="E38" s="664" t="s">
        <v>290</v>
      </c>
      <c r="F38" s="1956">
        <v>1121.7871526400002</v>
      </c>
      <c r="G38" s="161">
        <v>1100</v>
      </c>
      <c r="H38" s="162"/>
      <c r="I38" s="162"/>
      <c r="J38" s="162"/>
      <c r="K38" s="139"/>
      <c r="L38" s="139"/>
      <c r="M38" s="183"/>
      <c r="N38" s="139"/>
      <c r="O38" s="58"/>
      <c r="P38" s="14" t="s">
        <v>259</v>
      </c>
      <c r="Q38" s="1639"/>
      <c r="R38"/>
    </row>
    <row r="39" spans="1:18" s="44" customFormat="1">
      <c r="A39" s="1503" t="str">
        <f>IF(ISERROR(#REF!),"xx","")</f>
        <v>xx</v>
      </c>
      <c r="B39" s="665" t="s">
        <v>289</v>
      </c>
      <c r="C39" s="1351"/>
      <c r="D39" s="666" t="s">
        <v>1431</v>
      </c>
      <c r="E39" s="667" t="s">
        <v>290</v>
      </c>
      <c r="F39" s="1956">
        <v>1121.7871526400002</v>
      </c>
      <c r="G39" s="163">
        <v>1100</v>
      </c>
      <c r="H39" s="164"/>
      <c r="I39" s="164"/>
      <c r="J39" s="164"/>
      <c r="K39" s="123"/>
      <c r="L39" s="123"/>
      <c r="M39" s="209"/>
      <c r="N39" s="123"/>
      <c r="O39" s="180"/>
      <c r="P39" s="5" t="s">
        <v>260</v>
      </c>
      <c r="Q39" s="1639"/>
      <c r="R39"/>
    </row>
    <row r="40" spans="1:18" s="44" customFormat="1">
      <c r="A40" s="1503" t="str">
        <f>IF(ISERROR(#REF!),"xx","")</f>
        <v>xx</v>
      </c>
      <c r="B40" s="662" t="s">
        <v>1541</v>
      </c>
      <c r="C40" s="1350"/>
      <c r="D40" s="663" t="s">
        <v>1543</v>
      </c>
      <c r="E40" s="664" t="s">
        <v>290</v>
      </c>
      <c r="F40" s="1956">
        <v>1121.7871526400002</v>
      </c>
      <c r="G40" s="161">
        <v>1100</v>
      </c>
      <c r="H40" s="162"/>
      <c r="I40" s="162"/>
      <c r="J40" s="162"/>
      <c r="K40" s="139"/>
      <c r="L40" s="139"/>
      <c r="M40" s="183"/>
      <c r="N40" s="139"/>
      <c r="O40" s="58"/>
      <c r="P40" s="14" t="s">
        <v>1090</v>
      </c>
      <c r="Q40" s="1639"/>
      <c r="R40"/>
    </row>
    <row r="41" spans="1:18" s="44" customFormat="1">
      <c r="A41" s="1503" t="str">
        <f>IF(ISERROR(#REF!),"xx","")</f>
        <v>xx</v>
      </c>
      <c r="B41" s="665" t="s">
        <v>1542</v>
      </c>
      <c r="C41" s="1351"/>
      <c r="D41" s="666" t="s">
        <v>1544</v>
      </c>
      <c r="E41" s="667" t="s">
        <v>290</v>
      </c>
      <c r="F41" s="1956">
        <v>1121.7871526400002</v>
      </c>
      <c r="G41" s="163">
        <v>1100</v>
      </c>
      <c r="H41" s="164"/>
      <c r="I41" s="164"/>
      <c r="J41" s="164"/>
      <c r="K41" s="123"/>
      <c r="L41" s="123"/>
      <c r="M41" s="123"/>
      <c r="N41" s="123"/>
      <c r="O41" s="180"/>
      <c r="P41" s="5" t="s">
        <v>1089</v>
      </c>
      <c r="Q41" s="1639"/>
      <c r="R41"/>
    </row>
    <row r="42" spans="1:18" s="44" customFormat="1">
      <c r="A42" s="1503" t="str">
        <f>IF(ISERROR(#REF!),"xx","")</f>
        <v>xx</v>
      </c>
      <c r="B42" s="662">
        <v>9967002756</v>
      </c>
      <c r="C42" s="1350"/>
      <c r="D42" s="663" t="s">
        <v>2731</v>
      </c>
      <c r="E42" s="664"/>
      <c r="F42" s="1956">
        <v>1746.7325568000001</v>
      </c>
      <c r="G42" s="161">
        <v>1100</v>
      </c>
      <c r="H42" s="162"/>
      <c r="I42" s="162"/>
      <c r="J42" s="162"/>
      <c r="K42" s="139"/>
      <c r="L42" s="139"/>
      <c r="M42" s="139"/>
      <c r="N42" s="139"/>
      <c r="O42" s="116"/>
      <c r="P42" s="14" t="s">
        <v>2734</v>
      </c>
      <c r="Q42" s="1639"/>
      <c r="R42"/>
    </row>
    <row r="43" spans="1:18" s="44" customFormat="1">
      <c r="A43" s="1503" t="str">
        <f>IF(ISERROR(#REF!),"xx","")</f>
        <v>xx</v>
      </c>
      <c r="B43" s="662">
        <v>9967002757</v>
      </c>
      <c r="C43" s="1350"/>
      <c r="D43" s="663" t="s">
        <v>2732</v>
      </c>
      <c r="E43" s="664"/>
      <c r="F43" s="1956">
        <v>2117.9108966399999</v>
      </c>
      <c r="G43" s="161">
        <v>1100</v>
      </c>
      <c r="H43" s="162"/>
      <c r="I43" s="162"/>
      <c r="J43" s="162"/>
      <c r="K43" s="183"/>
      <c r="L43" s="183"/>
      <c r="M43" s="139"/>
      <c r="N43" s="139"/>
      <c r="O43" s="58"/>
      <c r="P43" s="14" t="s">
        <v>2734</v>
      </c>
      <c r="Q43" s="1639"/>
      <c r="R43"/>
    </row>
    <row r="44" spans="1:18" s="44" customFormat="1">
      <c r="A44" s="1503" t="str">
        <f>IF(ISERROR(#REF!),"xx","")</f>
        <v>xx</v>
      </c>
      <c r="B44" s="665">
        <v>9967002758</v>
      </c>
      <c r="C44" s="1351"/>
      <c r="D44" s="666" t="s">
        <v>2733</v>
      </c>
      <c r="E44" s="667"/>
      <c r="F44" s="1956">
        <v>1891.8061747200004</v>
      </c>
      <c r="G44" s="163">
        <v>1100</v>
      </c>
      <c r="H44" s="164"/>
      <c r="I44" s="164"/>
      <c r="J44" s="164"/>
      <c r="K44" s="324"/>
      <c r="L44" s="282"/>
      <c r="M44" s="224"/>
      <c r="N44" s="224"/>
      <c r="O44" s="180"/>
      <c r="P44" s="310" t="s">
        <v>2734</v>
      </c>
      <c r="Q44" s="1639"/>
      <c r="R44"/>
    </row>
    <row r="45" spans="1:18">
      <c r="A45" s="1503" t="str">
        <f>IF(ISERROR(#REF!),"xx","")</f>
        <v>xx</v>
      </c>
      <c r="B45" s="665" t="s">
        <v>4188</v>
      </c>
      <c r="C45" s="1351"/>
      <c r="D45" s="666" t="s">
        <v>2935</v>
      </c>
      <c r="E45" s="667" t="s">
        <v>2936</v>
      </c>
      <c r="F45" s="1956">
        <v>1052.6033548800001</v>
      </c>
      <c r="G45" s="163">
        <v>1100</v>
      </c>
      <c r="H45" s="164"/>
      <c r="I45" s="164"/>
      <c r="J45" s="1650"/>
      <c r="K45" s="1650"/>
      <c r="L45" s="164"/>
      <c r="M45" s="209"/>
      <c r="N45" s="123"/>
      <c r="O45" s="199"/>
      <c r="P45" s="310" t="s">
        <v>2937</v>
      </c>
      <c r="Q45" s="25"/>
    </row>
    <row r="46" spans="1:18">
      <c r="A46" s="1503" t="str">
        <f>IF(ISERROR(#REF!),"xx","")</f>
        <v>xx</v>
      </c>
      <c r="B46" s="1911">
        <v>9967007982</v>
      </c>
      <c r="C46" s="1912"/>
      <c r="D46" s="1920" t="s">
        <v>1507</v>
      </c>
      <c r="E46" s="664"/>
      <c r="F46" s="1956">
        <v>311.1780672000001</v>
      </c>
      <c r="G46" s="161">
        <v>1100</v>
      </c>
      <c r="H46" s="162"/>
      <c r="I46" s="162"/>
      <c r="J46" s="162"/>
      <c r="K46" s="139"/>
      <c r="L46" s="139"/>
      <c r="M46" s="183"/>
      <c r="N46" s="139"/>
      <c r="O46" s="116"/>
      <c r="P46" s="86" t="s">
        <v>401</v>
      </c>
      <c r="Q46" s="1639"/>
    </row>
    <row r="47" spans="1:18">
      <c r="A47" s="1503" t="str">
        <f>IF(ISERROR(#REF!),"xx","")</f>
        <v>xx</v>
      </c>
      <c r="B47" s="665">
        <v>9967008359</v>
      </c>
      <c r="C47" s="1351"/>
      <c r="D47" s="670" t="s">
        <v>4561</v>
      </c>
      <c r="E47" s="667"/>
      <c r="F47" s="1956">
        <v>311.1780672000001</v>
      </c>
      <c r="G47" s="172">
        <v>1100</v>
      </c>
      <c r="H47" s="164"/>
      <c r="I47" s="164"/>
      <c r="J47" s="164"/>
      <c r="K47" s="168"/>
      <c r="L47" s="123"/>
      <c r="M47" s="123"/>
      <c r="N47" s="123"/>
      <c r="O47" s="180"/>
      <c r="P47" s="310" t="s">
        <v>401</v>
      </c>
    </row>
    <row r="48" spans="1:18" s="44" customFormat="1">
      <c r="A48" s="1503" t="str">
        <f>IF(ISERROR(#REF!),"xx","")</f>
        <v>xx</v>
      </c>
      <c r="B48" s="1771">
        <v>996290201422</v>
      </c>
      <c r="C48" s="1351"/>
      <c r="D48" s="670" t="s">
        <v>3959</v>
      </c>
      <c r="E48" s="667"/>
      <c r="F48" s="1956">
        <v>40.3292736</v>
      </c>
      <c r="G48" s="172">
        <v>1100</v>
      </c>
      <c r="H48" s="168"/>
      <c r="I48" s="168"/>
      <c r="J48" s="168"/>
      <c r="K48" s="168"/>
      <c r="L48" s="211"/>
      <c r="M48" s="209"/>
      <c r="N48" s="123"/>
      <c r="O48" s="123"/>
      <c r="P48" s="310"/>
      <c r="Q48"/>
      <c r="R48"/>
    </row>
    <row r="49" spans="1:19" s="518" customFormat="1" ht="10.5" customHeight="1">
      <c r="A49" s="1503"/>
      <c r="B49" s="1712"/>
      <c r="C49" s="1713"/>
      <c r="D49" s="1714"/>
      <c r="E49" s="1712"/>
      <c r="F49" s="1730"/>
      <c r="G49" s="1535"/>
      <c r="H49" s="1535"/>
      <c r="I49" s="1731"/>
      <c r="J49" s="903"/>
      <c r="K49" s="903"/>
      <c r="L49" s="903"/>
      <c r="M49" s="903"/>
      <c r="N49" s="903"/>
      <c r="O49" s="903"/>
      <c r="P49" s="1712"/>
      <c r="Q49" s="1639"/>
      <c r="R49"/>
      <c r="S49" s="532"/>
    </row>
    <row r="50" spans="1:19">
      <c r="A50" s="1503" t="str">
        <f>IF(ISERROR(#REF!),"xx","")</f>
        <v>xx</v>
      </c>
      <c r="B50" s="662">
        <v>9967002429</v>
      </c>
      <c r="C50" s="1350"/>
      <c r="D50" s="669" t="s">
        <v>1921</v>
      </c>
      <c r="E50" s="664"/>
      <c r="F50" s="1956">
        <v>8522.2368000000006</v>
      </c>
      <c r="G50" s="161">
        <v>1100</v>
      </c>
      <c r="H50" s="162"/>
      <c r="I50" s="162"/>
      <c r="J50" s="162"/>
      <c r="K50" s="183"/>
      <c r="L50" s="139"/>
      <c r="M50" s="183"/>
      <c r="N50" s="139"/>
      <c r="O50" s="58"/>
      <c r="P50" s="14" t="s">
        <v>1941</v>
      </c>
      <c r="Q50" s="1639"/>
    </row>
    <row r="51" spans="1:19">
      <c r="A51" s="1503" t="str">
        <f>IF(ISERROR(#REF!),"xx","")</f>
        <v>xx</v>
      </c>
      <c r="B51" s="662">
        <v>9967002444</v>
      </c>
      <c r="C51" s="1350"/>
      <c r="D51" s="669" t="s">
        <v>1934</v>
      </c>
      <c r="E51" s="664"/>
      <c r="F51" s="1956">
        <v>5426.2897920000005</v>
      </c>
      <c r="G51" s="161">
        <v>1100</v>
      </c>
      <c r="H51" s="162"/>
      <c r="I51" s="162"/>
      <c r="J51" s="162"/>
      <c r="K51" s="139"/>
      <c r="L51" s="139"/>
      <c r="M51" s="183"/>
      <c r="N51" s="139"/>
      <c r="O51" s="116"/>
      <c r="P51" s="14"/>
      <c r="Q51" s="1639"/>
    </row>
    <row r="52" spans="1:19">
      <c r="A52" s="1503" t="str">
        <f>IF(ISERROR(#REF!),"xx","")</f>
        <v>xx</v>
      </c>
      <c r="B52" s="665">
        <v>9967002440</v>
      </c>
      <c r="C52" s="1351"/>
      <c r="D52" s="670" t="s">
        <v>1922</v>
      </c>
      <c r="E52" s="667"/>
      <c r="F52" s="1956">
        <v>1074.826368</v>
      </c>
      <c r="G52" s="163">
        <v>1100</v>
      </c>
      <c r="H52" s="164"/>
      <c r="I52" s="164"/>
      <c r="J52" s="164"/>
      <c r="K52" s="209"/>
      <c r="L52" s="123"/>
      <c r="M52" s="209"/>
      <c r="N52" s="123"/>
      <c r="O52" s="199"/>
      <c r="P52" s="5" t="s">
        <v>1935</v>
      </c>
      <c r="Q52" s="1639"/>
    </row>
    <row r="53" spans="1:19">
      <c r="A53" s="1503"/>
      <c r="B53" s="662">
        <v>9967008245</v>
      </c>
      <c r="C53" s="1350"/>
      <c r="D53" s="669" t="s">
        <v>4508</v>
      </c>
      <c r="E53" s="664"/>
      <c r="F53" s="1956">
        <v>276.62342400000006</v>
      </c>
      <c r="G53" s="161">
        <v>1100</v>
      </c>
      <c r="H53" s="162"/>
      <c r="I53" s="162"/>
      <c r="J53" s="162"/>
      <c r="K53" s="162"/>
      <c r="L53" s="139"/>
      <c r="M53" s="139"/>
      <c r="N53" s="139"/>
      <c r="O53" s="116"/>
      <c r="P53" s="14"/>
    </row>
    <row r="54" spans="1:19">
      <c r="A54" s="1503" t="str">
        <f>IF(ISERROR(#REF!),"xx","")</f>
        <v>xx</v>
      </c>
      <c r="B54" s="662">
        <v>9967002432</v>
      </c>
      <c r="C54" s="1350"/>
      <c r="D54" s="669" t="s">
        <v>1923</v>
      </c>
      <c r="E54" s="664"/>
      <c r="F54" s="1956">
        <v>877.371264</v>
      </c>
      <c r="G54" s="161">
        <v>1100</v>
      </c>
      <c r="H54" s="162"/>
      <c r="I54" s="162"/>
      <c r="J54" s="162"/>
      <c r="K54" s="183"/>
      <c r="L54" s="139"/>
      <c r="M54" s="183"/>
      <c r="N54" s="139"/>
      <c r="O54" s="58"/>
      <c r="P54" s="14" t="s">
        <v>1936</v>
      </c>
      <c r="Q54" s="1639"/>
    </row>
    <row r="55" spans="1:19">
      <c r="A55" s="1503" t="str">
        <f>IF(ISERROR(#REF!),"xx","")</f>
        <v>xx</v>
      </c>
      <c r="B55" s="662">
        <v>9967002433</v>
      </c>
      <c r="C55" s="1350"/>
      <c r="D55" s="669" t="s">
        <v>1924</v>
      </c>
      <c r="E55" s="664"/>
      <c r="F55" s="1956">
        <v>2632.1137920000006</v>
      </c>
      <c r="G55" s="161">
        <v>1100</v>
      </c>
      <c r="H55" s="162"/>
      <c r="I55" s="162"/>
      <c r="J55" s="162"/>
      <c r="K55" s="183"/>
      <c r="L55" s="139"/>
      <c r="M55" s="183"/>
      <c r="N55" s="139"/>
      <c r="O55" s="58"/>
      <c r="P55" s="14" t="s">
        <v>1942</v>
      </c>
      <c r="Q55" s="1639"/>
    </row>
    <row r="56" spans="1:19">
      <c r="A56" s="1503" t="str">
        <f>IF(ISERROR(#REF!),"xx","")</f>
        <v>xx</v>
      </c>
      <c r="B56" s="665">
        <v>9967002434</v>
      </c>
      <c r="C56" s="1351"/>
      <c r="D56" s="670" t="s">
        <v>1925</v>
      </c>
      <c r="E56" s="667"/>
      <c r="F56" s="1956">
        <v>6579.3530880000008</v>
      </c>
      <c r="G56" s="163">
        <v>1100</v>
      </c>
      <c r="H56" s="164"/>
      <c r="I56" s="164"/>
      <c r="J56" s="164"/>
      <c r="K56" s="209"/>
      <c r="L56" s="123"/>
      <c r="M56" s="209"/>
      <c r="N56" s="123"/>
      <c r="O56" s="199"/>
      <c r="P56" s="5" t="s">
        <v>1937</v>
      </c>
      <c r="Q56" s="1639"/>
    </row>
    <row r="57" spans="1:19">
      <c r="A57" s="1503" t="str">
        <f>IF(ISERROR(#REF!),"xx","")</f>
        <v>xx</v>
      </c>
      <c r="B57" s="662">
        <v>9967002437</v>
      </c>
      <c r="C57" s="1350"/>
      <c r="D57" s="669" t="s">
        <v>1926</v>
      </c>
      <c r="E57" s="664"/>
      <c r="F57" s="1956">
        <v>2192.4967680000004</v>
      </c>
      <c r="G57" s="161">
        <v>1100</v>
      </c>
      <c r="H57" s="162"/>
      <c r="I57" s="162"/>
      <c r="J57" s="162"/>
      <c r="K57" s="183"/>
      <c r="L57" s="139"/>
      <c r="M57" s="183"/>
      <c r="N57" s="139"/>
      <c r="O57" s="58"/>
      <c r="P57" s="14" t="s">
        <v>2741</v>
      </c>
      <c r="Q57" s="1639"/>
    </row>
    <row r="58" spans="1:19">
      <c r="A58" s="1503" t="str">
        <f>IF(ISERROR(#REF!),"xx","")</f>
        <v>xx</v>
      </c>
      <c r="B58" s="665">
        <v>9967002439</v>
      </c>
      <c r="C58" s="1351"/>
      <c r="D58" s="670" t="s">
        <v>1927</v>
      </c>
      <c r="E58" s="667"/>
      <c r="F58" s="1956">
        <v>1780.8215040000005</v>
      </c>
      <c r="G58" s="163">
        <v>1100</v>
      </c>
      <c r="H58" s="164"/>
      <c r="I58" s="164"/>
      <c r="J58" s="164"/>
      <c r="K58" s="209"/>
      <c r="L58" s="123"/>
      <c r="M58" s="209"/>
      <c r="N58" s="123"/>
      <c r="O58" s="199"/>
      <c r="P58" s="5" t="s">
        <v>1938</v>
      </c>
      <c r="Q58" s="1639"/>
    </row>
    <row r="59" spans="1:19">
      <c r="A59" s="1503" t="str">
        <f>IF(ISERROR(#REF!),"xx","")</f>
        <v>xx</v>
      </c>
      <c r="B59" s="662">
        <v>9967002435</v>
      </c>
      <c r="C59" s="1350"/>
      <c r="D59" s="669" t="s">
        <v>1928</v>
      </c>
      <c r="E59" s="664"/>
      <c r="F59" s="1956">
        <v>4968.0449280000003</v>
      </c>
      <c r="G59" s="161">
        <v>1100</v>
      </c>
      <c r="H59" s="162"/>
      <c r="I59" s="162"/>
      <c r="J59" s="162"/>
      <c r="K59" s="183"/>
      <c r="L59" s="139"/>
      <c r="M59" s="183"/>
      <c r="N59" s="139"/>
      <c r="O59" s="58"/>
      <c r="P59" s="14" t="s">
        <v>2742</v>
      </c>
      <c r="Q59" s="1639"/>
    </row>
    <row r="60" spans="1:19">
      <c r="A60" s="1503" t="str">
        <f>IF(ISERROR(#REF!),"xx","")</f>
        <v>xx</v>
      </c>
      <c r="B60" s="662">
        <v>9967002436</v>
      </c>
      <c r="C60" s="1350"/>
      <c r="D60" s="669" t="s">
        <v>1929</v>
      </c>
      <c r="E60" s="664"/>
      <c r="F60" s="1956">
        <v>3869.0023680000008</v>
      </c>
      <c r="G60" s="161">
        <v>1100</v>
      </c>
      <c r="H60" s="162"/>
      <c r="I60" s="162"/>
      <c r="J60" s="162"/>
      <c r="K60" s="183"/>
      <c r="L60" s="139"/>
      <c r="M60" s="183"/>
      <c r="N60" s="139"/>
      <c r="O60" s="58"/>
      <c r="P60" s="14" t="s">
        <v>2742</v>
      </c>
      <c r="Q60" s="1639"/>
    </row>
    <row r="61" spans="1:19">
      <c r="A61" s="1503" t="str">
        <f>IF(ISERROR(#REF!),"xx","")</f>
        <v>xx</v>
      </c>
      <c r="B61" s="665">
        <v>9967002438</v>
      </c>
      <c r="C61" s="1351"/>
      <c r="D61" s="670" t="s">
        <v>1930</v>
      </c>
      <c r="E61" s="667"/>
      <c r="F61" s="1956">
        <v>5526.8801280000007</v>
      </c>
      <c r="G61" s="163">
        <v>1100</v>
      </c>
      <c r="H61" s="164"/>
      <c r="I61" s="164"/>
      <c r="J61" s="164"/>
      <c r="K61" s="209"/>
      <c r="L61" s="123"/>
      <c r="M61" s="209"/>
      <c r="N61" s="123"/>
      <c r="O61" s="199"/>
      <c r="P61" s="5" t="s">
        <v>2742</v>
      </c>
      <c r="Q61" s="1639"/>
    </row>
    <row r="62" spans="1:19" s="44" customFormat="1">
      <c r="A62" s="1503" t="str">
        <f>IF(ISERROR(#REF!),"xx","")</f>
        <v>xx</v>
      </c>
      <c r="B62" s="723">
        <v>9967004849</v>
      </c>
      <c r="C62" s="1364"/>
      <c r="D62" s="725" t="s">
        <v>3603</v>
      </c>
      <c r="E62" s="729"/>
      <c r="F62" s="1956">
        <v>11773.968433920003</v>
      </c>
      <c r="G62" s="476">
        <v>1100</v>
      </c>
      <c r="H62" s="498"/>
      <c r="I62" s="498"/>
      <c r="J62" s="498"/>
      <c r="K62" s="457"/>
      <c r="L62" s="457"/>
      <c r="M62" s="461"/>
      <c r="N62" s="461"/>
      <c r="O62" s="465"/>
      <c r="P62" s="4"/>
      <c r="Q62" s="1639"/>
      <c r="R62"/>
    </row>
    <row r="63" spans="1:19" s="44" customFormat="1">
      <c r="A63" s="1503" t="str">
        <f>IF(ISERROR(#REF!),"xx","")</f>
        <v>xx</v>
      </c>
      <c r="B63" s="734">
        <v>9967004850</v>
      </c>
      <c r="C63" s="1363"/>
      <c r="D63" s="727" t="s">
        <v>3604</v>
      </c>
      <c r="E63" s="735"/>
      <c r="F63" s="1956">
        <v>17602.228385280003</v>
      </c>
      <c r="G63" s="163">
        <v>1100</v>
      </c>
      <c r="H63" s="164"/>
      <c r="I63" s="499"/>
      <c r="J63" s="499"/>
      <c r="K63" s="1287"/>
      <c r="L63" s="446"/>
      <c r="M63" s="446"/>
      <c r="N63" s="446"/>
      <c r="O63" s="448"/>
      <c r="P63" s="5"/>
      <c r="Q63" s="1639"/>
      <c r="R63"/>
    </row>
    <row r="64" spans="1:19">
      <c r="A64" s="1503" t="str">
        <f>IF(ISERROR(#REF!),"xx","")</f>
        <v>xx</v>
      </c>
      <c r="B64" s="662">
        <v>9967002441</v>
      </c>
      <c r="C64" s="1350"/>
      <c r="D64" s="669" t="s">
        <v>1931</v>
      </c>
      <c r="E64" s="664"/>
      <c r="F64" s="1956">
        <v>966.78489600000034</v>
      </c>
      <c r="G64" s="161">
        <v>1100</v>
      </c>
      <c r="H64" s="162"/>
      <c r="I64" s="162"/>
      <c r="J64" s="162"/>
      <c r="K64" s="183"/>
      <c r="L64" s="139"/>
      <c r="M64" s="183"/>
      <c r="N64" s="139"/>
      <c r="O64" s="58"/>
      <c r="P64" s="14" t="s">
        <v>1939</v>
      </c>
      <c r="Q64" s="1639"/>
    </row>
    <row r="65" spans="1:18">
      <c r="A65" s="1503" t="str">
        <f>IF(ISERROR(#REF!),"xx","")</f>
        <v>xx</v>
      </c>
      <c r="B65" s="662">
        <v>9967002442</v>
      </c>
      <c r="C65" s="1350"/>
      <c r="D65" s="669" t="s">
        <v>1932</v>
      </c>
      <c r="E65" s="664"/>
      <c r="F65" s="1956">
        <v>754.42752000000019</v>
      </c>
      <c r="G65" s="161">
        <v>1100</v>
      </c>
      <c r="H65" s="162"/>
      <c r="I65" s="162"/>
      <c r="J65" s="162"/>
      <c r="K65" s="183"/>
      <c r="L65" s="139"/>
      <c r="M65" s="183"/>
      <c r="N65" s="139"/>
      <c r="O65" s="58"/>
      <c r="P65" s="14" t="s">
        <v>1939</v>
      </c>
      <c r="Q65" s="1639"/>
    </row>
    <row r="66" spans="1:18">
      <c r="A66" s="1503" t="str">
        <f>IF(ISERROR(#REF!),"xx","")</f>
        <v>xx</v>
      </c>
      <c r="B66" s="665">
        <v>9967002443</v>
      </c>
      <c r="C66" s="1351"/>
      <c r="D66" s="670" t="s">
        <v>1933</v>
      </c>
      <c r="E66" s="667"/>
      <c r="F66" s="1956">
        <v>1076.6891520000001</v>
      </c>
      <c r="G66" s="163">
        <v>1100</v>
      </c>
      <c r="H66" s="164"/>
      <c r="I66" s="164"/>
      <c r="J66" s="164"/>
      <c r="K66" s="209"/>
      <c r="L66" s="123"/>
      <c r="M66" s="209"/>
      <c r="N66" s="123"/>
      <c r="O66" s="199"/>
      <c r="P66" s="5" t="s">
        <v>1939</v>
      </c>
      <c r="Q66" s="1639"/>
    </row>
    <row r="67" spans="1:18">
      <c r="A67" s="1503" t="str">
        <f>IF(ISERROR(#REF!),"xx","")</f>
        <v>xx</v>
      </c>
      <c r="B67" s="662">
        <v>9967004851</v>
      </c>
      <c r="C67" s="1350"/>
      <c r="D67" s="669" t="s">
        <v>3606</v>
      </c>
      <c r="E67" s="664"/>
      <c r="F67" s="1956">
        <v>2326.1515199999999</v>
      </c>
      <c r="G67" s="161">
        <v>1100</v>
      </c>
      <c r="H67" s="162"/>
      <c r="I67" s="162"/>
      <c r="J67" s="162"/>
      <c r="K67" s="183"/>
      <c r="L67" s="139"/>
      <c r="M67" s="183"/>
      <c r="N67" s="139"/>
      <c r="O67" s="58"/>
      <c r="P67" s="14"/>
      <c r="Q67" s="1639"/>
    </row>
    <row r="68" spans="1:18">
      <c r="A68" s="1503" t="str">
        <f>IF(ISERROR(#REF!),"xx","")</f>
        <v>xx</v>
      </c>
      <c r="B68" s="662">
        <v>9967004852</v>
      </c>
      <c r="C68" s="1350"/>
      <c r="D68" s="669" t="s">
        <v>3607</v>
      </c>
      <c r="E68" s="664"/>
      <c r="F68" s="1956">
        <v>3323.0948889600004</v>
      </c>
      <c r="G68" s="161">
        <v>1100</v>
      </c>
      <c r="H68" s="162"/>
      <c r="I68" s="162"/>
      <c r="J68" s="162"/>
      <c r="K68" s="183"/>
      <c r="L68" s="139"/>
      <c r="M68" s="183"/>
      <c r="N68" s="139"/>
      <c r="O68" s="58"/>
      <c r="P68" s="14"/>
      <c r="Q68" s="1639"/>
    </row>
    <row r="69" spans="1:18" s="441" customFormat="1">
      <c r="A69" s="1503"/>
      <c r="B69" s="1615"/>
      <c r="C69" s="1616"/>
      <c r="D69" s="1615"/>
      <c r="E69" s="1615"/>
      <c r="F69" s="1926"/>
      <c r="G69" s="1615"/>
      <c r="H69" s="1615"/>
      <c r="I69" s="461"/>
      <c r="J69" s="461"/>
      <c r="K69" s="461"/>
      <c r="L69" s="461"/>
      <c r="M69" s="461"/>
      <c r="N69" s="461"/>
      <c r="O69" s="124"/>
      <c r="P69" s="1615"/>
      <c r="Q69"/>
      <c r="R69"/>
    </row>
    <row r="70" spans="1:18" s="78" customFormat="1">
      <c r="A70" s="1503"/>
      <c r="B70" s="90" t="s">
        <v>4597</v>
      </c>
      <c r="C70" s="1343"/>
      <c r="D70" s="83"/>
      <c r="E70" s="83"/>
      <c r="F70" s="1972"/>
      <c r="G70" s="83"/>
      <c r="H70" s="515"/>
      <c r="I70" s="515"/>
      <c r="J70" s="356"/>
      <c r="K70" s="83"/>
      <c r="L70" s="83"/>
      <c r="M70" s="431"/>
      <c r="N70" s="83"/>
      <c r="O70" s="91"/>
      <c r="P70" s="89"/>
      <c r="Q70"/>
      <c r="R70"/>
    </row>
    <row r="71" spans="1:18">
      <c r="A71" s="1503" t="str">
        <f>IF(ISERROR(#REF!),"xx","")</f>
        <v>xx</v>
      </c>
      <c r="B71" s="711">
        <v>9967008303</v>
      </c>
      <c r="C71" s="1353"/>
      <c r="D71" s="712" t="s">
        <v>4596</v>
      </c>
      <c r="E71" s="713"/>
      <c r="F71" s="1956">
        <v>9841.236894720003</v>
      </c>
      <c r="G71" s="436">
        <v>1100</v>
      </c>
      <c r="H71" s="246"/>
      <c r="I71" s="246"/>
      <c r="J71" s="246"/>
      <c r="K71" s="246"/>
      <c r="L71" s="151"/>
      <c r="M71" s="151"/>
      <c r="N71" s="151"/>
      <c r="O71" s="277"/>
      <c r="P71" s="787"/>
    </row>
    <row r="72" spans="1:18" s="441" customFormat="1">
      <c r="A72" s="1503"/>
      <c r="B72" s="1615"/>
      <c r="C72" s="1616"/>
      <c r="D72" s="1615"/>
      <c r="E72" s="1615"/>
      <c r="F72" s="1926"/>
      <c r="G72" s="1615"/>
      <c r="H72" s="1615"/>
      <c r="I72" s="461"/>
      <c r="J72" s="461"/>
      <c r="K72" s="461"/>
      <c r="L72" s="461"/>
      <c r="M72" s="461"/>
      <c r="N72" s="461"/>
      <c r="O72" s="124"/>
      <c r="P72" s="1615"/>
      <c r="Q72"/>
      <c r="R72"/>
    </row>
    <row r="73" spans="1:18">
      <c r="A73" s="1503"/>
      <c r="B73" s="90" t="s">
        <v>4600</v>
      </c>
      <c r="C73" s="1343"/>
      <c r="D73" s="83"/>
      <c r="E73" s="83"/>
      <c r="F73" s="1972"/>
      <c r="G73" s="83"/>
      <c r="H73" s="83"/>
      <c r="I73" s="83"/>
      <c r="J73" s="83"/>
      <c r="K73" s="83"/>
      <c r="L73" s="83"/>
      <c r="M73" s="83"/>
      <c r="N73" s="83"/>
      <c r="O73" s="91"/>
      <c r="P73" s="89"/>
    </row>
    <row r="74" spans="1:18" s="78" customFormat="1">
      <c r="A74" s="1503"/>
      <c r="B74" s="1932" t="s">
        <v>4603</v>
      </c>
      <c r="C74" s="1932"/>
      <c r="D74" s="1933"/>
      <c r="E74" s="1933"/>
      <c r="F74" s="1940"/>
      <c r="G74" s="1933" t="s">
        <v>10</v>
      </c>
      <c r="H74" s="1934"/>
      <c r="I74" s="1934"/>
      <c r="J74" s="1935"/>
      <c r="K74" s="1933"/>
      <c r="L74" s="1933"/>
      <c r="M74" s="1936"/>
      <c r="N74" s="1933"/>
      <c r="O74" s="1937"/>
      <c r="P74" s="1938"/>
      <c r="Q74"/>
      <c r="R74"/>
    </row>
    <row r="75" spans="1:18">
      <c r="A75" s="1503" t="str">
        <f>IF(ISERROR(#REF!),"xx","")</f>
        <v>xx</v>
      </c>
      <c r="B75" s="711">
        <v>9967006800</v>
      </c>
      <c r="C75" s="1353"/>
      <c r="D75" s="721" t="s">
        <v>4355</v>
      </c>
      <c r="E75" s="713"/>
      <c r="F75" s="1956">
        <v>14103.472965120001</v>
      </c>
      <c r="G75" s="436">
        <v>1100</v>
      </c>
      <c r="H75" s="246"/>
      <c r="I75" s="246"/>
      <c r="J75" s="246"/>
      <c r="K75" s="246"/>
      <c r="L75" s="151"/>
      <c r="M75" s="151"/>
      <c r="N75" s="151"/>
      <c r="O75" s="277"/>
      <c r="P75" s="787" t="s">
        <v>4540</v>
      </c>
    </row>
    <row r="76" spans="1:18">
      <c r="A76" s="1503" t="str">
        <f>IF(ISERROR(#REF!),"xx","")</f>
        <v>xx</v>
      </c>
      <c r="B76" s="662">
        <v>9967006899</v>
      </c>
      <c r="C76" s="1350"/>
      <c r="D76" s="669" t="s">
        <v>4366</v>
      </c>
      <c r="E76" s="664"/>
      <c r="F76" s="1956">
        <v>1199.3721062400002</v>
      </c>
      <c r="G76" s="166">
        <v>1100</v>
      </c>
      <c r="H76" s="167"/>
      <c r="I76" s="167"/>
      <c r="J76" s="167"/>
      <c r="K76" s="167"/>
      <c r="L76" s="139"/>
      <c r="M76" s="139"/>
      <c r="N76" s="139"/>
      <c r="O76" s="116"/>
      <c r="P76" s="86"/>
    </row>
    <row r="77" spans="1:18">
      <c r="A77" s="1503" t="str">
        <f>IF(ISERROR(#REF!),"xx","")</f>
        <v>xx</v>
      </c>
      <c r="B77" s="662">
        <v>9967006900</v>
      </c>
      <c r="C77" s="1350"/>
      <c r="D77" s="669" t="s">
        <v>4528</v>
      </c>
      <c r="E77" s="664"/>
      <c r="F77" s="1956">
        <v>1199.3721062400002</v>
      </c>
      <c r="G77" s="166">
        <v>1100</v>
      </c>
      <c r="H77" s="167"/>
      <c r="I77" s="167"/>
      <c r="J77" s="167"/>
      <c r="K77" s="167"/>
      <c r="L77" s="139"/>
      <c r="M77" s="139"/>
      <c r="N77" s="139"/>
      <c r="O77" s="116"/>
      <c r="P77" s="86"/>
    </row>
    <row r="78" spans="1:18">
      <c r="A78" s="1503" t="str">
        <f>IF(ISERROR(#REF!),"xx","")</f>
        <v>xx</v>
      </c>
      <c r="B78" s="665">
        <v>9967006901</v>
      </c>
      <c r="C78" s="1351"/>
      <c r="D78" s="670" t="s">
        <v>4529</v>
      </c>
      <c r="E78" s="667"/>
      <c r="F78" s="1956">
        <v>1199.3721062400002</v>
      </c>
      <c r="G78" s="172">
        <v>1100</v>
      </c>
      <c r="H78" s="168"/>
      <c r="I78" s="168"/>
      <c r="J78" s="168"/>
      <c r="K78" s="168"/>
      <c r="L78" s="123"/>
      <c r="M78" s="123"/>
      <c r="N78" s="123"/>
      <c r="O78" s="180"/>
      <c r="P78" s="310"/>
    </row>
    <row r="79" spans="1:18">
      <c r="A79" s="1503" t="str">
        <f>IF(ISERROR(#REF!),"xx","")</f>
        <v>xx</v>
      </c>
      <c r="B79" s="662">
        <v>9967006902</v>
      </c>
      <c r="C79" s="1350"/>
      <c r="D79" s="669" t="s">
        <v>4356</v>
      </c>
      <c r="E79" s="664"/>
      <c r="F79" s="1956">
        <v>1199.3721062400002</v>
      </c>
      <c r="G79" s="166">
        <v>1100</v>
      </c>
      <c r="H79" s="167"/>
      <c r="I79" s="167"/>
      <c r="J79" s="167"/>
      <c r="K79" s="167"/>
      <c r="L79" s="139"/>
      <c r="M79" s="139"/>
      <c r="N79" s="139"/>
      <c r="O79" s="116"/>
      <c r="P79" s="86"/>
    </row>
    <row r="80" spans="1:18">
      <c r="A80" s="1503" t="str">
        <f>IF(ISERROR(#REF!),"xx","")</f>
        <v>xx</v>
      </c>
      <c r="B80" s="662">
        <v>9967006903</v>
      </c>
      <c r="C80" s="1350"/>
      <c r="D80" s="669" t="s">
        <v>4357</v>
      </c>
      <c r="E80" s="664"/>
      <c r="F80" s="1956">
        <v>1199.3721062400002</v>
      </c>
      <c r="G80" s="166">
        <v>1100</v>
      </c>
      <c r="H80" s="167"/>
      <c r="I80" s="167"/>
      <c r="J80" s="167"/>
      <c r="K80" s="167"/>
      <c r="L80" s="139"/>
      <c r="M80" s="139"/>
      <c r="N80" s="139"/>
      <c r="O80" s="116"/>
      <c r="P80" s="86"/>
    </row>
    <row r="81" spans="1:18">
      <c r="A81" s="1503" t="str">
        <f>IF(ISERROR(#REF!),"xx","")</f>
        <v>xx</v>
      </c>
      <c r="B81" s="665">
        <v>9967006904</v>
      </c>
      <c r="C81" s="1351"/>
      <c r="D81" s="670" t="s">
        <v>4358</v>
      </c>
      <c r="E81" s="667"/>
      <c r="F81" s="1956">
        <v>1199.3721062400002</v>
      </c>
      <c r="G81" s="172">
        <v>1100</v>
      </c>
      <c r="H81" s="168"/>
      <c r="I81" s="168"/>
      <c r="J81" s="168"/>
      <c r="K81" s="168"/>
      <c r="L81" s="123"/>
      <c r="M81" s="123"/>
      <c r="N81" s="123"/>
      <c r="O81" s="180"/>
      <c r="P81" s="310"/>
    </row>
    <row r="82" spans="1:18">
      <c r="A82" s="1503" t="str">
        <f>IF(ISERROR(#REF!),"xx","")</f>
        <v>xx</v>
      </c>
      <c r="B82" s="662">
        <v>9967006905</v>
      </c>
      <c r="C82" s="1350"/>
      <c r="D82" s="669" t="s">
        <v>4359</v>
      </c>
      <c r="E82" s="664"/>
      <c r="F82" s="1956">
        <v>1199.3721062400002</v>
      </c>
      <c r="G82" s="166">
        <v>1100</v>
      </c>
      <c r="H82" s="167"/>
      <c r="I82" s="167"/>
      <c r="J82" s="167"/>
      <c r="K82" s="167"/>
      <c r="L82" s="139"/>
      <c r="M82" s="139"/>
      <c r="N82" s="139"/>
      <c r="O82" s="116"/>
      <c r="P82" s="86"/>
    </row>
    <row r="83" spans="1:18">
      <c r="A83" s="1503" t="str">
        <f>IF(ISERROR(#REF!),"xx","")</f>
        <v>xx</v>
      </c>
      <c r="B83" s="662">
        <v>9967006906</v>
      </c>
      <c r="C83" s="1350"/>
      <c r="D83" s="669" t="s">
        <v>4360</v>
      </c>
      <c r="E83" s="664"/>
      <c r="F83" s="1956">
        <v>1199.3721062400002</v>
      </c>
      <c r="G83" s="166">
        <v>1100</v>
      </c>
      <c r="H83" s="167"/>
      <c r="I83" s="167"/>
      <c r="J83" s="167"/>
      <c r="K83" s="167"/>
      <c r="L83" s="139"/>
      <c r="M83" s="139"/>
      <c r="N83" s="139"/>
      <c r="O83" s="116"/>
      <c r="P83" s="86"/>
    </row>
    <row r="84" spans="1:18">
      <c r="A84" s="1503" t="str">
        <f>IF(ISERROR(#REF!),"xx","")</f>
        <v>xx</v>
      </c>
      <c r="B84" s="662">
        <v>9967006907</v>
      </c>
      <c r="C84" s="1350"/>
      <c r="D84" s="669" t="s">
        <v>4361</v>
      </c>
      <c r="E84" s="664"/>
      <c r="F84" s="1956">
        <v>1199.3721062400002</v>
      </c>
      <c r="G84" s="166">
        <v>1100</v>
      </c>
      <c r="H84" s="167"/>
      <c r="I84" s="167"/>
      <c r="J84" s="167"/>
      <c r="K84" s="167"/>
      <c r="L84" s="139"/>
      <c r="M84" s="139"/>
      <c r="N84" s="139"/>
      <c r="O84" s="116"/>
      <c r="P84" s="86"/>
    </row>
    <row r="85" spans="1:18">
      <c r="A85" s="1503" t="str">
        <f>IF(ISERROR(#REF!),"xx","")</f>
        <v>xx</v>
      </c>
      <c r="B85" s="665">
        <v>9967006908</v>
      </c>
      <c r="C85" s="1351"/>
      <c r="D85" s="670" t="s">
        <v>4362</v>
      </c>
      <c r="E85" s="667"/>
      <c r="F85" s="1956">
        <v>1199.3721062400002</v>
      </c>
      <c r="G85" s="172">
        <v>1100</v>
      </c>
      <c r="H85" s="168"/>
      <c r="I85" s="168"/>
      <c r="J85" s="168"/>
      <c r="K85" s="168"/>
      <c r="L85" s="123"/>
      <c r="M85" s="123"/>
      <c r="N85" s="123"/>
      <c r="O85" s="180"/>
      <c r="P85" s="310"/>
    </row>
    <row r="86" spans="1:18">
      <c r="A86" s="1503" t="str">
        <f>IF(ISERROR(#REF!),"xx","")</f>
        <v>xx</v>
      </c>
      <c r="B86" s="662">
        <v>9967006909</v>
      </c>
      <c r="C86" s="1350"/>
      <c r="D86" s="669" t="s">
        <v>4363</v>
      </c>
      <c r="E86" s="664"/>
      <c r="F86" s="1956">
        <v>2283.0094425600005</v>
      </c>
      <c r="G86" s="166">
        <v>1100</v>
      </c>
      <c r="H86" s="167"/>
      <c r="I86" s="167"/>
      <c r="J86" s="167"/>
      <c r="K86" s="167"/>
      <c r="L86" s="139"/>
      <c r="M86" s="139"/>
      <c r="N86" s="139"/>
      <c r="O86" s="116"/>
      <c r="P86" s="86"/>
    </row>
    <row r="87" spans="1:18">
      <c r="A87" s="1503" t="str">
        <f>IF(ISERROR(#REF!),"xx","")</f>
        <v>xx</v>
      </c>
      <c r="B87" s="662">
        <v>9967006801</v>
      </c>
      <c r="C87" s="1350"/>
      <c r="D87" s="669" t="s">
        <v>4364</v>
      </c>
      <c r="E87" s="664"/>
      <c r="F87" s="1956">
        <v>1199.3721062400002</v>
      </c>
      <c r="G87" s="166">
        <v>1100</v>
      </c>
      <c r="H87" s="167"/>
      <c r="I87" s="167"/>
      <c r="J87" s="167"/>
      <c r="K87" s="167"/>
      <c r="L87" s="139"/>
      <c r="M87" s="139"/>
      <c r="N87" s="139"/>
      <c r="O87" s="116"/>
      <c r="P87" s="86"/>
    </row>
    <row r="88" spans="1:18">
      <c r="A88" s="1503" t="str">
        <f>IF(ISERROR(#REF!),"xx","")</f>
        <v>xx</v>
      </c>
      <c r="B88" s="665">
        <v>9967006910</v>
      </c>
      <c r="C88" s="1351"/>
      <c r="D88" s="670" t="s">
        <v>4365</v>
      </c>
      <c r="E88" s="667"/>
      <c r="F88" s="1956">
        <v>1199.3721062400002</v>
      </c>
      <c r="G88" s="172">
        <v>1100</v>
      </c>
      <c r="H88" s="168"/>
      <c r="I88" s="168"/>
      <c r="J88" s="168"/>
      <c r="K88" s="168"/>
      <c r="L88" s="123"/>
      <c r="M88" s="123"/>
      <c r="N88" s="123"/>
      <c r="O88" s="180"/>
      <c r="P88" s="310"/>
    </row>
    <row r="89" spans="1:18" s="78" customFormat="1">
      <c r="A89" s="1939"/>
      <c r="B89" s="1932" t="s">
        <v>4573</v>
      </c>
      <c r="C89" s="1932"/>
      <c r="D89" s="1933"/>
      <c r="E89" s="1933"/>
      <c r="F89" s="1940"/>
      <c r="G89" s="1933" t="s">
        <v>10</v>
      </c>
      <c r="H89" s="1934"/>
      <c r="I89" s="1934"/>
      <c r="J89" s="1935"/>
      <c r="K89" s="1933"/>
      <c r="L89" s="1933"/>
      <c r="M89" s="1936"/>
      <c r="N89" s="1933"/>
      <c r="O89" s="1937"/>
      <c r="P89" s="1938"/>
      <c r="Q89"/>
      <c r="R89"/>
    </row>
    <row r="90" spans="1:18">
      <c r="A90" s="1503" t="str">
        <f>IF(ISERROR(#REF!),"xx","")</f>
        <v>xx</v>
      </c>
      <c r="B90" s="711">
        <v>9967008138</v>
      </c>
      <c r="C90" s="1353"/>
      <c r="D90" s="712" t="s">
        <v>4592</v>
      </c>
      <c r="E90" s="713"/>
      <c r="F90" s="1956">
        <v>34260.453722880011</v>
      </c>
      <c r="G90" s="436">
        <v>1100</v>
      </c>
      <c r="H90" s="246"/>
      <c r="I90" s="246"/>
      <c r="J90" s="246"/>
      <c r="K90" s="246"/>
      <c r="L90" s="151"/>
      <c r="M90" s="151"/>
      <c r="N90" s="151"/>
      <c r="O90" s="277"/>
      <c r="P90" s="787" t="s">
        <v>4601</v>
      </c>
    </row>
    <row r="91" spans="1:18">
      <c r="A91" s="1503" t="str">
        <f>IF(ISERROR(#REF!),"xx","")</f>
        <v>xx</v>
      </c>
      <c r="B91" s="662">
        <v>9967008139</v>
      </c>
      <c r="C91" s="1350"/>
      <c r="D91" s="669" t="s">
        <v>4574</v>
      </c>
      <c r="E91" s="664"/>
      <c r="F91" s="1956">
        <v>59.279220000000009</v>
      </c>
      <c r="G91" s="166">
        <v>1100</v>
      </c>
      <c r="H91" s="167"/>
      <c r="I91" s="167"/>
      <c r="J91" s="167"/>
      <c r="K91" s="167"/>
      <c r="L91" s="139"/>
      <c r="M91" s="139"/>
      <c r="N91" s="139"/>
      <c r="O91" s="116"/>
      <c r="P91" s="86"/>
    </row>
    <row r="92" spans="1:18">
      <c r="A92" s="1503" t="str">
        <f>IF(ISERROR(#REF!),"xx","")</f>
        <v>xx</v>
      </c>
      <c r="B92" s="662">
        <v>9967008140</v>
      </c>
      <c r="C92" s="1350"/>
      <c r="D92" s="669" t="s">
        <v>4575</v>
      </c>
      <c r="E92" s="664"/>
      <c r="F92" s="1956">
        <v>52.914708000000019</v>
      </c>
      <c r="G92" s="166">
        <v>1100</v>
      </c>
      <c r="H92" s="167"/>
      <c r="I92" s="167"/>
      <c r="J92" s="167"/>
      <c r="K92" s="167"/>
      <c r="L92" s="139"/>
      <c r="M92" s="139"/>
      <c r="N92" s="139"/>
      <c r="O92" s="116"/>
      <c r="P92" s="86"/>
    </row>
    <row r="93" spans="1:18">
      <c r="A93" s="1503" t="str">
        <f>IF(ISERROR(#REF!),"xx","")</f>
        <v>xx</v>
      </c>
      <c r="B93" s="665">
        <v>9967008141</v>
      </c>
      <c r="C93" s="1351"/>
      <c r="D93" s="670" t="s">
        <v>4576</v>
      </c>
      <c r="E93" s="667"/>
      <c r="F93" s="1956">
        <v>48.684636000000005</v>
      </c>
      <c r="G93" s="172">
        <v>1100</v>
      </c>
      <c r="H93" s="168"/>
      <c r="I93" s="168"/>
      <c r="J93" s="168"/>
      <c r="K93" s="168"/>
      <c r="L93" s="123"/>
      <c r="M93" s="123"/>
      <c r="N93" s="123"/>
      <c r="O93" s="180"/>
      <c r="P93" s="310"/>
    </row>
    <row r="94" spans="1:18">
      <c r="A94" s="1503" t="str">
        <f>IF(ISERROR(#REF!),"xx","")</f>
        <v>xx</v>
      </c>
      <c r="B94" s="662">
        <v>9967008142</v>
      </c>
      <c r="C94" s="1350"/>
      <c r="D94" s="669" t="s">
        <v>4577</v>
      </c>
      <c r="E94" s="664"/>
      <c r="F94" s="1956">
        <v>46.569600000000008</v>
      </c>
      <c r="G94" s="166">
        <v>1100</v>
      </c>
      <c r="H94" s="167"/>
      <c r="I94" s="167"/>
      <c r="J94" s="167"/>
      <c r="K94" s="167"/>
      <c r="L94" s="139"/>
      <c r="M94" s="139"/>
      <c r="N94" s="139"/>
      <c r="O94" s="116"/>
      <c r="P94" s="86"/>
    </row>
    <row r="95" spans="1:18">
      <c r="A95" s="1503" t="str">
        <f>IF(ISERROR(#REF!),"xx","")</f>
        <v>xx</v>
      </c>
      <c r="B95" s="662">
        <v>9967008143</v>
      </c>
      <c r="C95" s="1350"/>
      <c r="D95" s="669" t="s">
        <v>4578</v>
      </c>
      <c r="E95" s="664"/>
      <c r="F95" s="1956">
        <v>44.454563999999998</v>
      </c>
      <c r="G95" s="166">
        <v>1100</v>
      </c>
      <c r="H95" s="167"/>
      <c r="I95" s="167"/>
      <c r="J95" s="167"/>
      <c r="K95" s="167"/>
      <c r="L95" s="139"/>
      <c r="M95" s="139"/>
      <c r="N95" s="139"/>
      <c r="O95" s="116"/>
      <c r="P95" s="86"/>
    </row>
    <row r="96" spans="1:18">
      <c r="A96" s="1503" t="str">
        <f>IF(ISERROR(#REF!),"xx","")</f>
        <v>xx</v>
      </c>
      <c r="B96" s="662">
        <v>9967008144</v>
      </c>
      <c r="C96" s="1350"/>
      <c r="D96" s="669" t="s">
        <v>4579</v>
      </c>
      <c r="E96" s="664"/>
      <c r="F96" s="1956">
        <v>42.320124000000007</v>
      </c>
      <c r="G96" s="166">
        <v>1100</v>
      </c>
      <c r="H96" s="167"/>
      <c r="I96" s="167"/>
      <c r="J96" s="167"/>
      <c r="K96" s="167"/>
      <c r="L96" s="139"/>
      <c r="M96" s="139"/>
      <c r="N96" s="139"/>
      <c r="O96" s="116"/>
      <c r="P96" s="86"/>
    </row>
    <row r="97" spans="1:18">
      <c r="A97" s="1503" t="str">
        <f>IF(ISERROR(#REF!),"xx","")</f>
        <v>xx</v>
      </c>
      <c r="B97" s="674">
        <v>9967008145</v>
      </c>
      <c r="C97" s="1349"/>
      <c r="D97" s="710" t="s">
        <v>4580</v>
      </c>
      <c r="E97" s="673"/>
      <c r="F97" s="1956">
        <v>59.279220000000009</v>
      </c>
      <c r="G97" s="169">
        <v>1100</v>
      </c>
      <c r="H97" s="165"/>
      <c r="I97" s="165"/>
      <c r="J97" s="165"/>
      <c r="K97" s="165"/>
      <c r="L97" s="124"/>
      <c r="M97" s="124"/>
      <c r="N97" s="124"/>
      <c r="O97" s="179"/>
      <c r="P97" s="155"/>
    </row>
    <row r="98" spans="1:18">
      <c r="A98" s="1503" t="str">
        <f>IF(ISERROR(#REF!),"xx","")</f>
        <v>xx</v>
      </c>
      <c r="B98" s="662">
        <v>9967008146</v>
      </c>
      <c r="C98" s="1350"/>
      <c r="D98" s="669" t="s">
        <v>4581</v>
      </c>
      <c r="E98" s="664"/>
      <c r="F98" s="1956">
        <v>52.914708000000019</v>
      </c>
      <c r="G98" s="166">
        <v>1100</v>
      </c>
      <c r="H98" s="167"/>
      <c r="I98" s="167"/>
      <c r="J98" s="167"/>
      <c r="K98" s="167"/>
      <c r="L98" s="139"/>
      <c r="M98" s="139"/>
      <c r="N98" s="139"/>
      <c r="O98" s="116"/>
      <c r="P98" s="86"/>
    </row>
    <row r="99" spans="1:18">
      <c r="A99" s="1503" t="str">
        <f>IF(ISERROR(#REF!),"xx","")</f>
        <v>xx</v>
      </c>
      <c r="B99" s="665">
        <v>9967008147</v>
      </c>
      <c r="C99" s="1351"/>
      <c r="D99" s="670" t="s">
        <v>4582</v>
      </c>
      <c r="E99" s="667"/>
      <c r="F99" s="1956">
        <v>48.684636000000005</v>
      </c>
      <c r="G99" s="172">
        <v>1100</v>
      </c>
      <c r="H99" s="168"/>
      <c r="I99" s="168"/>
      <c r="J99" s="168"/>
      <c r="K99" s="168"/>
      <c r="L99" s="123"/>
      <c r="M99" s="123"/>
      <c r="N99" s="123"/>
      <c r="O99" s="180"/>
      <c r="P99" s="310"/>
    </row>
    <row r="100" spans="1:18">
      <c r="A100" s="1503" t="str">
        <f>IF(ISERROR(#REF!),"xx","")</f>
        <v>xx</v>
      </c>
      <c r="B100" s="662">
        <v>9967008148</v>
      </c>
      <c r="C100" s="1350"/>
      <c r="D100" s="669" t="s">
        <v>4583</v>
      </c>
      <c r="E100" s="664"/>
      <c r="F100" s="1956">
        <v>46.569600000000008</v>
      </c>
      <c r="G100" s="166">
        <v>1100</v>
      </c>
      <c r="H100" s="167"/>
      <c r="I100" s="167"/>
      <c r="J100" s="167"/>
      <c r="K100" s="167"/>
      <c r="L100" s="139"/>
      <c r="M100" s="139"/>
      <c r="N100" s="139"/>
      <c r="O100" s="116"/>
      <c r="P100" s="86"/>
    </row>
    <row r="101" spans="1:18">
      <c r="A101" s="1503" t="str">
        <f>IF(ISERROR(#REF!),"xx","")</f>
        <v>xx</v>
      </c>
      <c r="B101" s="662">
        <v>9967008149</v>
      </c>
      <c r="C101" s="1350"/>
      <c r="D101" s="669" t="s">
        <v>4584</v>
      </c>
      <c r="E101" s="664"/>
      <c r="F101" s="1956">
        <v>44.454563999999998</v>
      </c>
      <c r="G101" s="166">
        <v>1100</v>
      </c>
      <c r="H101" s="167"/>
      <c r="I101" s="167"/>
      <c r="J101" s="167"/>
      <c r="K101" s="167"/>
      <c r="L101" s="139"/>
      <c r="M101" s="139"/>
      <c r="N101" s="139"/>
      <c r="O101" s="116"/>
      <c r="P101" s="86"/>
    </row>
    <row r="102" spans="1:18">
      <c r="A102" s="1503" t="str">
        <f>IF(ISERROR(#REF!),"xx","")</f>
        <v>xx</v>
      </c>
      <c r="B102" s="665">
        <v>9967008150</v>
      </c>
      <c r="C102" s="1351"/>
      <c r="D102" s="670" t="s">
        <v>4585</v>
      </c>
      <c r="E102" s="667"/>
      <c r="F102" s="1956">
        <v>42.320124000000007</v>
      </c>
      <c r="G102" s="172">
        <v>1100</v>
      </c>
      <c r="H102" s="168"/>
      <c r="I102" s="168"/>
      <c r="J102" s="168"/>
      <c r="K102" s="168"/>
      <c r="L102" s="123"/>
      <c r="M102" s="123"/>
      <c r="N102" s="123"/>
      <c r="O102" s="180"/>
      <c r="P102" s="310"/>
    </row>
    <row r="103" spans="1:18">
      <c r="A103" s="1503" t="str">
        <f>IF(ISERROR(#REF!),"xx","")</f>
        <v>xx</v>
      </c>
      <c r="B103" s="662">
        <v>9967008151</v>
      </c>
      <c r="C103" s="1350"/>
      <c r="D103" s="669" t="s">
        <v>4586</v>
      </c>
      <c r="E103" s="664"/>
      <c r="F103" s="1956">
        <v>59.279220000000009</v>
      </c>
      <c r="G103" s="166">
        <v>1100</v>
      </c>
      <c r="H103" s="167"/>
      <c r="I103" s="167"/>
      <c r="J103" s="167"/>
      <c r="K103" s="167"/>
      <c r="L103" s="139"/>
      <c r="M103" s="139"/>
      <c r="N103" s="139"/>
      <c r="O103" s="116"/>
      <c r="P103" s="86"/>
    </row>
    <row r="104" spans="1:18">
      <c r="A104" s="1503" t="str">
        <f>IF(ISERROR(#REF!),"xx","")</f>
        <v>xx</v>
      </c>
      <c r="B104" s="662">
        <v>9967008152</v>
      </c>
      <c r="C104" s="1350"/>
      <c r="D104" s="669" t="s">
        <v>4587</v>
      </c>
      <c r="E104" s="664"/>
      <c r="F104" s="1956">
        <v>52.914708000000019</v>
      </c>
      <c r="G104" s="166">
        <v>1100</v>
      </c>
      <c r="H104" s="167"/>
      <c r="I104" s="167"/>
      <c r="J104" s="167"/>
      <c r="K104" s="167"/>
      <c r="L104" s="139"/>
      <c r="M104" s="139"/>
      <c r="N104" s="139"/>
      <c r="O104" s="116"/>
      <c r="P104" s="86"/>
    </row>
    <row r="105" spans="1:18">
      <c r="A105" s="1503" t="str">
        <f>IF(ISERROR(#REF!),"xx","")</f>
        <v>xx</v>
      </c>
      <c r="B105" s="665">
        <v>9967008153</v>
      </c>
      <c r="C105" s="1351"/>
      <c r="D105" s="670" t="s">
        <v>4588</v>
      </c>
      <c r="E105" s="667"/>
      <c r="F105" s="1956">
        <v>48.684636000000005</v>
      </c>
      <c r="G105" s="172">
        <v>1100</v>
      </c>
      <c r="H105" s="168"/>
      <c r="I105" s="168"/>
      <c r="J105" s="168"/>
      <c r="K105" s="168"/>
      <c r="L105" s="123"/>
      <c r="M105" s="123"/>
      <c r="N105" s="123"/>
      <c r="O105" s="180"/>
      <c r="P105" s="310"/>
    </row>
    <row r="106" spans="1:18">
      <c r="A106" s="1503" t="str">
        <f>IF(ISERROR(#REF!),"xx","")</f>
        <v>xx</v>
      </c>
      <c r="B106" s="662">
        <v>9967008154</v>
      </c>
      <c r="C106" s="1350"/>
      <c r="D106" s="669" t="s">
        <v>4589</v>
      </c>
      <c r="E106" s="664"/>
      <c r="F106" s="1956">
        <v>46.569600000000008</v>
      </c>
      <c r="G106" s="166">
        <v>1100</v>
      </c>
      <c r="H106" s="167"/>
      <c r="I106" s="167"/>
      <c r="J106" s="167"/>
      <c r="K106" s="167"/>
      <c r="L106" s="139"/>
      <c r="M106" s="139"/>
      <c r="N106" s="139"/>
      <c r="O106" s="116"/>
      <c r="P106" s="86"/>
    </row>
    <row r="107" spans="1:18">
      <c r="A107" s="1503" t="str">
        <f>IF(ISERROR(#REF!),"xx","")</f>
        <v>xx</v>
      </c>
      <c r="B107" s="662">
        <v>9967008155</v>
      </c>
      <c r="C107" s="1350"/>
      <c r="D107" s="669" t="s">
        <v>4590</v>
      </c>
      <c r="E107" s="664"/>
      <c r="F107" s="1956">
        <v>44.454563999999998</v>
      </c>
      <c r="G107" s="166">
        <v>1100</v>
      </c>
      <c r="H107" s="167"/>
      <c r="I107" s="167"/>
      <c r="J107" s="167"/>
      <c r="K107" s="167"/>
      <c r="L107" s="139"/>
      <c r="M107" s="139"/>
      <c r="N107" s="139"/>
      <c r="O107" s="116"/>
      <c r="P107" s="86"/>
    </row>
    <row r="108" spans="1:18">
      <c r="A108" s="1503" t="str">
        <f>IF(ISERROR(#REF!),"xx","")</f>
        <v>xx</v>
      </c>
      <c r="B108" s="662">
        <v>9967008156</v>
      </c>
      <c r="C108" s="1350"/>
      <c r="D108" s="669" t="s">
        <v>4591</v>
      </c>
      <c r="E108" s="664"/>
      <c r="F108" s="1956">
        <v>42.320124000000007</v>
      </c>
      <c r="G108" s="172">
        <v>1100</v>
      </c>
      <c r="H108" s="168"/>
      <c r="I108" s="168"/>
      <c r="J108" s="168"/>
      <c r="K108" s="168"/>
      <c r="L108" s="139"/>
      <c r="M108" s="139"/>
      <c r="N108" s="139"/>
      <c r="O108" s="116"/>
      <c r="P108" s="86"/>
    </row>
    <row r="109" spans="1:18" ht="12.75" customHeight="1">
      <c r="A109" s="1503"/>
      <c r="B109" s="1288"/>
      <c r="C109" s="1400"/>
      <c r="D109" s="508"/>
      <c r="E109" s="96"/>
      <c r="F109" s="96"/>
      <c r="G109" s="96"/>
      <c r="H109" s="413"/>
      <c r="I109" s="413"/>
      <c r="J109" s="856"/>
      <c r="K109" s="96"/>
      <c r="L109" s="96"/>
      <c r="M109" s="1289"/>
      <c r="N109" s="96"/>
      <c r="O109" s="96"/>
      <c r="P109" s="96"/>
      <c r="Q109" s="25"/>
    </row>
    <row r="110" spans="1:18" s="78" customFormat="1">
      <c r="A110" s="1503"/>
      <c r="B110" s="90" t="s">
        <v>1030</v>
      </c>
      <c r="C110" s="1343"/>
      <c r="D110" s="83"/>
      <c r="E110" s="83"/>
      <c r="F110" s="83"/>
      <c r="G110" s="83" t="s">
        <v>10</v>
      </c>
      <c r="H110" s="515"/>
      <c r="I110" s="515"/>
      <c r="J110" s="356"/>
      <c r="K110" s="83"/>
      <c r="L110" s="83"/>
      <c r="M110" s="431"/>
      <c r="N110" s="83"/>
      <c r="O110" s="91"/>
      <c r="P110" s="89"/>
      <c r="Q110" s="25"/>
      <c r="R110"/>
    </row>
    <row r="111" spans="1:18">
      <c r="A111" s="1503" t="str">
        <f>IF(ISERROR(#REF!),"xx","")</f>
        <v>xx</v>
      </c>
      <c r="B111" s="755" t="s">
        <v>3361</v>
      </c>
      <c r="C111" s="1347"/>
      <c r="D111" s="756" t="s">
        <v>3362</v>
      </c>
      <c r="E111" s="757" t="s">
        <v>1237</v>
      </c>
      <c r="F111" s="1956">
        <v>84.911904000000021</v>
      </c>
      <c r="G111" s="161">
        <v>1100</v>
      </c>
      <c r="H111" s="626"/>
      <c r="I111" s="162"/>
      <c r="J111" s="162"/>
      <c r="K111" s="139"/>
      <c r="L111" s="139"/>
      <c r="M111" s="183"/>
      <c r="N111" s="139"/>
      <c r="O111" s="116"/>
      <c r="P111" s="86" t="s">
        <v>3367</v>
      </c>
      <c r="Q111" s="25"/>
    </row>
    <row r="112" spans="1:18">
      <c r="A112" s="1503" t="str">
        <f>IF(ISERROR(#REF!),"xx","")</f>
        <v>xx</v>
      </c>
      <c r="B112" s="755" t="s">
        <v>1745</v>
      </c>
      <c r="C112" s="1347"/>
      <c r="D112" s="756" t="s">
        <v>3363</v>
      </c>
      <c r="E112" s="757" t="s">
        <v>1236</v>
      </c>
      <c r="F112" s="1956">
        <v>161.44128000000003</v>
      </c>
      <c r="G112" s="161">
        <v>1100</v>
      </c>
      <c r="H112" s="626"/>
      <c r="I112" s="162"/>
      <c r="J112" s="191">
        <v>951</v>
      </c>
      <c r="K112" s="139">
        <v>1052</v>
      </c>
      <c r="L112" s="139" t="s">
        <v>1818</v>
      </c>
      <c r="M112" s="183" t="s">
        <v>2890</v>
      </c>
      <c r="N112" s="139"/>
      <c r="O112" s="116"/>
      <c r="P112" s="86" t="s">
        <v>3366</v>
      </c>
      <c r="Q112" s="25"/>
    </row>
    <row r="113" spans="1:17">
      <c r="A113" s="1503" t="str">
        <f>IF(ISERROR(#REF!),"xx","")</f>
        <v>xx</v>
      </c>
      <c r="B113" s="758" t="s">
        <v>3364</v>
      </c>
      <c r="C113" s="1348"/>
      <c r="D113" s="706" t="s">
        <v>3365</v>
      </c>
      <c r="E113" s="661" t="s">
        <v>1344</v>
      </c>
      <c r="F113" s="1956">
        <v>168.98943600000004</v>
      </c>
      <c r="G113" s="163">
        <v>1100</v>
      </c>
      <c r="H113" s="164"/>
      <c r="I113" s="164"/>
      <c r="J113" s="164"/>
      <c r="K113" s="123"/>
      <c r="L113" s="123"/>
      <c r="M113" s="209"/>
      <c r="N113" s="123"/>
      <c r="O113" s="180"/>
      <c r="P113" s="310" t="s">
        <v>3366</v>
      </c>
      <c r="Q113" s="25"/>
    </row>
    <row r="114" spans="1:17">
      <c r="A114" s="1503" t="str">
        <f>IF(ISERROR(#REF!),"xx","")</f>
        <v>xx</v>
      </c>
      <c r="B114" s="674" t="s">
        <v>1915</v>
      </c>
      <c r="C114" s="1349"/>
      <c r="D114" s="708" t="s">
        <v>888</v>
      </c>
      <c r="E114" s="673"/>
      <c r="F114" s="1956">
        <v>12.767832</v>
      </c>
      <c r="G114" s="159">
        <v>1100</v>
      </c>
      <c r="H114" s="160"/>
      <c r="I114" s="160"/>
      <c r="J114" s="512" t="s">
        <v>3513</v>
      </c>
      <c r="K114" s="189" t="s">
        <v>3514</v>
      </c>
      <c r="L114" s="189" t="s">
        <v>163</v>
      </c>
      <c r="M114" s="200" t="s">
        <v>416</v>
      </c>
      <c r="N114" s="124"/>
      <c r="O114" s="125"/>
      <c r="P114" s="4"/>
      <c r="Q114" s="25"/>
    </row>
    <row r="115" spans="1:17">
      <c r="A115" s="1503" t="str">
        <f>IF(ISERROR(#REF!),"xx","")</f>
        <v>xx</v>
      </c>
      <c r="B115" s="665" t="s">
        <v>3608</v>
      </c>
      <c r="C115" s="1351"/>
      <c r="D115" s="666" t="s">
        <v>3609</v>
      </c>
      <c r="E115" s="667"/>
      <c r="F115" s="1956">
        <v>137.67138000000006</v>
      </c>
      <c r="G115" s="163">
        <v>1100</v>
      </c>
      <c r="H115" s="164"/>
      <c r="I115" s="164"/>
      <c r="J115" s="870"/>
      <c r="K115" s="195"/>
      <c r="L115" s="195"/>
      <c r="M115" s="209"/>
      <c r="N115" s="123"/>
      <c r="O115" s="199"/>
      <c r="P115" s="5"/>
      <c r="Q115" s="25"/>
    </row>
    <row r="116" spans="1:17">
      <c r="A116" s="1503" t="str">
        <f>IF(ISERROR(#REF!),"xx","")</f>
        <v>xx</v>
      </c>
      <c r="B116" s="674" t="s">
        <v>1372</v>
      </c>
      <c r="C116" s="1349"/>
      <c r="D116" s="708" t="s">
        <v>1373</v>
      </c>
      <c r="E116" s="673" t="s">
        <v>1243</v>
      </c>
      <c r="F116" s="1956">
        <v>53.555040000000012</v>
      </c>
      <c r="G116" s="159">
        <v>1100</v>
      </c>
      <c r="H116" s="160"/>
      <c r="I116" s="160"/>
      <c r="J116" s="189">
        <v>951</v>
      </c>
      <c r="K116" s="124"/>
      <c r="L116" s="124"/>
      <c r="M116" s="200"/>
      <c r="N116" s="124"/>
      <c r="O116" s="125" t="s">
        <v>1682</v>
      </c>
      <c r="P116" s="4" t="s">
        <v>1749</v>
      </c>
      <c r="Q116" s="25"/>
    </row>
    <row r="117" spans="1:17">
      <c r="A117" s="1503" t="str">
        <f>IF(ISERROR(#REF!),"xx","")</f>
        <v>xx</v>
      </c>
      <c r="B117" s="665" t="s">
        <v>1746</v>
      </c>
      <c r="C117" s="1351"/>
      <c r="D117" s="666" t="s">
        <v>1747</v>
      </c>
      <c r="E117" s="667" t="s">
        <v>1748</v>
      </c>
      <c r="F117" s="1956">
        <v>222.56388000000007</v>
      </c>
      <c r="G117" s="163">
        <v>1100</v>
      </c>
      <c r="H117" s="164"/>
      <c r="I117" s="164"/>
      <c r="J117" s="195">
        <v>951</v>
      </c>
      <c r="K117" s="123"/>
      <c r="L117" s="123"/>
      <c r="M117" s="123"/>
      <c r="N117" s="123"/>
      <c r="O117" s="180"/>
      <c r="P117" s="5" t="s">
        <v>1750</v>
      </c>
      <c r="Q117" s="25"/>
    </row>
    <row r="118" spans="1:17">
      <c r="A118" s="1503" t="str">
        <f>IF(ISERROR(#REF!),"xx","")</f>
        <v>xx</v>
      </c>
      <c r="B118" s="662" t="s">
        <v>1720</v>
      </c>
      <c r="C118" s="1350"/>
      <c r="D118" s="663" t="s">
        <v>1721</v>
      </c>
      <c r="E118" s="664" t="s">
        <v>1722</v>
      </c>
      <c r="F118" s="1956">
        <v>425.27746800000006</v>
      </c>
      <c r="G118" s="161">
        <v>1100</v>
      </c>
      <c r="H118" s="162"/>
      <c r="I118" s="162"/>
      <c r="J118" s="191">
        <v>951</v>
      </c>
      <c r="K118" s="191">
        <v>1052</v>
      </c>
      <c r="L118" s="191" t="s">
        <v>1818</v>
      </c>
      <c r="M118" s="191" t="s">
        <v>2890</v>
      </c>
      <c r="N118" s="139"/>
      <c r="O118" s="116"/>
      <c r="P118" s="14" t="s">
        <v>1846</v>
      </c>
      <c r="Q118" s="25"/>
    </row>
    <row r="119" spans="1:17">
      <c r="A119" s="1503" t="str">
        <f>IF(ISERROR(#REF!),"xx","")</f>
        <v>xx</v>
      </c>
      <c r="B119" s="662" t="s">
        <v>1723</v>
      </c>
      <c r="C119" s="1350"/>
      <c r="D119" s="663" t="s">
        <v>1721</v>
      </c>
      <c r="E119" s="664" t="s">
        <v>1724</v>
      </c>
      <c r="F119" s="1956">
        <v>425.27746800000006</v>
      </c>
      <c r="G119" s="161">
        <v>1100</v>
      </c>
      <c r="H119" s="162"/>
      <c r="I119" s="162"/>
      <c r="J119" s="191">
        <v>951</v>
      </c>
      <c r="K119" s="191">
        <v>1052</v>
      </c>
      <c r="L119" s="191" t="s">
        <v>1818</v>
      </c>
      <c r="M119" s="191" t="s">
        <v>2890</v>
      </c>
      <c r="N119" s="139"/>
      <c r="O119" s="58"/>
      <c r="P119" s="14" t="s">
        <v>1847</v>
      </c>
      <c r="Q119" s="25"/>
    </row>
    <row r="120" spans="1:17">
      <c r="A120" s="1503" t="str">
        <f>IF(ISERROR(#REF!),"xx","")</f>
        <v>xx</v>
      </c>
      <c r="B120" s="662" t="s">
        <v>1725</v>
      </c>
      <c r="C120" s="1350"/>
      <c r="D120" s="663" t="s">
        <v>1721</v>
      </c>
      <c r="E120" s="664" t="s">
        <v>1726</v>
      </c>
      <c r="F120" s="1956">
        <v>425.27746800000006</v>
      </c>
      <c r="G120" s="161">
        <v>1100</v>
      </c>
      <c r="H120" s="162"/>
      <c r="I120" s="162"/>
      <c r="J120" s="191">
        <v>951</v>
      </c>
      <c r="K120" s="191">
        <v>1052</v>
      </c>
      <c r="L120" s="191" t="s">
        <v>1818</v>
      </c>
      <c r="M120" s="191" t="s">
        <v>2890</v>
      </c>
      <c r="N120" s="139"/>
      <c r="O120" s="58"/>
      <c r="P120" s="14" t="s">
        <v>1848</v>
      </c>
      <c r="Q120" s="25"/>
    </row>
    <row r="121" spans="1:17">
      <c r="A121" s="1503" t="str">
        <f>IF(ISERROR(#REF!),"xx","")</f>
        <v>xx</v>
      </c>
      <c r="B121" s="665" t="s">
        <v>1727</v>
      </c>
      <c r="C121" s="1351"/>
      <c r="D121" s="666" t="s">
        <v>1721</v>
      </c>
      <c r="E121" s="667" t="s">
        <v>1728</v>
      </c>
      <c r="F121" s="1956">
        <v>425.27746800000006</v>
      </c>
      <c r="G121" s="163">
        <v>1100</v>
      </c>
      <c r="H121" s="164"/>
      <c r="I121" s="164"/>
      <c r="J121" s="195">
        <v>951</v>
      </c>
      <c r="K121" s="195">
        <v>1052</v>
      </c>
      <c r="L121" s="195" t="s">
        <v>1818</v>
      </c>
      <c r="M121" s="195" t="s">
        <v>2890</v>
      </c>
      <c r="N121" s="123"/>
      <c r="O121" s="199"/>
      <c r="P121" s="5" t="s">
        <v>1849</v>
      </c>
      <c r="Q121" s="25"/>
    </row>
    <row r="122" spans="1:17">
      <c r="Q122" s="25"/>
    </row>
    <row r="123" spans="1:17" ht="14.4">
      <c r="B123" s="44"/>
      <c r="C123" s="1401"/>
      <c r="D123" s="976"/>
      <c r="E123" s="977"/>
      <c r="F123" s="44"/>
      <c r="Q123" s="25"/>
    </row>
    <row r="124" spans="1:17" ht="14.4">
      <c r="B124" s="44"/>
      <c r="C124" s="1401"/>
      <c r="D124" s="976"/>
      <c r="E124" s="977"/>
      <c r="F124" s="44"/>
      <c r="Q124" s="25"/>
    </row>
    <row r="125" spans="1:17">
      <c r="Q125" s="25"/>
    </row>
    <row r="126" spans="1:17">
      <c r="Q126" s="25"/>
    </row>
    <row r="127" spans="1:17">
      <c r="Q127" s="25"/>
    </row>
    <row r="128" spans="1:17">
      <c r="Q128" s="25"/>
    </row>
    <row r="129" spans="17:17" ht="3" customHeight="1">
      <c r="Q129" s="25"/>
    </row>
    <row r="130" spans="17:17">
      <c r="Q130" s="25"/>
    </row>
    <row r="131" spans="17:17">
      <c r="Q131" s="25"/>
    </row>
    <row r="132" spans="17:17">
      <c r="Q132" s="25"/>
    </row>
    <row r="133" spans="17:17">
      <c r="Q133" s="25"/>
    </row>
    <row r="134" spans="17:17">
      <c r="Q134" s="25"/>
    </row>
    <row r="135" spans="17:17">
      <c r="Q135" s="25"/>
    </row>
    <row r="136" spans="17:17">
      <c r="Q136" s="25"/>
    </row>
    <row r="137" spans="17:17">
      <c r="Q137" s="25"/>
    </row>
    <row r="138" spans="17:17">
      <c r="Q138" s="25"/>
    </row>
    <row r="139" spans="17:17">
      <c r="Q139" s="25"/>
    </row>
    <row r="140" spans="17:17">
      <c r="Q140" s="25"/>
    </row>
    <row r="141" spans="17:17">
      <c r="Q141" s="25"/>
    </row>
    <row r="142" spans="17:17">
      <c r="Q142" s="25"/>
    </row>
    <row r="143" spans="17:17">
      <c r="Q143" s="25"/>
    </row>
    <row r="144" spans="17:17">
      <c r="Q144" s="25"/>
    </row>
    <row r="145" spans="17:17">
      <c r="Q145" s="25"/>
    </row>
    <row r="146" spans="17:17">
      <c r="Q146" s="25"/>
    </row>
    <row r="147" spans="17:17">
      <c r="Q147" s="25"/>
    </row>
    <row r="148" spans="17:17">
      <c r="Q148" s="25"/>
    </row>
    <row r="149" spans="17:17">
      <c r="Q149" s="25"/>
    </row>
    <row r="150" spans="17:17">
      <c r="Q150" s="25"/>
    </row>
    <row r="151" spans="17:17">
      <c r="Q151" s="25"/>
    </row>
    <row r="152" spans="17:17">
      <c r="Q152" s="25"/>
    </row>
    <row r="153" spans="17:17">
      <c r="Q153" s="25"/>
    </row>
    <row r="154" spans="17:17">
      <c r="Q154" s="25"/>
    </row>
    <row r="155" spans="17:17">
      <c r="Q155" s="25"/>
    </row>
    <row r="156" spans="17:17">
      <c r="Q156" s="25"/>
    </row>
    <row r="157" spans="17:17">
      <c r="Q157" s="25"/>
    </row>
    <row r="158" spans="17:17">
      <c r="Q158" s="25"/>
    </row>
    <row r="159" spans="17:17">
      <c r="Q159" s="25"/>
    </row>
    <row r="160" spans="17:17">
      <c r="Q160" s="25"/>
    </row>
    <row r="161" spans="17:17">
      <c r="Q161" s="25"/>
    </row>
    <row r="162" spans="17:17">
      <c r="Q162" s="25"/>
    </row>
    <row r="163" spans="17:17" ht="11.25" customHeight="1">
      <c r="Q163" s="25"/>
    </row>
    <row r="164" spans="17:17">
      <c r="Q164" s="25"/>
    </row>
    <row r="165" spans="17:17">
      <c r="Q165" s="25"/>
    </row>
    <row r="166" spans="17:17">
      <c r="Q166" s="25"/>
    </row>
    <row r="167" spans="17:17">
      <c r="Q167" s="25"/>
    </row>
    <row r="168" spans="17:17">
      <c r="Q168" s="25"/>
    </row>
    <row r="169" spans="17:17">
      <c r="Q169" s="25"/>
    </row>
    <row r="170" spans="17:17">
      <c r="Q170" s="25"/>
    </row>
    <row r="171" spans="17:17">
      <c r="Q171" s="25"/>
    </row>
    <row r="172" spans="17:17">
      <c r="Q172" s="25"/>
    </row>
    <row r="173" spans="17:17">
      <c r="Q173" s="25"/>
    </row>
    <row r="174" spans="17:17">
      <c r="Q174" s="25"/>
    </row>
    <row r="175" spans="17:17">
      <c r="Q175" s="25"/>
    </row>
    <row r="176" spans="17:17">
      <c r="Q176" s="25"/>
    </row>
    <row r="177" spans="17:17">
      <c r="Q177" s="25"/>
    </row>
    <row r="178" spans="17:17">
      <c r="Q178" s="25"/>
    </row>
    <row r="179" spans="17:17">
      <c r="Q179" s="25"/>
    </row>
    <row r="180" spans="17:17">
      <c r="Q180" s="25"/>
    </row>
    <row r="181" spans="17:17">
      <c r="Q181" s="25"/>
    </row>
    <row r="182" spans="17:17">
      <c r="Q182" s="25"/>
    </row>
    <row r="183" spans="17:17">
      <c r="Q183" s="25"/>
    </row>
    <row r="184" spans="17:17">
      <c r="Q184" s="25"/>
    </row>
    <row r="185" spans="17:17">
      <c r="Q185" s="25"/>
    </row>
    <row r="186" spans="17:17">
      <c r="Q186" s="25"/>
    </row>
    <row r="187" spans="17:17">
      <c r="Q187" s="25"/>
    </row>
    <row r="188" spans="17:17">
      <c r="Q188" s="25"/>
    </row>
    <row r="189" spans="17:17">
      <c r="Q189" s="25"/>
    </row>
    <row r="190" spans="17:17">
      <c r="Q190" s="25"/>
    </row>
    <row r="191" spans="17:17">
      <c r="Q191" s="25"/>
    </row>
    <row r="192" spans="17:17">
      <c r="Q192" s="25"/>
    </row>
    <row r="193" spans="17:17">
      <c r="Q193" s="25"/>
    </row>
    <row r="194" spans="17:17">
      <c r="Q194" s="25"/>
    </row>
    <row r="195" spans="17:17">
      <c r="Q195" s="25"/>
    </row>
    <row r="196" spans="17:17">
      <c r="Q196" s="25"/>
    </row>
    <row r="197" spans="17:17">
      <c r="Q197" s="25"/>
    </row>
    <row r="198" spans="17:17">
      <c r="Q198" s="25"/>
    </row>
    <row r="199" spans="17:17">
      <c r="Q199" s="25"/>
    </row>
    <row r="200" spans="17:17">
      <c r="Q200" s="25"/>
    </row>
    <row r="201" spans="17:17">
      <c r="Q201" s="25"/>
    </row>
    <row r="202" spans="17:17">
      <c r="Q202" s="25"/>
    </row>
    <row r="203" spans="17:17">
      <c r="Q203" s="25"/>
    </row>
    <row r="204" spans="17:17">
      <c r="Q204" s="25"/>
    </row>
    <row r="205" spans="17:17">
      <c r="Q205" s="25"/>
    </row>
    <row r="206" spans="17:17">
      <c r="Q206" s="25"/>
    </row>
    <row r="207" spans="17:17">
      <c r="Q207" s="25"/>
    </row>
    <row r="208" spans="17:17">
      <c r="Q208" s="25"/>
    </row>
    <row r="209" spans="17:17">
      <c r="Q209" s="25"/>
    </row>
    <row r="210" spans="17:17">
      <c r="Q210" s="25"/>
    </row>
    <row r="211" spans="17:17">
      <c r="Q211" s="25"/>
    </row>
    <row r="212" spans="17:17">
      <c r="Q212" s="25"/>
    </row>
    <row r="213" spans="17:17">
      <c r="Q213" s="25"/>
    </row>
    <row r="214" spans="17:17">
      <c r="Q214" s="25"/>
    </row>
    <row r="215" spans="17:17">
      <c r="Q215" s="25"/>
    </row>
    <row r="216" spans="17:17">
      <c r="Q216" s="25"/>
    </row>
    <row r="217" spans="17:17">
      <c r="Q217" s="25"/>
    </row>
    <row r="218" spans="17:17">
      <c r="Q218" s="25"/>
    </row>
    <row r="219" spans="17:17">
      <c r="Q219" s="25"/>
    </row>
    <row r="220" spans="17:17">
      <c r="Q220" s="25"/>
    </row>
    <row r="221" spans="17:17">
      <c r="Q221" s="25"/>
    </row>
    <row r="222" spans="17:17">
      <c r="Q222" s="25"/>
    </row>
    <row r="223" spans="17:17">
      <c r="Q223" s="25"/>
    </row>
    <row r="224" spans="17:17">
      <c r="Q224" s="25"/>
    </row>
    <row r="225" spans="17:17">
      <c r="Q225" s="25"/>
    </row>
    <row r="226" spans="17:17">
      <c r="Q226" s="25"/>
    </row>
    <row r="227" spans="17:17">
      <c r="Q227" s="25"/>
    </row>
    <row r="228" spans="17:17">
      <c r="Q228" s="25"/>
    </row>
    <row r="229" spans="17:17">
      <c r="Q229" s="25"/>
    </row>
    <row r="230" spans="17:17">
      <c r="Q230" s="25"/>
    </row>
    <row r="231" spans="17:17">
      <c r="Q231" s="25"/>
    </row>
    <row r="232" spans="17:17">
      <c r="Q232" s="25"/>
    </row>
    <row r="233" spans="17:17">
      <c r="Q233" s="25"/>
    </row>
    <row r="234" spans="17:17">
      <c r="Q234" s="25"/>
    </row>
    <row r="235" spans="17:17">
      <c r="Q235" s="25"/>
    </row>
    <row r="236" spans="17:17">
      <c r="Q236" s="25"/>
    </row>
    <row r="237" spans="17:17">
      <c r="Q237" s="25"/>
    </row>
    <row r="238" spans="17:17">
      <c r="Q238" s="25"/>
    </row>
    <row r="239" spans="17:17">
      <c r="Q239" s="25"/>
    </row>
    <row r="240" spans="17:17">
      <c r="Q240" s="25"/>
    </row>
    <row r="241" spans="17:17">
      <c r="Q241" s="25"/>
    </row>
    <row r="242" spans="17:17">
      <c r="Q242" s="25"/>
    </row>
    <row r="243" spans="17:17">
      <c r="Q243" s="25"/>
    </row>
    <row r="244" spans="17:17">
      <c r="Q244" s="25"/>
    </row>
    <row r="245" spans="17:17">
      <c r="Q245" s="25"/>
    </row>
    <row r="246" spans="17:17">
      <c r="Q246" s="25"/>
    </row>
    <row r="247" spans="17:17">
      <c r="Q247" s="25"/>
    </row>
    <row r="248" spans="17:17">
      <c r="Q248" s="25"/>
    </row>
    <row r="249" spans="17:17">
      <c r="Q249" s="25"/>
    </row>
    <row r="250" spans="17:17">
      <c r="Q250" s="25"/>
    </row>
    <row r="251" spans="17:17">
      <c r="Q251" s="25"/>
    </row>
    <row r="252" spans="17:17">
      <c r="Q252" s="25"/>
    </row>
    <row r="253" spans="17:17">
      <c r="Q253" s="25"/>
    </row>
    <row r="254" spans="17:17">
      <c r="Q254" s="25"/>
    </row>
    <row r="255" spans="17:17">
      <c r="Q255" s="25"/>
    </row>
    <row r="256" spans="17:17">
      <c r="Q256" s="25"/>
    </row>
    <row r="257" spans="17:17">
      <c r="Q257" s="25"/>
    </row>
    <row r="258" spans="17:17">
      <c r="Q258" s="25"/>
    </row>
    <row r="259" spans="17:17">
      <c r="Q259" s="25"/>
    </row>
    <row r="260" spans="17:17">
      <c r="Q260" s="25"/>
    </row>
    <row r="261" spans="17:17">
      <c r="Q261" s="25"/>
    </row>
    <row r="262" spans="17:17">
      <c r="Q262" s="25"/>
    </row>
    <row r="263" spans="17:17">
      <c r="Q263" s="25"/>
    </row>
    <row r="264" spans="17:17">
      <c r="Q264" s="25"/>
    </row>
    <row r="265" spans="17:17">
      <c r="Q265" s="25"/>
    </row>
    <row r="266" spans="17:17">
      <c r="Q266" s="25"/>
    </row>
    <row r="267" spans="17:17">
      <c r="Q267" s="25"/>
    </row>
    <row r="268" spans="17:17">
      <c r="Q268" s="25"/>
    </row>
    <row r="269" spans="17:17">
      <c r="Q269" s="25"/>
    </row>
    <row r="270" spans="17:17">
      <c r="Q270" s="25"/>
    </row>
    <row r="271" spans="17:17">
      <c r="Q271" s="25"/>
    </row>
    <row r="272" spans="17:17">
      <c r="Q272" s="25"/>
    </row>
    <row r="273" spans="17:17">
      <c r="Q273" s="25"/>
    </row>
    <row r="274" spans="17:17">
      <c r="Q274" s="25"/>
    </row>
    <row r="275" spans="17:17">
      <c r="Q275" s="25"/>
    </row>
    <row r="276" spans="17:17">
      <c r="Q276" s="25"/>
    </row>
    <row r="277" spans="17:17">
      <c r="Q277" s="25"/>
    </row>
    <row r="278" spans="17:17">
      <c r="Q278" s="25"/>
    </row>
    <row r="279" spans="17:17">
      <c r="Q279" s="25"/>
    </row>
    <row r="280" spans="17:17">
      <c r="Q280" s="25"/>
    </row>
    <row r="281" spans="17:17">
      <c r="Q281" s="25"/>
    </row>
    <row r="282" spans="17:17">
      <c r="Q282" s="25"/>
    </row>
    <row r="283" spans="17:17">
      <c r="Q283" s="25"/>
    </row>
    <row r="284" spans="17:17">
      <c r="Q284" s="25"/>
    </row>
    <row r="285" spans="17:17">
      <c r="Q285" s="25"/>
    </row>
    <row r="286" spans="17:17">
      <c r="Q286" s="25"/>
    </row>
    <row r="287" spans="17:17">
      <c r="Q287" s="25"/>
    </row>
    <row r="288" spans="17:17">
      <c r="Q288" s="25"/>
    </row>
    <row r="289" spans="17:17">
      <c r="Q289" s="25"/>
    </row>
    <row r="290" spans="17:17">
      <c r="Q290" s="25"/>
    </row>
    <row r="291" spans="17:17">
      <c r="Q291" s="25"/>
    </row>
    <row r="292" spans="17:17">
      <c r="Q292" s="25"/>
    </row>
    <row r="293" spans="17:17">
      <c r="Q293" s="25"/>
    </row>
    <row r="294" spans="17:17">
      <c r="Q294" s="25"/>
    </row>
    <row r="295" spans="17:17">
      <c r="Q295" s="25"/>
    </row>
    <row r="296" spans="17:17">
      <c r="Q296" s="25"/>
    </row>
    <row r="297" spans="17:17">
      <c r="Q297" s="25"/>
    </row>
    <row r="298" spans="17:17">
      <c r="Q298" s="25"/>
    </row>
    <row r="299" spans="17:17">
      <c r="Q299" s="25"/>
    </row>
    <row r="300" spans="17:17">
      <c r="Q300" s="25"/>
    </row>
    <row r="301" spans="17:17">
      <c r="Q301" s="25"/>
    </row>
    <row r="302" spans="17:17">
      <c r="Q302" s="25"/>
    </row>
    <row r="303" spans="17:17">
      <c r="Q303" s="25"/>
    </row>
    <row r="304" spans="17:17">
      <c r="Q304" s="25"/>
    </row>
    <row r="305" spans="17:17">
      <c r="Q305" s="25"/>
    </row>
    <row r="306" spans="17:17">
      <c r="Q306" s="25"/>
    </row>
    <row r="307" spans="17:17">
      <c r="Q307" s="25"/>
    </row>
    <row r="308" spans="17:17">
      <c r="Q308" s="25"/>
    </row>
    <row r="309" spans="17:17">
      <c r="Q309" s="25"/>
    </row>
    <row r="310" spans="17:17">
      <c r="Q310" s="25"/>
    </row>
    <row r="311" spans="17:17">
      <c r="Q311" s="25"/>
    </row>
    <row r="312" spans="17:17">
      <c r="Q312" s="25"/>
    </row>
    <row r="313" spans="17:17">
      <c r="Q313" s="25"/>
    </row>
    <row r="314" spans="17:17">
      <c r="Q314" s="25"/>
    </row>
    <row r="315" spans="17:17">
      <c r="Q315" s="25"/>
    </row>
    <row r="316" spans="17:17">
      <c r="Q316" s="25"/>
    </row>
    <row r="317" spans="17:17">
      <c r="Q317" s="25"/>
    </row>
    <row r="318" spans="17:17">
      <c r="Q318" s="25"/>
    </row>
    <row r="319" spans="17:17">
      <c r="Q319" s="25"/>
    </row>
    <row r="320" spans="17:17">
      <c r="Q320" s="25"/>
    </row>
    <row r="321" spans="17:17">
      <c r="Q321" s="25"/>
    </row>
    <row r="322" spans="17:17">
      <c r="Q322" s="25"/>
    </row>
    <row r="323" spans="17:17">
      <c r="Q323" s="25"/>
    </row>
    <row r="324" spans="17:17">
      <c r="Q324" s="25"/>
    </row>
    <row r="325" spans="17:17">
      <c r="Q325" s="25"/>
    </row>
    <row r="326" spans="17:17">
      <c r="Q326" s="25"/>
    </row>
    <row r="327" spans="17:17">
      <c r="Q327" s="25"/>
    </row>
    <row r="328" spans="17:17">
      <c r="Q328" s="25"/>
    </row>
    <row r="329" spans="17:17">
      <c r="Q329" s="25"/>
    </row>
    <row r="330" spans="17:17">
      <c r="Q330" s="25"/>
    </row>
    <row r="331" spans="17:17">
      <c r="Q331" s="25"/>
    </row>
    <row r="332" spans="17:17">
      <c r="Q332" s="25"/>
    </row>
    <row r="333" spans="17:17">
      <c r="Q333" s="25"/>
    </row>
    <row r="334" spans="17:17">
      <c r="Q334" s="25"/>
    </row>
    <row r="335" spans="17:17">
      <c r="Q335" s="25"/>
    </row>
    <row r="336" spans="17:17">
      <c r="Q336" s="25"/>
    </row>
    <row r="337" spans="17:17">
      <c r="Q337" s="25"/>
    </row>
    <row r="338" spans="17:17">
      <c r="Q338" s="25"/>
    </row>
    <row r="339" spans="17:17">
      <c r="Q339" s="25"/>
    </row>
    <row r="340" spans="17:17">
      <c r="Q340" s="25"/>
    </row>
    <row r="341" spans="17:17">
      <c r="Q341" s="25"/>
    </row>
    <row r="342" spans="17:17">
      <c r="Q342" s="25"/>
    </row>
    <row r="343" spans="17:17">
      <c r="Q343" s="25"/>
    </row>
    <row r="344" spans="17:17">
      <c r="Q344" s="25"/>
    </row>
    <row r="345" spans="17:17">
      <c r="Q345" s="25"/>
    </row>
    <row r="346" spans="17:17">
      <c r="Q346" s="25"/>
    </row>
    <row r="347" spans="17:17">
      <c r="Q347" s="25"/>
    </row>
    <row r="348" spans="17:17">
      <c r="Q348" s="25"/>
    </row>
    <row r="349" spans="17:17">
      <c r="Q349" s="25"/>
    </row>
    <row r="350" spans="17:17">
      <c r="Q350" s="25"/>
    </row>
    <row r="351" spans="17:17">
      <c r="Q351" s="25"/>
    </row>
    <row r="352" spans="17:17">
      <c r="Q352" s="25"/>
    </row>
    <row r="353" spans="17:17">
      <c r="Q353" s="25"/>
    </row>
    <row r="354" spans="17:17">
      <c r="Q354" s="25"/>
    </row>
    <row r="355" spans="17:17">
      <c r="Q355" s="25"/>
    </row>
    <row r="356" spans="17:17">
      <c r="Q356" s="25"/>
    </row>
    <row r="357" spans="17:17">
      <c r="Q357" s="25"/>
    </row>
    <row r="358" spans="17:17">
      <c r="Q358" s="25"/>
    </row>
    <row r="359" spans="17:17">
      <c r="Q359" s="25"/>
    </row>
    <row r="360" spans="17:17">
      <c r="Q360" s="25"/>
    </row>
    <row r="361" spans="17:17">
      <c r="Q361" s="25"/>
    </row>
    <row r="362" spans="17:17">
      <c r="Q362" s="25"/>
    </row>
    <row r="363" spans="17:17">
      <c r="Q363" s="25"/>
    </row>
    <row r="364" spans="17:17">
      <c r="Q364" s="25"/>
    </row>
    <row r="365" spans="17:17">
      <c r="Q365" s="25"/>
    </row>
    <row r="366" spans="17:17">
      <c r="Q366" s="25"/>
    </row>
    <row r="367" spans="17:17">
      <c r="Q367" s="25"/>
    </row>
    <row r="368" spans="17:17">
      <c r="Q368" s="25"/>
    </row>
    <row r="369" spans="17:17">
      <c r="Q369" s="25"/>
    </row>
    <row r="370" spans="17:17">
      <c r="Q370" s="25"/>
    </row>
    <row r="371" spans="17:17">
      <c r="Q371" s="25"/>
    </row>
    <row r="372" spans="17:17">
      <c r="Q372" s="25"/>
    </row>
    <row r="373" spans="17:17">
      <c r="Q373" s="25"/>
    </row>
    <row r="374" spans="17:17">
      <c r="Q374" s="25"/>
    </row>
    <row r="375" spans="17:17">
      <c r="Q375" s="25"/>
    </row>
    <row r="376" spans="17:17">
      <c r="Q376" s="25"/>
    </row>
    <row r="377" spans="17:17">
      <c r="Q377" s="25"/>
    </row>
    <row r="378" spans="17:17">
      <c r="Q378" s="25"/>
    </row>
    <row r="379" spans="17:17">
      <c r="Q379" s="25"/>
    </row>
    <row r="380" spans="17:17">
      <c r="Q380" s="25"/>
    </row>
    <row r="381" spans="17:17">
      <c r="Q381" s="25"/>
    </row>
    <row r="382" spans="17:17">
      <c r="Q382" s="25"/>
    </row>
    <row r="383" spans="17:17">
      <c r="Q383" s="25"/>
    </row>
    <row r="384" spans="17:17">
      <c r="Q384" s="25"/>
    </row>
    <row r="385" spans="17:17">
      <c r="Q385" s="25"/>
    </row>
    <row r="386" spans="17:17">
      <c r="Q386" s="25"/>
    </row>
    <row r="387" spans="17:17">
      <c r="Q387" s="25"/>
    </row>
    <row r="388" spans="17:17">
      <c r="Q388" s="25"/>
    </row>
    <row r="389" spans="17:17">
      <c r="Q389" s="25"/>
    </row>
    <row r="390" spans="17:17">
      <c r="Q390" s="25"/>
    </row>
    <row r="391" spans="17:17">
      <c r="Q391" s="25"/>
    </row>
    <row r="392" spans="17:17">
      <c r="Q392" s="25"/>
    </row>
    <row r="393" spans="17:17">
      <c r="Q393" s="25"/>
    </row>
    <row r="394" spans="17:17">
      <c r="Q394" s="25"/>
    </row>
    <row r="395" spans="17:17">
      <c r="Q395" s="25"/>
    </row>
    <row r="396" spans="17:17">
      <c r="Q396" s="25"/>
    </row>
    <row r="397" spans="17:17">
      <c r="Q397" s="25"/>
    </row>
    <row r="398" spans="17:17">
      <c r="Q398" s="25"/>
    </row>
    <row r="399" spans="17:17">
      <c r="Q399" s="25"/>
    </row>
    <row r="400" spans="17:17">
      <c r="Q400" s="25"/>
    </row>
    <row r="401" spans="17:17">
      <c r="Q401" s="25"/>
    </row>
    <row r="402" spans="17:17">
      <c r="Q402" s="25"/>
    </row>
    <row r="403" spans="17:17">
      <c r="Q403" s="25"/>
    </row>
    <row r="404" spans="17:17">
      <c r="Q404" s="25"/>
    </row>
    <row r="405" spans="17:17">
      <c r="Q405" s="25"/>
    </row>
    <row r="406" spans="17:17">
      <c r="Q406" s="25"/>
    </row>
    <row r="407" spans="17:17">
      <c r="Q407" s="25"/>
    </row>
    <row r="408" spans="17:17">
      <c r="Q408" s="25"/>
    </row>
    <row r="409" spans="17:17">
      <c r="Q409" s="25"/>
    </row>
    <row r="410" spans="17:17">
      <c r="Q410" s="25"/>
    </row>
    <row r="411" spans="17:17">
      <c r="Q411" s="25"/>
    </row>
    <row r="412" spans="17:17">
      <c r="Q412" s="25"/>
    </row>
    <row r="413" spans="17:17">
      <c r="Q413" s="25"/>
    </row>
    <row r="414" spans="17:17">
      <c r="Q414" s="25"/>
    </row>
    <row r="415" spans="17:17">
      <c r="Q415" s="25"/>
    </row>
    <row r="416" spans="17:17">
      <c r="Q416" s="25"/>
    </row>
    <row r="417" spans="17:17">
      <c r="Q417" s="25"/>
    </row>
    <row r="418" spans="17:17">
      <c r="Q418" s="25"/>
    </row>
    <row r="419" spans="17:17">
      <c r="Q419" s="25"/>
    </row>
    <row r="420" spans="17:17">
      <c r="Q420" s="25"/>
    </row>
    <row r="421" spans="17:17">
      <c r="Q421" s="25"/>
    </row>
    <row r="422" spans="17:17">
      <c r="Q422" s="25"/>
    </row>
    <row r="423" spans="17:17">
      <c r="Q423" s="25"/>
    </row>
    <row r="424" spans="17:17">
      <c r="Q424" s="25"/>
    </row>
    <row r="425" spans="17:17">
      <c r="Q425" s="25"/>
    </row>
    <row r="426" spans="17:17">
      <c r="Q426" s="25"/>
    </row>
    <row r="427" spans="17:17">
      <c r="Q427" s="25"/>
    </row>
    <row r="428" spans="17:17">
      <c r="Q428" s="25"/>
    </row>
  </sheetData>
  <mergeCells count="1">
    <mergeCell ref="L2:M2"/>
  </mergeCells>
  <conditionalFormatting sqref="F9 F13:F48 F50:F68 F71 F90:F91 F111:F121 F75:F88">
    <cfRule type="cellIs" dxfId="15" priority="319" stopIfTrue="1" operator="equal">
      <formula>0</formula>
    </cfRule>
  </conditionalFormatting>
  <conditionalFormatting sqref="F92:F108">
    <cfRule type="cellIs" dxfId="14" priority="8" stopIfTrue="1" operator="equal">
      <formula>0</formula>
    </cfRule>
  </conditionalFormatting>
  <pageMargins left="0.19685039370078741" right="0.23622047244094491" top="0.31496062992125984" bottom="0.35433070866141736" header="0.31496062992125984" footer="0.19685039370078741"/>
  <pageSetup paperSize="9" scale="62" fitToHeight="2" orientation="landscape" r:id="rId1"/>
  <headerFooter alignWithMargins="0">
    <oddFooter>&amp;C&amp;8&amp;F / &amp;A   /   page &amp;P / &amp;N     printed: &amp;D</oddFooter>
  </headerFooter>
  <rowBreaks count="1" manualBreakCount="1">
    <brk id="61" min="1" max="1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21">
    <tabColor theme="0" tint="-0.34998626667073579"/>
  </sheetPr>
  <dimension ref="A1:S441"/>
  <sheetViews>
    <sheetView zoomScaleNormal="100" workbookViewId="0">
      <pane xSplit="5" ySplit="6" topLeftCell="F7" activePane="bottomRight" state="frozen"/>
      <selection activeCell="B507" sqref="B507"/>
      <selection pane="topRight" activeCell="B507" sqref="B507"/>
      <selection pane="bottomLeft" activeCell="B507" sqref="B507"/>
      <selection pane="bottomRight" activeCell="F1" sqref="F1:F1048576"/>
    </sheetView>
  </sheetViews>
  <sheetFormatPr defaultColWidth="11.44140625" defaultRowHeight="13.2"/>
  <cols>
    <col min="1" max="1" width="4.6640625" style="287" hidden="1" customWidth="1"/>
    <col min="2" max="2" width="14.33203125" customWidth="1"/>
    <col min="3" max="3" width="11.5546875" style="1341" hidden="1" customWidth="1"/>
    <col min="4" max="4" width="9.5546875" style="76" customWidth="1"/>
    <col min="5" max="5" width="33" customWidth="1"/>
    <col min="6" max="6" width="10.109375" customWidth="1"/>
    <col min="7" max="8" width="9.109375" customWidth="1"/>
    <col min="9" max="9" width="7.88671875" customWidth="1"/>
    <col min="10" max="10" width="6.88671875" customWidth="1"/>
    <col min="11" max="12" width="8.6640625" bestFit="1" customWidth="1"/>
    <col min="13" max="13" width="7.5546875" customWidth="1"/>
    <col min="14" max="14" width="6.88671875" customWidth="1"/>
    <col min="15" max="15" width="8" customWidth="1"/>
    <col min="16" max="16" width="70.33203125" customWidth="1"/>
    <col min="17" max="17" width="12.33203125" bestFit="1" customWidth="1"/>
  </cols>
  <sheetData>
    <row r="1" spans="1:18" ht="15.6">
      <c r="A1" s="287" t="str">
        <f>Front!J3</f>
        <v>k</v>
      </c>
      <c r="B1" s="827" t="s">
        <v>640</v>
      </c>
      <c r="C1" s="1335"/>
      <c r="D1" s="833"/>
      <c r="E1" s="828"/>
      <c r="F1" s="619"/>
      <c r="G1" s="619"/>
      <c r="H1" s="619"/>
      <c r="I1" s="1504"/>
      <c r="J1" s="1505" t="s">
        <v>619</v>
      </c>
      <c r="K1" s="1543" t="str">
        <f>Front!D14</f>
        <v>Logic Computers</v>
      </c>
      <c r="L1" s="1506"/>
      <c r="M1" s="1543"/>
      <c r="N1" s="1506"/>
      <c r="O1" s="1506"/>
      <c r="P1" s="1507"/>
    </row>
    <row r="2" spans="1:18" ht="15.6">
      <c r="B2" s="829" t="str">
        <f>IF(OR(A1="x",A1="k"),"AccurioPress 6120 / 6136 / 6136P","ineo 6120 / 6136")</f>
        <v>AccurioPress 6120 / 6136 / 6136P</v>
      </c>
      <c r="C2" s="1336"/>
      <c r="D2" s="834"/>
      <c r="E2" s="830"/>
      <c r="F2" s="1508"/>
      <c r="G2" s="1508"/>
      <c r="H2" s="1508"/>
      <c r="I2" s="1509"/>
      <c r="J2" s="1509"/>
      <c r="K2" s="1510" t="s">
        <v>620</v>
      </c>
      <c r="L2" s="1988">
        <f>+Front!I12</f>
        <v>43412</v>
      </c>
      <c r="M2" s="1988"/>
      <c r="N2" s="1511"/>
      <c r="O2" s="1510" t="s">
        <v>621</v>
      </c>
      <c r="P2" s="1512">
        <f>+Front!I10</f>
        <v>43412</v>
      </c>
    </row>
    <row r="3" spans="1:18" ht="15.6">
      <c r="B3" s="829" t="str">
        <f>IF(A1="X","ineo 6120 / 6136","")</f>
        <v/>
      </c>
      <c r="C3" s="1336"/>
      <c r="D3" s="834"/>
      <c r="E3" s="830"/>
      <c r="F3" s="1949"/>
      <c r="G3" s="1508"/>
      <c r="H3" s="1508"/>
      <c r="I3" s="1509"/>
      <c r="J3" s="1509"/>
      <c r="K3" s="1510"/>
      <c r="L3" s="1846"/>
      <c r="M3" s="1846"/>
      <c r="N3" s="1511"/>
      <c r="O3" s="1510"/>
      <c r="P3" s="1512"/>
    </row>
    <row r="4" spans="1:18">
      <c r="B4" s="831"/>
      <c r="C4" s="1337"/>
      <c r="D4" s="835"/>
      <c r="E4" s="832"/>
      <c r="F4" s="87"/>
      <c r="G4" s="623"/>
      <c r="H4" s="623"/>
      <c r="I4" s="623"/>
      <c r="J4" s="623"/>
      <c r="K4" s="623"/>
      <c r="L4" s="623"/>
      <c r="M4" s="623"/>
      <c r="N4" s="623"/>
      <c r="O4" s="623"/>
      <c r="P4" s="1515"/>
    </row>
    <row r="5" spans="1:18">
      <c r="B5" s="110" t="s">
        <v>642</v>
      </c>
      <c r="C5" s="1342"/>
      <c r="D5" s="103" t="s">
        <v>643</v>
      </c>
      <c r="E5" s="104"/>
      <c r="F5" s="1950" t="s">
        <v>4608</v>
      </c>
      <c r="G5" s="106" t="s">
        <v>617</v>
      </c>
      <c r="H5" s="98"/>
      <c r="I5" s="98"/>
      <c r="J5" s="98"/>
      <c r="K5" s="98"/>
      <c r="L5" s="98"/>
      <c r="M5" s="98"/>
      <c r="N5" s="147" t="s">
        <v>630</v>
      </c>
      <c r="O5" s="1210" t="str">
        <f>+Front!J19</f>
        <v>EUR</v>
      </c>
      <c r="P5" s="107" t="s">
        <v>618</v>
      </c>
    </row>
    <row r="6" spans="1:18">
      <c r="B6" s="109"/>
      <c r="C6" s="1338"/>
      <c r="D6" s="105"/>
      <c r="E6" s="101"/>
      <c r="F6" s="1951"/>
      <c r="G6" s="99"/>
      <c r="H6" s="100"/>
      <c r="I6" s="100"/>
      <c r="J6" s="100"/>
      <c r="K6" s="100"/>
      <c r="L6" s="100"/>
      <c r="M6" s="100"/>
      <c r="N6" s="100"/>
      <c r="O6" s="101"/>
      <c r="P6" s="102"/>
    </row>
    <row r="7" spans="1:18" ht="6.75" customHeight="1">
      <c r="B7" s="2"/>
      <c r="C7" s="1340"/>
      <c r="D7" s="1"/>
      <c r="E7" s="2"/>
      <c r="F7" s="53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8" s="78" customFormat="1">
      <c r="A8" s="920"/>
      <c r="B8" s="80" t="s">
        <v>1028</v>
      </c>
      <c r="C8" s="1343"/>
      <c r="D8" s="81"/>
      <c r="E8" s="81"/>
      <c r="F8" s="536"/>
      <c r="G8" s="81" t="s">
        <v>220</v>
      </c>
      <c r="H8" s="81"/>
      <c r="I8" s="81"/>
      <c r="J8" s="81"/>
      <c r="K8" s="81"/>
      <c r="L8" s="81"/>
      <c r="M8" s="81"/>
      <c r="N8" s="81"/>
      <c r="O8" s="82"/>
      <c r="P8" s="79"/>
    </row>
    <row r="9" spans="1:18">
      <c r="A9" s="1503" t="str">
        <f>IF(ISERROR(#REF!),"xx","")</f>
        <v>xx</v>
      </c>
      <c r="B9" s="656" t="s">
        <v>4206</v>
      </c>
      <c r="C9" s="1397"/>
      <c r="D9" s="657" t="s">
        <v>4207</v>
      </c>
      <c r="E9" s="658"/>
      <c r="F9" s="1981"/>
      <c r="G9" s="55" t="s">
        <v>1732</v>
      </c>
      <c r="H9" s="59"/>
      <c r="I9" s="59"/>
      <c r="J9" s="59"/>
      <c r="K9" s="59"/>
      <c r="L9" s="59"/>
      <c r="M9" s="59"/>
      <c r="N9" s="59"/>
      <c r="O9" s="333"/>
      <c r="P9" s="155" t="s">
        <v>4369</v>
      </c>
      <c r="Q9" s="25"/>
    </row>
    <row r="10" spans="1:18">
      <c r="A10" s="1503" t="str">
        <f>IF(ISERROR(#REF!),"xx","")</f>
        <v>xx</v>
      </c>
      <c r="B10" s="660"/>
      <c r="C10" s="1398"/>
      <c r="D10" s="917"/>
      <c r="E10" s="661"/>
      <c r="F10" s="1953"/>
      <c r="G10" s="45" t="s">
        <v>4260</v>
      </c>
      <c r="H10" s="60"/>
      <c r="I10" s="60"/>
      <c r="J10" s="60"/>
      <c r="K10" s="60"/>
      <c r="L10" s="60"/>
      <c r="M10" s="60"/>
      <c r="N10" s="60"/>
      <c r="O10" s="309" t="s">
        <v>844</v>
      </c>
      <c r="P10" s="310"/>
      <c r="Q10" s="25"/>
    </row>
    <row r="11" spans="1:18">
      <c r="A11" s="1503" t="str">
        <f>IF(ISERROR(#REF!),"xx","")</f>
        <v>xx</v>
      </c>
      <c r="B11" s="656" t="s">
        <v>4208</v>
      </c>
      <c r="C11" s="1397"/>
      <c r="D11" s="657" t="s">
        <v>4209</v>
      </c>
      <c r="E11" s="658"/>
      <c r="F11" s="1981"/>
      <c r="G11" s="55" t="s">
        <v>1732</v>
      </c>
      <c r="H11" s="59"/>
      <c r="I11" s="59"/>
      <c r="J11" s="59"/>
      <c r="K11" s="59"/>
      <c r="L11" s="59"/>
      <c r="M11" s="59"/>
      <c r="N11" s="59"/>
      <c r="O11" s="333"/>
      <c r="P11" s="155" t="s">
        <v>4370</v>
      </c>
      <c r="Q11" s="25"/>
    </row>
    <row r="12" spans="1:18">
      <c r="A12" s="1503" t="str">
        <f>IF(ISERROR(#REF!),"xx","")</f>
        <v>xx</v>
      </c>
      <c r="B12" s="660"/>
      <c r="C12" s="1398"/>
      <c r="D12" s="917"/>
      <c r="E12" s="661"/>
      <c r="F12" s="1953"/>
      <c r="G12" s="45" t="s">
        <v>4260</v>
      </c>
      <c r="H12" s="60"/>
      <c r="I12" s="60"/>
      <c r="J12" s="60"/>
      <c r="K12" s="60"/>
      <c r="L12" s="60"/>
      <c r="M12" s="60"/>
      <c r="N12" s="60"/>
      <c r="O12" s="309" t="s">
        <v>844</v>
      </c>
      <c r="P12" s="310"/>
      <c r="Q12" s="25"/>
    </row>
    <row r="13" spans="1:18">
      <c r="A13" s="1503" t="str">
        <f>IF(ISERROR(#REF!),"xx","")</f>
        <v>xx</v>
      </c>
      <c r="B13" s="656" t="s">
        <v>4210</v>
      </c>
      <c r="C13" s="1397"/>
      <c r="D13" s="657" t="s">
        <v>4211</v>
      </c>
      <c r="E13" s="658"/>
      <c r="F13" s="1981"/>
      <c r="G13" s="55" t="s">
        <v>1732</v>
      </c>
      <c r="H13" s="59"/>
      <c r="I13" s="59"/>
      <c r="J13" s="59"/>
      <c r="K13" s="59"/>
      <c r="L13" s="59"/>
      <c r="M13" s="59"/>
      <c r="N13" s="59"/>
      <c r="O13" s="333"/>
      <c r="P13" s="155" t="s">
        <v>4370</v>
      </c>
      <c r="Q13" s="25"/>
    </row>
    <row r="14" spans="1:18">
      <c r="A14" s="1503" t="str">
        <f>IF(ISERROR(#REF!),"xx","")</f>
        <v>xx</v>
      </c>
      <c r="B14" s="660"/>
      <c r="C14" s="1398"/>
      <c r="D14" s="917"/>
      <c r="E14" s="661"/>
      <c r="F14" s="1953"/>
      <c r="G14" s="45" t="s">
        <v>4260</v>
      </c>
      <c r="H14" s="60"/>
      <c r="I14" s="60"/>
      <c r="J14" s="60"/>
      <c r="K14" s="60"/>
      <c r="L14" s="60"/>
      <c r="M14" s="60"/>
      <c r="N14" s="60"/>
      <c r="O14" s="309" t="s">
        <v>844</v>
      </c>
      <c r="P14" s="310"/>
      <c r="Q14" s="25"/>
    </row>
    <row r="15" spans="1:18">
      <c r="A15" s="1503"/>
      <c r="B15" s="353"/>
      <c r="D15"/>
      <c r="Q15" s="25"/>
    </row>
    <row r="16" spans="1:18" s="78" customFormat="1">
      <c r="A16" s="1503"/>
      <c r="B16" s="90" t="s">
        <v>296</v>
      </c>
      <c r="C16" s="1343"/>
      <c r="D16" s="83"/>
      <c r="E16" s="83"/>
      <c r="F16" s="83"/>
      <c r="G16" s="83" t="s">
        <v>10</v>
      </c>
      <c r="H16" s="83"/>
      <c r="I16" s="83"/>
      <c r="J16" s="83"/>
      <c r="K16" s="83"/>
      <c r="L16" s="83"/>
      <c r="M16" s="83"/>
      <c r="N16" s="83"/>
      <c r="O16" s="91"/>
      <c r="P16" s="89"/>
      <c r="Q16" s="25"/>
      <c r="R16"/>
    </row>
    <row r="17" spans="1:17">
      <c r="A17" s="1503" t="str">
        <f>IF(ISERROR(#REF!),"xx","")</f>
        <v>xx</v>
      </c>
      <c r="B17" s="662" t="s">
        <v>4213</v>
      </c>
      <c r="C17" s="1350"/>
      <c r="D17" s="663" t="s">
        <v>3368</v>
      </c>
      <c r="E17" s="664" t="s">
        <v>1240</v>
      </c>
      <c r="F17" s="1956">
        <v>4923.5989017600004</v>
      </c>
      <c r="G17" s="161">
        <v>6120</v>
      </c>
      <c r="H17" s="162" t="s">
        <v>4212</v>
      </c>
      <c r="I17" s="162"/>
      <c r="J17" s="162"/>
      <c r="K17" s="162"/>
      <c r="L17" s="162"/>
      <c r="M17" s="139"/>
      <c r="N17" s="139"/>
      <c r="O17" s="116"/>
      <c r="P17" s="86" t="s">
        <v>1042</v>
      </c>
      <c r="Q17" s="25"/>
    </row>
    <row r="18" spans="1:17">
      <c r="A18" s="1503" t="str">
        <f>IF(ISERROR(#REF!),"xx","")</f>
        <v>xx</v>
      </c>
      <c r="B18" s="665" t="s">
        <v>767</v>
      </c>
      <c r="C18" s="1351"/>
      <c r="D18" s="666" t="s">
        <v>1052</v>
      </c>
      <c r="E18" s="667" t="s">
        <v>875</v>
      </c>
      <c r="F18" s="1956">
        <v>1158.6516480000003</v>
      </c>
      <c r="G18" s="163">
        <v>6120</v>
      </c>
      <c r="H18" s="164" t="s">
        <v>4212</v>
      </c>
      <c r="I18" s="164"/>
      <c r="J18" s="164"/>
      <c r="K18" s="164"/>
      <c r="L18" s="164"/>
      <c r="M18" s="209"/>
      <c r="N18" s="123"/>
      <c r="O18" s="180"/>
      <c r="P18" s="310" t="s">
        <v>4216</v>
      </c>
      <c r="Q18" s="25"/>
    </row>
    <row r="19" spans="1:17">
      <c r="A19" s="1503" t="str">
        <f>IF(ISERROR(#REF!),"xx","")</f>
        <v>xx</v>
      </c>
      <c r="B19" s="662" t="s">
        <v>4214</v>
      </c>
      <c r="C19" s="1350"/>
      <c r="D19" s="663" t="s">
        <v>4215</v>
      </c>
      <c r="E19" s="673" t="s">
        <v>152</v>
      </c>
      <c r="F19" s="1956">
        <v>8254.2008102400014</v>
      </c>
      <c r="G19" s="161">
        <v>6120</v>
      </c>
      <c r="H19" s="162" t="s">
        <v>4212</v>
      </c>
      <c r="I19" s="162"/>
      <c r="J19" s="162"/>
      <c r="K19" s="162"/>
      <c r="L19" s="162"/>
      <c r="M19" s="183"/>
      <c r="N19" s="139"/>
      <c r="O19" s="116"/>
      <c r="P19" s="86" t="s">
        <v>915</v>
      </c>
      <c r="Q19" s="25"/>
    </row>
    <row r="20" spans="1:17" ht="12" customHeight="1">
      <c r="A20" s="1503" t="str">
        <f>IF(ISERROR(#REF!),"xx","")</f>
        <v>xx</v>
      </c>
      <c r="B20" s="662" t="s">
        <v>4221</v>
      </c>
      <c r="C20" s="1350"/>
      <c r="D20" s="663" t="s">
        <v>172</v>
      </c>
      <c r="E20" s="664" t="s">
        <v>4222</v>
      </c>
      <c r="F20" s="1956">
        <v>1114.0379712000001</v>
      </c>
      <c r="G20" s="161">
        <v>6120</v>
      </c>
      <c r="H20" s="162" t="s">
        <v>4212</v>
      </c>
      <c r="I20" s="162"/>
      <c r="J20" s="162"/>
      <c r="K20" s="162"/>
      <c r="L20" s="162"/>
      <c r="M20" s="183"/>
      <c r="N20" s="139"/>
      <c r="O20" s="116"/>
      <c r="P20" s="86" t="s">
        <v>4217</v>
      </c>
      <c r="Q20" s="25"/>
    </row>
    <row r="21" spans="1:17">
      <c r="A21" s="1503" t="str">
        <f>IF(ISERROR(#REF!),"xx","")</f>
        <v>xx</v>
      </c>
      <c r="B21" s="665" t="s">
        <v>4219</v>
      </c>
      <c r="C21" s="1351"/>
      <c r="D21" s="666" t="s">
        <v>4220</v>
      </c>
      <c r="E21" s="667" t="s">
        <v>1446</v>
      </c>
      <c r="F21" s="1956">
        <v>2548.2512563200007</v>
      </c>
      <c r="G21" s="163">
        <v>6120</v>
      </c>
      <c r="H21" s="164" t="s">
        <v>4212</v>
      </c>
      <c r="I21" s="164"/>
      <c r="J21" s="164"/>
      <c r="K21" s="164"/>
      <c r="L21" s="164"/>
      <c r="M21" s="209"/>
      <c r="N21" s="123"/>
      <c r="O21" s="180"/>
      <c r="P21" s="310" t="s">
        <v>4218</v>
      </c>
      <c r="Q21" s="25"/>
    </row>
    <row r="22" spans="1:17">
      <c r="A22" s="1503" t="str">
        <f>IF(ISERROR(#REF!),"xx","")</f>
        <v>xx</v>
      </c>
      <c r="B22" s="674" t="s">
        <v>4184</v>
      </c>
      <c r="C22" s="1349"/>
      <c r="D22" s="708" t="s">
        <v>4185</v>
      </c>
      <c r="E22" s="673" t="s">
        <v>381</v>
      </c>
      <c r="F22" s="1956">
        <v>4755.01694976</v>
      </c>
      <c r="G22" s="159">
        <v>6120</v>
      </c>
      <c r="H22" s="160" t="s">
        <v>4212</v>
      </c>
      <c r="I22" s="160"/>
      <c r="J22" s="160"/>
      <c r="K22" s="153"/>
      <c r="L22" s="162"/>
      <c r="M22" s="200"/>
      <c r="N22" s="124"/>
      <c r="O22" s="179"/>
      <c r="P22" s="155" t="s">
        <v>168</v>
      </c>
      <c r="Q22" s="25"/>
    </row>
    <row r="23" spans="1:17">
      <c r="A23" s="1503" t="str">
        <f>IF(ISERROR(#REF!),"xx","")</f>
        <v>xx</v>
      </c>
      <c r="B23" s="662" t="s">
        <v>4183</v>
      </c>
      <c r="C23" s="1350"/>
      <c r="D23" s="663" t="s">
        <v>4182</v>
      </c>
      <c r="E23" s="664" t="s">
        <v>169</v>
      </c>
      <c r="F23" s="1956">
        <v>6197.7804134400003</v>
      </c>
      <c r="G23" s="161">
        <v>6120</v>
      </c>
      <c r="H23" s="162" t="s">
        <v>4212</v>
      </c>
      <c r="I23" s="162"/>
      <c r="J23" s="162"/>
      <c r="K23" s="153"/>
      <c r="L23" s="162"/>
      <c r="M23" s="183"/>
      <c r="N23" s="139"/>
      <c r="O23" s="116"/>
      <c r="P23" s="86" t="s">
        <v>4187</v>
      </c>
      <c r="Q23" s="25"/>
    </row>
    <row r="24" spans="1:17">
      <c r="A24" s="1503" t="str">
        <f>IF(ISERROR(#REF!),"xx","")</f>
        <v>xx</v>
      </c>
      <c r="B24" s="662" t="s">
        <v>1825</v>
      </c>
      <c r="C24" s="1350"/>
      <c r="D24" s="663" t="s">
        <v>1826</v>
      </c>
      <c r="E24" s="664" t="s">
        <v>381</v>
      </c>
      <c r="F24" s="1956">
        <v>2502.3150028800005</v>
      </c>
      <c r="G24" s="161">
        <v>6120</v>
      </c>
      <c r="H24" s="162" t="s">
        <v>4212</v>
      </c>
      <c r="I24" s="162"/>
      <c r="J24" s="162"/>
      <c r="K24" s="162"/>
      <c r="L24" s="162"/>
      <c r="M24" s="183"/>
      <c r="N24" s="139"/>
      <c r="O24" s="116"/>
      <c r="P24" s="86" t="s">
        <v>4261</v>
      </c>
      <c r="Q24" s="25"/>
    </row>
    <row r="25" spans="1:17">
      <c r="A25" s="1503" t="str">
        <f>IF(ISERROR(#REF!),"xx","")</f>
        <v>xx</v>
      </c>
      <c r="B25" s="662" t="s">
        <v>625</v>
      </c>
      <c r="C25" s="1350"/>
      <c r="D25" s="663" t="s">
        <v>624</v>
      </c>
      <c r="E25" s="664" t="s">
        <v>1242</v>
      </c>
      <c r="F25" s="1956">
        <v>12091.163293440002</v>
      </c>
      <c r="G25" s="161">
        <v>6120</v>
      </c>
      <c r="H25" s="162" t="s">
        <v>4212</v>
      </c>
      <c r="I25" s="162"/>
      <c r="J25" s="162"/>
      <c r="K25" s="162"/>
      <c r="L25" s="162"/>
      <c r="M25" s="183"/>
      <c r="N25" s="139"/>
      <c r="O25" s="58"/>
      <c r="P25" s="86" t="s">
        <v>1491</v>
      </c>
      <c r="Q25" s="25"/>
    </row>
    <row r="26" spans="1:17">
      <c r="A26" s="1503" t="str">
        <f>IF(ISERROR(#REF!),"xx","")</f>
        <v>xx</v>
      </c>
      <c r="B26" s="665" t="s">
        <v>1550</v>
      </c>
      <c r="C26" s="1351"/>
      <c r="D26" s="666" t="s">
        <v>1551</v>
      </c>
      <c r="E26" s="667"/>
      <c r="F26" s="1956">
        <v>45.228395520000007</v>
      </c>
      <c r="G26" s="163">
        <v>6120</v>
      </c>
      <c r="H26" s="164" t="s">
        <v>4212</v>
      </c>
      <c r="I26" s="164"/>
      <c r="J26" s="164"/>
      <c r="K26" s="171"/>
      <c r="L26" s="164"/>
      <c r="M26" s="123"/>
      <c r="N26" s="123"/>
      <c r="O26" s="199"/>
      <c r="P26" s="310" t="s">
        <v>1557</v>
      </c>
      <c r="Q26" s="25"/>
    </row>
    <row r="27" spans="1:17">
      <c r="A27" s="1503" t="str">
        <f>IF(ISERROR(#REF!),"xx","")</f>
        <v>xx</v>
      </c>
      <c r="B27" s="662" t="s">
        <v>4088</v>
      </c>
      <c r="C27" s="1350"/>
      <c r="D27" s="663" t="s">
        <v>1704</v>
      </c>
      <c r="E27" s="664" t="s">
        <v>1852</v>
      </c>
      <c r="F27" s="1956">
        <v>4507.1735385600005</v>
      </c>
      <c r="G27" s="161">
        <v>6120</v>
      </c>
      <c r="H27" s="162" t="s">
        <v>4212</v>
      </c>
      <c r="I27" s="162"/>
      <c r="J27" s="162"/>
      <c r="K27" s="162"/>
      <c r="L27" s="162"/>
      <c r="M27" s="183"/>
      <c r="N27" s="139"/>
      <c r="O27" s="116"/>
      <c r="P27" s="86" t="s">
        <v>4014</v>
      </c>
      <c r="Q27" s="25"/>
    </row>
    <row r="28" spans="1:17">
      <c r="A28" s="1503" t="str">
        <f>IF(ISERROR(#REF!),"xx","")</f>
        <v>xx</v>
      </c>
      <c r="B28" s="662" t="s">
        <v>1705</v>
      </c>
      <c r="C28" s="1350"/>
      <c r="D28" s="663" t="s">
        <v>885</v>
      </c>
      <c r="E28" s="664" t="s">
        <v>1706</v>
      </c>
      <c r="F28" s="1956">
        <v>954.8817062400002</v>
      </c>
      <c r="G28" s="161">
        <v>6120</v>
      </c>
      <c r="H28" s="162" t="s">
        <v>4212</v>
      </c>
      <c r="I28" s="162"/>
      <c r="J28" s="162"/>
      <c r="K28" s="153"/>
      <c r="L28" s="162"/>
      <c r="M28" s="183"/>
      <c r="N28" s="139"/>
      <c r="O28" s="116"/>
      <c r="P28" s="86" t="s">
        <v>1736</v>
      </c>
      <c r="Q28" s="25"/>
    </row>
    <row r="29" spans="1:17">
      <c r="A29" s="1503" t="str">
        <f>IF(ISERROR(#REF!),"xx","")</f>
        <v>xx</v>
      </c>
      <c r="B29" s="662" t="s">
        <v>1707</v>
      </c>
      <c r="C29" s="1350"/>
      <c r="D29" s="663" t="s">
        <v>1708</v>
      </c>
      <c r="E29" s="664" t="s">
        <v>1709</v>
      </c>
      <c r="F29" s="1956">
        <v>1744.8325171199999</v>
      </c>
      <c r="G29" s="161">
        <v>6120</v>
      </c>
      <c r="H29" s="162" t="s">
        <v>4212</v>
      </c>
      <c r="I29" s="162"/>
      <c r="J29" s="162"/>
      <c r="K29" s="162"/>
      <c r="L29" s="162"/>
      <c r="M29" s="183"/>
      <c r="N29" s="139"/>
      <c r="O29" s="116"/>
      <c r="P29" s="86" t="s">
        <v>1737</v>
      </c>
      <c r="Q29" s="25"/>
    </row>
    <row r="30" spans="1:17">
      <c r="A30" s="1503" t="str">
        <f>IF(ISERROR(#REF!),"xx","")</f>
        <v>xx</v>
      </c>
      <c r="B30" s="662" t="s">
        <v>2395</v>
      </c>
      <c r="C30" s="1350"/>
      <c r="D30" s="663" t="s">
        <v>1710</v>
      </c>
      <c r="E30" s="664" t="s">
        <v>1711</v>
      </c>
      <c r="F30" s="1956">
        <v>448.44662016000007</v>
      </c>
      <c r="G30" s="161">
        <v>6120</v>
      </c>
      <c r="H30" s="162" t="s">
        <v>4212</v>
      </c>
      <c r="I30" s="162"/>
      <c r="J30" s="162"/>
      <c r="K30" s="162"/>
      <c r="L30" s="162"/>
      <c r="M30" s="183"/>
      <c r="N30" s="139"/>
      <c r="O30" s="116"/>
      <c r="P30" s="86" t="s">
        <v>1738</v>
      </c>
      <c r="Q30" s="25"/>
    </row>
    <row r="31" spans="1:17">
      <c r="A31" s="1503" t="str">
        <f>IF(ISERROR(#REF!),"xx","")</f>
        <v>xx</v>
      </c>
      <c r="B31" s="665" t="s">
        <v>1712</v>
      </c>
      <c r="C31" s="1351"/>
      <c r="D31" s="666" t="s">
        <v>1713</v>
      </c>
      <c r="E31" s="667" t="s">
        <v>1714</v>
      </c>
      <c r="F31" s="1956">
        <v>405.11826431999998</v>
      </c>
      <c r="G31" s="163">
        <v>6120</v>
      </c>
      <c r="H31" s="164" t="s">
        <v>4212</v>
      </c>
      <c r="I31" s="164"/>
      <c r="J31" s="164"/>
      <c r="K31" s="164"/>
      <c r="L31" s="164"/>
      <c r="M31" s="209"/>
      <c r="N31" s="123"/>
      <c r="O31" s="199"/>
      <c r="P31" s="310" t="s">
        <v>1739</v>
      </c>
      <c r="Q31" s="25"/>
    </row>
    <row r="32" spans="1:17">
      <c r="A32" s="1503" t="str">
        <f>IF(ISERROR(#REF!),"xx","")</f>
        <v>xx</v>
      </c>
      <c r="B32" s="662" t="s">
        <v>1432</v>
      </c>
      <c r="C32" s="1350"/>
      <c r="D32" s="663" t="s">
        <v>913</v>
      </c>
      <c r="E32" s="664" t="s">
        <v>1447</v>
      </c>
      <c r="F32" s="1956">
        <v>22468.621190400005</v>
      </c>
      <c r="G32" s="161">
        <v>6120</v>
      </c>
      <c r="H32" s="162" t="s">
        <v>4212</v>
      </c>
      <c r="I32" s="162"/>
      <c r="J32" s="1646"/>
      <c r="K32" s="1646"/>
      <c r="L32" s="162"/>
      <c r="M32" s="183"/>
      <c r="N32" s="139"/>
      <c r="O32" s="58"/>
      <c r="P32" s="86" t="s">
        <v>776</v>
      </c>
      <c r="Q32" s="25"/>
    </row>
    <row r="33" spans="1:18">
      <c r="A33" s="1503" t="str">
        <f>IF(ISERROR(#REF!),"xx","")</f>
        <v>xx</v>
      </c>
      <c r="B33" s="662" t="s">
        <v>2824</v>
      </c>
      <c r="C33" s="1350"/>
      <c r="D33" s="663" t="s">
        <v>397</v>
      </c>
      <c r="E33" s="664" t="s">
        <v>316</v>
      </c>
      <c r="F33" s="1956">
        <v>1331.38760832</v>
      </c>
      <c r="G33" s="161">
        <v>6120</v>
      </c>
      <c r="H33" s="162" t="s">
        <v>4212</v>
      </c>
      <c r="I33" s="162"/>
      <c r="J33" s="1646"/>
      <c r="K33" s="1646"/>
      <c r="L33" s="162"/>
      <c r="M33" s="139"/>
      <c r="N33" s="139"/>
      <c r="O33" s="116"/>
      <c r="P33" s="86" t="s">
        <v>4262</v>
      </c>
      <c r="Q33" s="25"/>
    </row>
    <row r="34" spans="1:18" s="44" customFormat="1">
      <c r="A34" s="1503" t="str">
        <f>IF(ISERROR(#REF!),"xx","")</f>
        <v>xx</v>
      </c>
      <c r="B34" s="662" t="s">
        <v>2822</v>
      </c>
      <c r="C34" s="1350"/>
      <c r="D34" s="666" t="s">
        <v>2823</v>
      </c>
      <c r="E34" s="667" t="s">
        <v>916</v>
      </c>
      <c r="F34" s="1956">
        <v>17599.080280320002</v>
      </c>
      <c r="G34" s="161">
        <v>6120</v>
      </c>
      <c r="H34" s="162" t="s">
        <v>4212</v>
      </c>
      <c r="I34" s="162"/>
      <c r="J34" s="1646"/>
      <c r="K34" s="1646"/>
      <c r="L34" s="162"/>
      <c r="M34" s="139"/>
      <c r="N34" s="139"/>
      <c r="O34" s="58"/>
      <c r="P34" s="86" t="s">
        <v>1047</v>
      </c>
      <c r="Q34" s="25"/>
      <c r="R34"/>
    </row>
    <row r="35" spans="1:18" s="44" customFormat="1">
      <c r="A35" s="1503" t="str">
        <f>IF(ISERROR(#REF!),"xx","")</f>
        <v>xx</v>
      </c>
      <c r="B35" s="674" t="s">
        <v>3293</v>
      </c>
      <c r="C35" s="1349"/>
      <c r="D35" s="708" t="s">
        <v>3298</v>
      </c>
      <c r="E35" s="664" t="s">
        <v>3329</v>
      </c>
      <c r="F35" s="1956">
        <v>12270.363114240001</v>
      </c>
      <c r="G35" s="159">
        <v>6120</v>
      </c>
      <c r="H35" s="160" t="s">
        <v>4212</v>
      </c>
      <c r="I35" s="160"/>
      <c r="J35" s="1647"/>
      <c r="K35" s="1648"/>
      <c r="L35" s="322"/>
      <c r="M35" s="204"/>
      <c r="N35" s="204"/>
      <c r="O35" s="179"/>
      <c r="P35" s="155" t="s">
        <v>3303</v>
      </c>
      <c r="Q35"/>
      <c r="R35"/>
    </row>
    <row r="36" spans="1:18" s="44" customFormat="1">
      <c r="A36" s="1503" t="str">
        <f>IF(ISERROR(#REF!),"xx","")</f>
        <v>xx</v>
      </c>
      <c r="B36" s="662" t="s">
        <v>3294</v>
      </c>
      <c r="C36" s="1350"/>
      <c r="D36" s="663" t="s">
        <v>3299</v>
      </c>
      <c r="E36" s="664" t="s">
        <v>3403</v>
      </c>
      <c r="F36" s="1956">
        <v>12270.363114240001</v>
      </c>
      <c r="G36" s="161">
        <v>6120</v>
      </c>
      <c r="H36" s="162" t="s">
        <v>4212</v>
      </c>
      <c r="I36" s="162"/>
      <c r="J36" s="1646"/>
      <c r="K36" s="1649"/>
      <c r="L36" s="323"/>
      <c r="M36" s="205"/>
      <c r="N36" s="205"/>
      <c r="O36" s="116"/>
      <c r="P36" s="86" t="s">
        <v>3304</v>
      </c>
      <c r="Q36"/>
      <c r="R36"/>
    </row>
    <row r="37" spans="1:18" s="44" customFormat="1">
      <c r="A37" s="1503" t="str">
        <f>IF(ISERROR(#REF!),"xx","")</f>
        <v>xx</v>
      </c>
      <c r="B37" s="662" t="s">
        <v>3295</v>
      </c>
      <c r="C37" s="1350"/>
      <c r="D37" s="663" t="s">
        <v>3300</v>
      </c>
      <c r="E37" s="664" t="s">
        <v>3406</v>
      </c>
      <c r="F37" s="1956">
        <v>5907.2047372800007</v>
      </c>
      <c r="G37" s="161">
        <v>6120</v>
      </c>
      <c r="H37" s="162" t="s">
        <v>4212</v>
      </c>
      <c r="I37" s="162"/>
      <c r="J37" s="1646"/>
      <c r="K37" s="1649"/>
      <c r="L37" s="323"/>
      <c r="M37" s="205"/>
      <c r="N37" s="205"/>
      <c r="O37" s="116"/>
      <c r="P37" s="86" t="s">
        <v>3305</v>
      </c>
      <c r="Q37"/>
      <c r="R37"/>
    </row>
    <row r="38" spans="1:18" s="44" customFormat="1">
      <c r="A38" s="1503" t="str">
        <f>IF(ISERROR(#REF!),"xx","")</f>
        <v>xx</v>
      </c>
      <c r="B38" s="662" t="s">
        <v>3296</v>
      </c>
      <c r="C38" s="1350"/>
      <c r="D38" s="663" t="s">
        <v>3301</v>
      </c>
      <c r="E38" s="664" t="s">
        <v>3404</v>
      </c>
      <c r="F38" s="1956">
        <v>12788.53373952</v>
      </c>
      <c r="G38" s="161">
        <v>6120</v>
      </c>
      <c r="H38" s="162" t="s">
        <v>4212</v>
      </c>
      <c r="I38" s="162"/>
      <c r="J38" s="1646"/>
      <c r="K38" s="1649"/>
      <c r="L38" s="323"/>
      <c r="M38" s="205"/>
      <c r="N38" s="205"/>
      <c r="O38" s="116"/>
      <c r="P38" s="86" t="s">
        <v>3306</v>
      </c>
      <c r="Q38"/>
      <c r="R38"/>
    </row>
    <row r="39" spans="1:18" s="44" customFormat="1">
      <c r="A39" s="1503" t="str">
        <f>IF(ISERROR(#REF!),"xx","")</f>
        <v>xx</v>
      </c>
      <c r="B39" s="665" t="s">
        <v>3297</v>
      </c>
      <c r="C39" s="1351"/>
      <c r="D39" s="666" t="s">
        <v>3302</v>
      </c>
      <c r="E39" s="664" t="s">
        <v>3405</v>
      </c>
      <c r="F39" s="1956">
        <v>6031.5641971200012</v>
      </c>
      <c r="G39" s="163">
        <v>6120</v>
      </c>
      <c r="H39" s="164" t="s">
        <v>4212</v>
      </c>
      <c r="I39" s="164"/>
      <c r="J39" s="1650"/>
      <c r="K39" s="1651"/>
      <c r="L39" s="324"/>
      <c r="M39" s="224"/>
      <c r="N39" s="224"/>
      <c r="O39" s="180"/>
      <c r="P39" s="310" t="s">
        <v>3307</v>
      </c>
      <c r="Q39"/>
      <c r="R39"/>
    </row>
    <row r="40" spans="1:18" s="44" customFormat="1">
      <c r="A40" s="1517" t="str">
        <f>IF(ISERROR(#REF!),"xx","")</f>
        <v>xx</v>
      </c>
      <c r="B40" s="674" t="s">
        <v>4085</v>
      </c>
      <c r="C40" s="1349"/>
      <c r="D40" s="708" t="s">
        <v>3778</v>
      </c>
      <c r="E40" s="673" t="s">
        <v>829</v>
      </c>
      <c r="F40" s="1956">
        <v>2103.7723660800002</v>
      </c>
      <c r="G40" s="169">
        <v>6120</v>
      </c>
      <c r="H40" s="165" t="s">
        <v>4212</v>
      </c>
      <c r="I40" s="165"/>
      <c r="J40" s="165"/>
      <c r="K40" s="165"/>
      <c r="L40" s="124"/>
      <c r="M40" s="124"/>
      <c r="N40" s="124"/>
      <c r="O40" s="179"/>
      <c r="P40" s="155" t="s">
        <v>3920</v>
      </c>
    </row>
    <row r="41" spans="1:18" s="44" customFormat="1">
      <c r="A41" s="1517" t="str">
        <f>IF(ISERROR(#REF!),"xx","")</f>
        <v>xx</v>
      </c>
      <c r="B41" s="709" t="s">
        <v>1433</v>
      </c>
      <c r="C41" s="1351"/>
      <c r="D41" s="666" t="s">
        <v>1435</v>
      </c>
      <c r="E41" s="667" t="s">
        <v>534</v>
      </c>
      <c r="F41" s="1956">
        <v>30160.000442880002</v>
      </c>
      <c r="G41" s="163">
        <v>6120</v>
      </c>
      <c r="H41" s="164" t="s">
        <v>4212</v>
      </c>
      <c r="I41" s="164"/>
      <c r="J41" s="1650"/>
      <c r="K41" s="1650"/>
      <c r="L41" s="164"/>
      <c r="M41" s="123"/>
      <c r="N41" s="123"/>
      <c r="O41" s="180"/>
      <c r="P41" s="310" t="s">
        <v>1853</v>
      </c>
      <c r="Q41" s="1639"/>
    </row>
    <row r="42" spans="1:18">
      <c r="A42" s="1503" t="str">
        <f>IF(ISERROR(#REF!),"xx","")</f>
        <v>xx</v>
      </c>
      <c r="B42" s="662" t="s">
        <v>2397</v>
      </c>
      <c r="C42" s="1717"/>
      <c r="D42" s="663" t="s">
        <v>1719</v>
      </c>
      <c r="E42" s="664" t="s">
        <v>1758</v>
      </c>
      <c r="F42" s="1956">
        <v>29893.939004160005</v>
      </c>
      <c r="G42" s="161">
        <v>6120</v>
      </c>
      <c r="H42" s="162" t="s">
        <v>4212</v>
      </c>
      <c r="I42" s="162"/>
      <c r="J42" s="1646"/>
      <c r="K42" s="1646"/>
      <c r="L42" s="162"/>
      <c r="M42" s="183"/>
      <c r="N42" s="139"/>
      <c r="O42" s="58"/>
      <c r="P42" s="86" t="s">
        <v>1741</v>
      </c>
      <c r="Q42" s="25"/>
    </row>
    <row r="43" spans="1:18">
      <c r="A43" s="1503" t="str">
        <f>IF(ISERROR(#REF!),"xx","")</f>
        <v>xx</v>
      </c>
      <c r="B43" s="665" t="s">
        <v>4223</v>
      </c>
      <c r="C43" s="1351"/>
      <c r="D43" s="666" t="s">
        <v>4224</v>
      </c>
      <c r="E43" s="667" t="s">
        <v>1908</v>
      </c>
      <c r="F43" s="1956">
        <v>3418.059617280001</v>
      </c>
      <c r="G43" s="163">
        <v>6120</v>
      </c>
      <c r="H43" s="164" t="s">
        <v>4212</v>
      </c>
      <c r="I43" s="164"/>
      <c r="J43" s="1650"/>
      <c r="K43" s="1650"/>
      <c r="L43" s="164"/>
      <c r="M43" s="209"/>
      <c r="N43" s="123"/>
      <c r="O43" s="199"/>
      <c r="P43" s="310" t="s">
        <v>1854</v>
      </c>
      <c r="Q43" s="25"/>
    </row>
    <row r="44" spans="1:18">
      <c r="A44" s="1948" t="str">
        <f>IF(ISERROR(#REF!),"xx","")</f>
        <v>xx</v>
      </c>
      <c r="B44" s="665" t="s">
        <v>683</v>
      </c>
      <c r="C44" s="1351"/>
      <c r="D44" s="666" t="s">
        <v>684</v>
      </c>
      <c r="E44" s="667" t="s">
        <v>1816</v>
      </c>
      <c r="F44" s="1956">
        <v>12329.89769088</v>
      </c>
      <c r="G44" s="163">
        <v>6120</v>
      </c>
      <c r="H44" s="164" t="s">
        <v>4212</v>
      </c>
      <c r="I44" s="164"/>
      <c r="J44" s="1650"/>
      <c r="K44" s="1650"/>
      <c r="L44" s="164"/>
      <c r="M44" s="209"/>
      <c r="N44" s="123"/>
      <c r="O44" s="865"/>
      <c r="P44" s="310" t="s">
        <v>317</v>
      </c>
      <c r="Q44" s="25"/>
    </row>
    <row r="45" spans="1:18">
      <c r="A45" s="1503" t="str">
        <f>IF(ISERROR(#REF!),"xx","")</f>
        <v>xx</v>
      </c>
      <c r="B45" s="662" t="s">
        <v>774</v>
      </c>
      <c r="C45" s="1350"/>
      <c r="D45" s="663" t="s">
        <v>291</v>
      </c>
      <c r="E45" s="664" t="s">
        <v>290</v>
      </c>
      <c r="F45" s="1956">
        <v>1121.7871526400002</v>
      </c>
      <c r="G45" s="161">
        <v>6120</v>
      </c>
      <c r="H45" s="162" t="s">
        <v>4212</v>
      </c>
      <c r="I45" s="162"/>
      <c r="J45" s="1646"/>
      <c r="K45" s="1646"/>
      <c r="L45" s="162"/>
      <c r="M45" s="183"/>
      <c r="N45" s="139"/>
      <c r="O45" s="58"/>
      <c r="P45" s="86" t="s">
        <v>121</v>
      </c>
      <c r="Q45" s="25"/>
    </row>
    <row r="46" spans="1:18">
      <c r="A46" s="1503" t="str">
        <f>IF(ISERROR(#REF!),"xx","")</f>
        <v>xx</v>
      </c>
      <c r="B46" s="662" t="s">
        <v>282</v>
      </c>
      <c r="C46" s="1350"/>
      <c r="D46" s="663" t="s">
        <v>292</v>
      </c>
      <c r="E46" s="664" t="s">
        <v>290</v>
      </c>
      <c r="F46" s="1956">
        <v>1121.7871526400002</v>
      </c>
      <c r="G46" s="161">
        <v>6120</v>
      </c>
      <c r="H46" s="162" t="s">
        <v>4212</v>
      </c>
      <c r="I46" s="162"/>
      <c r="J46" s="1646"/>
      <c r="K46" s="1646"/>
      <c r="L46" s="162"/>
      <c r="M46" s="183"/>
      <c r="N46" s="139"/>
      <c r="O46" s="58"/>
      <c r="P46" s="86" t="s">
        <v>1088</v>
      </c>
      <c r="Q46" s="25"/>
    </row>
    <row r="47" spans="1:18">
      <c r="A47" s="1503" t="str">
        <f>IF(ISERROR(#REF!),"xx","")</f>
        <v>xx</v>
      </c>
      <c r="B47" s="662" t="s">
        <v>283</v>
      </c>
      <c r="C47" s="1350"/>
      <c r="D47" s="663" t="s">
        <v>1425</v>
      </c>
      <c r="E47" s="664" t="s">
        <v>290</v>
      </c>
      <c r="F47" s="1956">
        <v>1121.7871526400002</v>
      </c>
      <c r="G47" s="161">
        <v>6120</v>
      </c>
      <c r="H47" s="162" t="s">
        <v>4212</v>
      </c>
      <c r="I47" s="162"/>
      <c r="J47" s="1646"/>
      <c r="K47" s="1646"/>
      <c r="L47" s="162"/>
      <c r="M47" s="183"/>
      <c r="N47" s="139"/>
      <c r="O47" s="58"/>
      <c r="P47" s="86" t="s">
        <v>1089</v>
      </c>
      <c r="Q47" s="25"/>
    </row>
    <row r="48" spans="1:18">
      <c r="A48" s="1503" t="str">
        <f>IF(ISERROR(#REF!),"xx","")</f>
        <v>xx</v>
      </c>
      <c r="B48" s="674" t="s">
        <v>284</v>
      </c>
      <c r="C48" s="1349"/>
      <c r="D48" s="708" t="s">
        <v>1426</v>
      </c>
      <c r="E48" s="673" t="s">
        <v>290</v>
      </c>
      <c r="F48" s="1956">
        <v>1121.7871526400002</v>
      </c>
      <c r="G48" s="159">
        <v>6120</v>
      </c>
      <c r="H48" s="160" t="s">
        <v>4212</v>
      </c>
      <c r="I48" s="160"/>
      <c r="J48" s="1647"/>
      <c r="K48" s="1647"/>
      <c r="L48" s="160"/>
      <c r="M48" s="200"/>
      <c r="N48" s="124"/>
      <c r="O48" s="125"/>
      <c r="P48" s="155" t="s">
        <v>1090</v>
      </c>
      <c r="Q48" s="25"/>
    </row>
    <row r="49" spans="1:19">
      <c r="A49" s="1503" t="str">
        <f>IF(ISERROR(#REF!),"xx","")</f>
        <v>xx</v>
      </c>
      <c r="B49" s="662" t="s">
        <v>285</v>
      </c>
      <c r="C49" s="1350"/>
      <c r="D49" s="663" t="s">
        <v>1427</v>
      </c>
      <c r="E49" s="664" t="s">
        <v>290</v>
      </c>
      <c r="F49" s="1956">
        <v>1121.7871526400002</v>
      </c>
      <c r="G49" s="161">
        <v>6120</v>
      </c>
      <c r="H49" s="162" t="s">
        <v>4212</v>
      </c>
      <c r="I49" s="162"/>
      <c r="J49" s="1646"/>
      <c r="K49" s="1646"/>
      <c r="L49" s="162"/>
      <c r="M49" s="183"/>
      <c r="N49" s="139"/>
      <c r="O49" s="58"/>
      <c r="P49" s="86" t="s">
        <v>256</v>
      </c>
      <c r="Q49" s="25"/>
    </row>
    <row r="50" spans="1:19">
      <c r="A50" s="1503" t="str">
        <f>IF(ISERROR(#REF!),"xx","")</f>
        <v>xx</v>
      </c>
      <c r="B50" s="662" t="s">
        <v>286</v>
      </c>
      <c r="C50" s="1350"/>
      <c r="D50" s="663" t="s">
        <v>1428</v>
      </c>
      <c r="E50" s="664" t="s">
        <v>290</v>
      </c>
      <c r="F50" s="1956">
        <v>1121.7871526400002</v>
      </c>
      <c r="G50" s="161">
        <v>6120</v>
      </c>
      <c r="H50" s="162" t="s">
        <v>4212</v>
      </c>
      <c r="I50" s="162"/>
      <c r="J50" s="1646"/>
      <c r="K50" s="1646"/>
      <c r="L50" s="162"/>
      <c r="M50" s="183"/>
      <c r="N50" s="139"/>
      <c r="O50" s="58"/>
      <c r="P50" s="86" t="s">
        <v>257</v>
      </c>
      <c r="Q50" s="25"/>
    </row>
    <row r="51" spans="1:19" s="44" customFormat="1">
      <c r="A51" s="1503" t="str">
        <f>IF(ISERROR(#REF!),"xx","")</f>
        <v>xx</v>
      </c>
      <c r="B51" s="665" t="s">
        <v>287</v>
      </c>
      <c r="C51" s="1351"/>
      <c r="D51" s="666" t="s">
        <v>1429</v>
      </c>
      <c r="E51" s="667" t="s">
        <v>290</v>
      </c>
      <c r="F51" s="1956">
        <v>1121.7871526400002</v>
      </c>
      <c r="G51" s="163">
        <v>6120</v>
      </c>
      <c r="H51" s="164" t="s">
        <v>4212</v>
      </c>
      <c r="I51" s="164"/>
      <c r="J51" s="1650"/>
      <c r="K51" s="1650"/>
      <c r="L51" s="164"/>
      <c r="M51" s="209"/>
      <c r="N51" s="123"/>
      <c r="O51" s="199"/>
      <c r="P51" s="310" t="s">
        <v>258</v>
      </c>
      <c r="Q51" s="25"/>
      <c r="R51"/>
    </row>
    <row r="52" spans="1:19">
      <c r="A52" s="1503" t="str">
        <f>IF(ISERROR(#REF!),"xx","")</f>
        <v>xx</v>
      </c>
      <c r="B52" s="662" t="s">
        <v>288</v>
      </c>
      <c r="C52" s="1350"/>
      <c r="D52" s="663" t="s">
        <v>1430</v>
      </c>
      <c r="E52" s="664" t="s">
        <v>290</v>
      </c>
      <c r="F52" s="1956">
        <v>1121.7871526400002</v>
      </c>
      <c r="G52" s="161">
        <v>6120</v>
      </c>
      <c r="H52" s="162" t="s">
        <v>4212</v>
      </c>
      <c r="I52" s="162"/>
      <c r="J52" s="1646"/>
      <c r="K52" s="1646"/>
      <c r="L52" s="162"/>
      <c r="M52" s="183"/>
      <c r="N52" s="139"/>
      <c r="O52" s="58"/>
      <c r="P52" s="86" t="s">
        <v>259</v>
      </c>
      <c r="Q52" s="25"/>
    </row>
    <row r="53" spans="1:19">
      <c r="A53" s="1503" t="str">
        <f>IF(ISERROR(#REF!),"xx","")</f>
        <v>xx</v>
      </c>
      <c r="B53" s="662" t="s">
        <v>289</v>
      </c>
      <c r="C53" s="1350"/>
      <c r="D53" s="663" t="s">
        <v>1431</v>
      </c>
      <c r="E53" s="664" t="s">
        <v>290</v>
      </c>
      <c r="F53" s="1956">
        <v>1121.7871526400002</v>
      </c>
      <c r="G53" s="161">
        <v>6120</v>
      </c>
      <c r="H53" s="162" t="s">
        <v>4212</v>
      </c>
      <c r="I53" s="162"/>
      <c r="J53" s="1646"/>
      <c r="K53" s="1646"/>
      <c r="L53" s="162"/>
      <c r="M53" s="183"/>
      <c r="N53" s="139"/>
      <c r="O53" s="58"/>
      <c r="P53" s="86" t="s">
        <v>260</v>
      </c>
      <c r="Q53" s="25"/>
    </row>
    <row r="54" spans="1:19">
      <c r="A54" s="1503" t="str">
        <f>IF(ISERROR(#REF!),"xx","")</f>
        <v>xx</v>
      </c>
      <c r="B54" s="662" t="s">
        <v>1541</v>
      </c>
      <c r="C54" s="1350"/>
      <c r="D54" s="663" t="s">
        <v>1543</v>
      </c>
      <c r="E54" s="664" t="s">
        <v>290</v>
      </c>
      <c r="F54" s="1956">
        <v>1121.7871526400002</v>
      </c>
      <c r="G54" s="161">
        <v>6120</v>
      </c>
      <c r="H54" s="162" t="s">
        <v>4212</v>
      </c>
      <c r="I54" s="162"/>
      <c r="J54" s="1646"/>
      <c r="K54" s="1646"/>
      <c r="L54" s="162"/>
      <c r="M54" s="183"/>
      <c r="N54" s="139"/>
      <c r="O54" s="58"/>
      <c r="P54" s="86" t="s">
        <v>1090</v>
      </c>
      <c r="Q54" s="25"/>
    </row>
    <row r="55" spans="1:19">
      <c r="A55" s="1503" t="str">
        <f>IF(ISERROR(#REF!),"xx","")</f>
        <v>xx</v>
      </c>
      <c r="B55" s="665" t="s">
        <v>1542</v>
      </c>
      <c r="C55" s="1351"/>
      <c r="D55" s="666" t="s">
        <v>1544</v>
      </c>
      <c r="E55" s="667" t="s">
        <v>290</v>
      </c>
      <c r="F55" s="1956">
        <v>1121.7871526400002</v>
      </c>
      <c r="G55" s="163">
        <v>6120</v>
      </c>
      <c r="H55" s="164" t="s">
        <v>4212</v>
      </c>
      <c r="I55" s="164"/>
      <c r="J55" s="1650"/>
      <c r="K55" s="1650"/>
      <c r="L55" s="164"/>
      <c r="M55" s="209"/>
      <c r="N55" s="123"/>
      <c r="O55" s="199"/>
      <c r="P55" s="310" t="s">
        <v>1089</v>
      </c>
      <c r="Q55" s="25"/>
    </row>
    <row r="56" spans="1:19">
      <c r="A56" s="1503" t="str">
        <f>IF(ISERROR(#REF!),"xx","")</f>
        <v>xx</v>
      </c>
      <c r="B56" s="662">
        <v>9967002756</v>
      </c>
      <c r="C56" s="1350"/>
      <c r="D56" s="663" t="s">
        <v>2731</v>
      </c>
      <c r="E56" s="664"/>
      <c r="F56" s="1956">
        <v>1746.7325568000001</v>
      </c>
      <c r="G56" s="161">
        <v>6120</v>
      </c>
      <c r="H56" s="162" t="s">
        <v>4212</v>
      </c>
      <c r="I56" s="162"/>
      <c r="J56" s="1646"/>
      <c r="K56" s="1646"/>
      <c r="L56" s="162"/>
      <c r="M56" s="183"/>
      <c r="N56" s="139"/>
      <c r="O56" s="58"/>
      <c r="P56" s="86" t="s">
        <v>2734</v>
      </c>
      <c r="Q56" s="25"/>
    </row>
    <row r="57" spans="1:19">
      <c r="A57" s="1503" t="str">
        <f>IF(ISERROR(#REF!),"xx","")</f>
        <v>xx</v>
      </c>
      <c r="B57" s="662">
        <v>9967002757</v>
      </c>
      <c r="C57" s="1350"/>
      <c r="D57" s="663" t="s">
        <v>2732</v>
      </c>
      <c r="E57" s="664"/>
      <c r="F57" s="1956">
        <v>2117.9108966399999</v>
      </c>
      <c r="G57" s="161">
        <v>6120</v>
      </c>
      <c r="H57" s="162" t="s">
        <v>4212</v>
      </c>
      <c r="I57" s="162"/>
      <c r="J57" s="1646"/>
      <c r="K57" s="1646"/>
      <c r="L57" s="162"/>
      <c r="M57" s="183"/>
      <c r="N57" s="139"/>
      <c r="O57" s="58"/>
      <c r="P57" s="86" t="s">
        <v>2734</v>
      </c>
      <c r="Q57" s="25"/>
    </row>
    <row r="58" spans="1:19">
      <c r="A58" s="1503" t="str">
        <f>IF(ISERROR(#REF!),"xx","")</f>
        <v>xx</v>
      </c>
      <c r="B58" s="665">
        <v>9967002758</v>
      </c>
      <c r="C58" s="1351"/>
      <c r="D58" s="666" t="s">
        <v>2733</v>
      </c>
      <c r="E58" s="667"/>
      <c r="F58" s="1956">
        <v>1891.8061747200004</v>
      </c>
      <c r="G58" s="163">
        <v>6120</v>
      </c>
      <c r="H58" s="164" t="s">
        <v>4212</v>
      </c>
      <c r="I58" s="164"/>
      <c r="J58" s="1650"/>
      <c r="K58" s="1650"/>
      <c r="L58" s="164"/>
      <c r="M58" s="209"/>
      <c r="N58" s="123"/>
      <c r="O58" s="199"/>
      <c r="P58" s="310" t="s">
        <v>2734</v>
      </c>
      <c r="Q58" s="25"/>
    </row>
    <row r="59" spans="1:19" s="44" customFormat="1">
      <c r="A59" s="1503" t="str">
        <f>IF(ISERROR(#REF!),"xx","")</f>
        <v>xx</v>
      </c>
      <c r="B59" s="674" t="s">
        <v>3986</v>
      </c>
      <c r="C59" s="1349"/>
      <c r="D59" s="708" t="s">
        <v>3987</v>
      </c>
      <c r="E59" s="673" t="s">
        <v>4012</v>
      </c>
      <c r="F59" s="1956">
        <v>14680.302658560004</v>
      </c>
      <c r="G59" s="159">
        <v>6120</v>
      </c>
      <c r="H59" s="160" t="s">
        <v>4212</v>
      </c>
      <c r="I59" s="170"/>
      <c r="J59" s="320"/>
      <c r="K59" s="1646"/>
      <c r="L59" s="281"/>
      <c r="M59" s="204"/>
      <c r="N59" s="204"/>
      <c r="O59" s="179"/>
      <c r="P59" s="155" t="s">
        <v>4023</v>
      </c>
      <c r="Q59"/>
      <c r="R59"/>
    </row>
    <row r="60" spans="1:19" s="44" customFormat="1">
      <c r="A60" s="1503" t="str">
        <f>IF(ISERROR(#REF!),"xx","")</f>
        <v>xx</v>
      </c>
      <c r="B60" s="726" t="s">
        <v>4225</v>
      </c>
      <c r="C60" s="1363"/>
      <c r="D60" s="736" t="s">
        <v>4226</v>
      </c>
      <c r="E60" s="735" t="s">
        <v>4013</v>
      </c>
      <c r="F60" s="1956">
        <v>663.07659263999994</v>
      </c>
      <c r="G60" s="472">
        <v>6120</v>
      </c>
      <c r="H60" s="499" t="s">
        <v>4212</v>
      </c>
      <c r="I60" s="459"/>
      <c r="J60" s="459"/>
      <c r="K60" s="1646"/>
      <c r="L60" s="459"/>
      <c r="M60" s="463"/>
      <c r="N60" s="463"/>
      <c r="O60" s="469"/>
      <c r="P60" s="310" t="s">
        <v>4024</v>
      </c>
      <c r="Q60"/>
      <c r="R60"/>
    </row>
    <row r="61" spans="1:19">
      <c r="A61" s="1503" t="str">
        <f>IF(ISERROR(#REF!),"xx","")</f>
        <v>xx</v>
      </c>
      <c r="B61" s="674" t="s">
        <v>4227</v>
      </c>
      <c r="C61" s="1349"/>
      <c r="D61" s="708" t="s">
        <v>3358</v>
      </c>
      <c r="E61" s="673" t="s">
        <v>961</v>
      </c>
      <c r="F61" s="1956">
        <v>979.8057561600001</v>
      </c>
      <c r="G61" s="159">
        <v>6120</v>
      </c>
      <c r="H61" s="160" t="s">
        <v>4212</v>
      </c>
      <c r="I61" s="160"/>
      <c r="J61" s="1647"/>
      <c r="K61" s="1647"/>
      <c r="L61" s="160"/>
      <c r="M61" s="200"/>
      <c r="N61" s="124"/>
      <c r="O61" s="125"/>
      <c r="P61" s="155" t="s">
        <v>4263</v>
      </c>
      <c r="Q61" s="25"/>
    </row>
    <row r="62" spans="1:19">
      <c r="A62" s="1503" t="str">
        <f>IF(ISERROR(#REF!),"xx","")</f>
        <v>xx</v>
      </c>
      <c r="B62" s="662" t="s">
        <v>4228</v>
      </c>
      <c r="C62" s="1717"/>
      <c r="D62" s="663" t="s">
        <v>1436</v>
      </c>
      <c r="E62" s="664" t="s">
        <v>1438</v>
      </c>
      <c r="F62" s="1956">
        <v>2507.5121702400002</v>
      </c>
      <c r="G62" s="161">
        <v>6120</v>
      </c>
      <c r="H62" s="162" t="s">
        <v>4212</v>
      </c>
      <c r="I62" s="162"/>
      <c r="J62" s="1646"/>
      <c r="K62" s="1646"/>
      <c r="L62" s="162"/>
      <c r="M62" s="183"/>
      <c r="N62" s="139"/>
      <c r="O62" s="58"/>
      <c r="P62" s="86" t="s">
        <v>960</v>
      </c>
      <c r="Q62" s="25"/>
    </row>
    <row r="63" spans="1:19" s="555" customFormat="1">
      <c r="A63" s="1503" t="str">
        <f>IF(ISERROR(#REF!),"xx","")</f>
        <v>xx</v>
      </c>
      <c r="B63" s="662" t="s">
        <v>4229</v>
      </c>
      <c r="C63" s="1717"/>
      <c r="D63" s="663" t="s">
        <v>4352</v>
      </c>
      <c r="E63" s="664" t="s">
        <v>2431</v>
      </c>
      <c r="F63" s="1956">
        <v>528.3227980800001</v>
      </c>
      <c r="G63" s="587">
        <v>6120</v>
      </c>
      <c r="H63" s="544" t="s">
        <v>4212</v>
      </c>
      <c r="I63" s="545"/>
      <c r="J63" s="546"/>
      <c r="K63" s="883"/>
      <c r="L63" s="544"/>
      <c r="M63" s="565"/>
      <c r="N63" s="553"/>
      <c r="O63" s="554"/>
      <c r="P63" s="594" t="s">
        <v>4353</v>
      </c>
      <c r="Q63" s="25"/>
      <c r="R63"/>
      <c r="S63" s="575"/>
    </row>
    <row r="64" spans="1:19">
      <c r="A64" s="1503" t="str">
        <f>IF(ISERROR(#REF!),"xx","")</f>
        <v>xx</v>
      </c>
      <c r="B64" s="665" t="s">
        <v>4188</v>
      </c>
      <c r="C64" s="1351"/>
      <c r="D64" s="666" t="s">
        <v>2935</v>
      </c>
      <c r="E64" s="667" t="s">
        <v>2936</v>
      </c>
      <c r="F64" s="1956">
        <v>1052.6033548800001</v>
      </c>
      <c r="G64" s="163">
        <v>6120</v>
      </c>
      <c r="H64" s="164" t="s">
        <v>4212</v>
      </c>
      <c r="I64" s="164"/>
      <c r="J64" s="1650"/>
      <c r="K64" s="1650"/>
      <c r="L64" s="164"/>
      <c r="M64" s="209"/>
      <c r="N64" s="123"/>
      <c r="O64" s="199"/>
      <c r="P64" s="310" t="s">
        <v>2937</v>
      </c>
      <c r="Q64" s="25"/>
    </row>
    <row r="65" spans="1:18">
      <c r="A65" s="1503" t="str">
        <f>IF(ISERROR(#REF!),"xx","")</f>
        <v>xx</v>
      </c>
      <c r="B65" s="662">
        <v>9967000582</v>
      </c>
      <c r="C65" s="1350"/>
      <c r="D65" s="669" t="s">
        <v>482</v>
      </c>
      <c r="E65" s="664"/>
      <c r="F65" s="1956">
        <v>15.647385600000003</v>
      </c>
      <c r="G65" s="161">
        <v>6120</v>
      </c>
      <c r="H65" s="162" t="s">
        <v>4212</v>
      </c>
      <c r="I65" s="162"/>
      <c r="J65" s="1646"/>
      <c r="K65" s="1646"/>
      <c r="L65" s="162"/>
      <c r="M65" s="183"/>
      <c r="N65" s="139"/>
      <c r="O65" s="58"/>
      <c r="P65" s="86" t="s">
        <v>1386</v>
      </c>
      <c r="Q65" s="25"/>
    </row>
    <row r="66" spans="1:18">
      <c r="A66" s="1503" t="str">
        <f>IF(ISERROR(#REF!),"xx","")</f>
        <v>xx</v>
      </c>
      <c r="B66" s="662">
        <v>9967002759</v>
      </c>
      <c r="C66" s="1350"/>
      <c r="D66" s="669" t="s">
        <v>2745</v>
      </c>
      <c r="E66" s="664"/>
      <c r="F66" s="1956">
        <v>79.131064320000007</v>
      </c>
      <c r="G66" s="161">
        <v>6120</v>
      </c>
      <c r="H66" s="162" t="s">
        <v>4212</v>
      </c>
      <c r="I66" s="162"/>
      <c r="J66" s="1646"/>
      <c r="K66" s="1646"/>
      <c r="L66" s="162"/>
      <c r="M66" s="183"/>
      <c r="N66" s="139"/>
      <c r="O66" s="58"/>
      <c r="P66" s="86" t="s">
        <v>854</v>
      </c>
      <c r="Q66" s="25"/>
    </row>
    <row r="67" spans="1:18">
      <c r="A67" s="1503" t="str">
        <f>IF(ISERROR(#REF!),"xx","")</f>
        <v>xx</v>
      </c>
      <c r="B67" s="1911">
        <v>9967007982</v>
      </c>
      <c r="C67" s="1912"/>
      <c r="D67" s="1920" t="s">
        <v>1507</v>
      </c>
      <c r="E67" s="664"/>
      <c r="F67" s="1956">
        <v>311.1780672000001</v>
      </c>
      <c r="G67" s="161">
        <v>6120</v>
      </c>
      <c r="H67" s="162" t="s">
        <v>4212</v>
      </c>
      <c r="I67" s="162"/>
      <c r="J67" s="1646"/>
      <c r="K67" s="1646"/>
      <c r="L67" s="162"/>
      <c r="M67" s="183"/>
      <c r="N67" s="139"/>
      <c r="O67" s="58"/>
      <c r="P67" s="86" t="s">
        <v>401</v>
      </c>
      <c r="Q67" s="25"/>
    </row>
    <row r="68" spans="1:18">
      <c r="A68" s="1503" t="str">
        <f>IF(ISERROR(#REF!),"xx","")</f>
        <v>xx</v>
      </c>
      <c r="B68" s="665">
        <v>9967008359</v>
      </c>
      <c r="C68" s="1351"/>
      <c r="D68" s="670" t="s">
        <v>4561</v>
      </c>
      <c r="E68" s="667"/>
      <c r="F68" s="1956">
        <v>311.1780672000001</v>
      </c>
      <c r="G68" s="163">
        <v>6120</v>
      </c>
      <c r="H68" s="164" t="s">
        <v>4212</v>
      </c>
      <c r="I68" s="164"/>
      <c r="J68" s="1650"/>
      <c r="K68" s="1650"/>
      <c r="L68" s="164"/>
      <c r="M68" s="123"/>
      <c r="N68" s="123"/>
      <c r="O68" s="180"/>
      <c r="P68" s="310" t="s">
        <v>401</v>
      </c>
    </row>
    <row r="69" spans="1:18">
      <c r="A69" s="1503" t="str">
        <f>IF(ISERROR(#REF!),"xx","")</f>
        <v>xx</v>
      </c>
      <c r="B69" s="665">
        <v>9967000879</v>
      </c>
      <c r="C69" s="1351"/>
      <c r="D69" s="670" t="s">
        <v>670</v>
      </c>
      <c r="E69" s="667"/>
      <c r="F69" s="1956">
        <v>1036.3971340800003</v>
      </c>
      <c r="G69" s="163">
        <v>6120</v>
      </c>
      <c r="H69" s="164" t="s">
        <v>4212</v>
      </c>
      <c r="I69" s="164"/>
      <c r="J69" s="1650"/>
      <c r="K69" s="1650"/>
      <c r="L69" s="164"/>
      <c r="M69" s="209"/>
      <c r="N69" s="123"/>
      <c r="O69" s="180"/>
      <c r="P69" s="310"/>
      <c r="Q69" s="25"/>
    </row>
    <row r="70" spans="1:18" s="44" customFormat="1">
      <c r="A70" s="1503" t="str">
        <f>IF(ISERROR(#REF!),"xx","")</f>
        <v>xx</v>
      </c>
      <c r="B70" s="1771">
        <v>996290201422</v>
      </c>
      <c r="C70" s="1351"/>
      <c r="D70" s="670" t="s">
        <v>3959</v>
      </c>
      <c r="E70" s="667"/>
      <c r="F70" s="1956">
        <v>40.3292736</v>
      </c>
      <c r="G70" s="172">
        <v>6120</v>
      </c>
      <c r="H70" s="168" t="s">
        <v>4212</v>
      </c>
      <c r="I70" s="168"/>
      <c r="J70" s="168"/>
      <c r="K70" s="168"/>
      <c r="L70" s="211"/>
      <c r="M70" s="209"/>
      <c r="N70" s="123"/>
      <c r="O70" s="123"/>
      <c r="P70" s="310"/>
      <c r="Q70"/>
      <c r="R70"/>
    </row>
    <row r="71" spans="1:18" ht="12.75" customHeight="1">
      <c r="A71" s="1503"/>
      <c r="B71" s="152"/>
      <c r="F71" s="517"/>
      <c r="H71" s="287"/>
      <c r="I71" s="287"/>
      <c r="J71" s="1"/>
      <c r="M71" s="26"/>
      <c r="Q71" s="25"/>
    </row>
    <row r="72" spans="1:18" s="78" customFormat="1">
      <c r="A72" s="1503"/>
      <c r="B72" s="90" t="s">
        <v>4597</v>
      </c>
      <c r="C72" s="1343"/>
      <c r="D72" s="83"/>
      <c r="E72" s="83"/>
      <c r="F72" s="1972"/>
      <c r="G72" s="83"/>
      <c r="H72" s="515"/>
      <c r="I72" s="515"/>
      <c r="J72" s="356"/>
      <c r="K72" s="83"/>
      <c r="L72" s="83"/>
      <c r="M72" s="431"/>
      <c r="N72" s="83"/>
      <c r="O72" s="91"/>
      <c r="P72" s="89"/>
      <c r="Q72"/>
      <c r="R72"/>
    </row>
    <row r="73" spans="1:18" s="78" customFormat="1">
      <c r="A73" s="1503"/>
      <c r="B73" s="1932" t="s">
        <v>4598</v>
      </c>
      <c r="C73" s="1941"/>
      <c r="D73" s="1942"/>
      <c r="E73" s="1942"/>
      <c r="F73" s="1940"/>
      <c r="G73" s="1933" t="s">
        <v>10</v>
      </c>
      <c r="H73" s="1943"/>
      <c r="I73" s="1943"/>
      <c r="J73" s="1944"/>
      <c r="K73" s="1942"/>
      <c r="L73" s="1942"/>
      <c r="M73" s="1945"/>
      <c r="N73" s="1942"/>
      <c r="O73" s="1946"/>
      <c r="P73" s="1947"/>
      <c r="Q73"/>
      <c r="R73"/>
    </row>
    <row r="74" spans="1:18">
      <c r="A74" s="1503" t="str">
        <f>IF(ISERROR(#REF!),"xx","")</f>
        <v>xx</v>
      </c>
      <c r="B74" s="662">
        <v>9967004696</v>
      </c>
      <c r="C74" s="1350"/>
      <c r="D74" s="669" t="s">
        <v>3614</v>
      </c>
      <c r="E74" s="1668"/>
      <c r="F74" s="1956">
        <v>16172.876966400006</v>
      </c>
      <c r="G74" s="161">
        <v>6120</v>
      </c>
      <c r="H74" s="162" t="s">
        <v>4212</v>
      </c>
      <c r="I74" s="162"/>
      <c r="J74" s="162"/>
      <c r="K74" s="153"/>
      <c r="L74" s="139"/>
      <c r="M74" s="183"/>
      <c r="N74" s="139"/>
      <c r="O74" s="58"/>
      <c r="P74" s="14" t="s">
        <v>3621</v>
      </c>
      <c r="Q74" s="25"/>
    </row>
    <row r="75" spans="1:18">
      <c r="A75" s="1503" t="str">
        <f>IF(ISERROR(#REF!),"xx","")</f>
        <v>xx</v>
      </c>
      <c r="B75" s="662">
        <v>9967004697</v>
      </c>
      <c r="C75" s="1350"/>
      <c r="D75" s="669" t="s">
        <v>3615</v>
      </c>
      <c r="E75" s="1668"/>
      <c r="F75" s="1956">
        <v>10354.769187840002</v>
      </c>
      <c r="G75" s="161">
        <v>6120</v>
      </c>
      <c r="H75" s="162" t="s">
        <v>4212</v>
      </c>
      <c r="I75" s="162"/>
      <c r="J75" s="162"/>
      <c r="K75" s="162"/>
      <c r="L75" s="139"/>
      <c r="M75" s="183"/>
      <c r="N75" s="139"/>
      <c r="O75" s="116"/>
      <c r="P75" s="14" t="s">
        <v>3622</v>
      </c>
      <c r="Q75" s="25"/>
    </row>
    <row r="76" spans="1:18">
      <c r="A76" s="1503" t="str">
        <f>IF(ISERROR(#REF!),"xx","")</f>
        <v>xx</v>
      </c>
      <c r="B76" s="662">
        <v>9967004698</v>
      </c>
      <c r="C76" s="1350"/>
      <c r="D76" s="669" t="s">
        <v>3616</v>
      </c>
      <c r="E76" s="1668"/>
      <c r="F76" s="1956">
        <v>9227.058382080002</v>
      </c>
      <c r="G76" s="161">
        <v>6120</v>
      </c>
      <c r="H76" s="162" t="s">
        <v>4212</v>
      </c>
      <c r="I76" s="162"/>
      <c r="J76" s="162"/>
      <c r="K76" s="162"/>
      <c r="L76" s="139"/>
      <c r="M76" s="183"/>
      <c r="N76" s="139"/>
      <c r="O76" s="116"/>
      <c r="P76" s="14" t="s">
        <v>3623</v>
      </c>
      <c r="Q76" s="25"/>
    </row>
    <row r="77" spans="1:18">
      <c r="A77" s="1503" t="str">
        <f>IF(ISERROR(#REF!),"xx","")</f>
        <v>xx</v>
      </c>
      <c r="B77" s="662">
        <v>9967004699</v>
      </c>
      <c r="C77" s="1350"/>
      <c r="D77" s="669" t="s">
        <v>3617</v>
      </c>
      <c r="E77" s="1668"/>
      <c r="F77" s="1956">
        <v>9075.0179520000002</v>
      </c>
      <c r="G77" s="161">
        <v>6120</v>
      </c>
      <c r="H77" s="162" t="s">
        <v>4212</v>
      </c>
      <c r="I77" s="162"/>
      <c r="J77" s="162"/>
      <c r="K77" s="162"/>
      <c r="L77" s="139"/>
      <c r="M77" s="183"/>
      <c r="N77" s="139"/>
      <c r="O77" s="116"/>
      <c r="P77" s="14" t="s">
        <v>3624</v>
      </c>
      <c r="Q77" s="25"/>
    </row>
    <row r="78" spans="1:18">
      <c r="A78" s="1503" t="str">
        <f>IF(ISERROR(#REF!),"xx","")</f>
        <v>xx</v>
      </c>
      <c r="B78" s="674">
        <v>9967004700</v>
      </c>
      <c r="C78" s="1349"/>
      <c r="D78" s="710" t="s">
        <v>3618</v>
      </c>
      <c r="E78" s="858"/>
      <c r="F78" s="1956">
        <v>3319.499715840001</v>
      </c>
      <c r="G78" s="159">
        <v>6120</v>
      </c>
      <c r="H78" s="160" t="s">
        <v>4212</v>
      </c>
      <c r="I78" s="160"/>
      <c r="J78" s="160"/>
      <c r="K78" s="160"/>
      <c r="L78" s="124"/>
      <c r="M78" s="200"/>
      <c r="N78" s="124"/>
      <c r="O78" s="179"/>
      <c r="P78" s="4" t="s">
        <v>3625</v>
      </c>
      <c r="Q78" s="25"/>
    </row>
    <row r="79" spans="1:18">
      <c r="A79" s="1503" t="str">
        <f>IF(ISERROR(#REF!),"xx","")</f>
        <v>xx</v>
      </c>
      <c r="B79" s="662">
        <v>9967004701</v>
      </c>
      <c r="C79" s="1350"/>
      <c r="D79" s="669" t="s">
        <v>3619</v>
      </c>
      <c r="E79" s="1668"/>
      <c r="F79" s="1956">
        <v>27719.641635840006</v>
      </c>
      <c r="G79" s="161">
        <v>6120</v>
      </c>
      <c r="H79" s="162" t="s">
        <v>4212</v>
      </c>
      <c r="I79" s="162"/>
      <c r="J79" s="162"/>
      <c r="K79" s="162"/>
      <c r="L79" s="139"/>
      <c r="M79" s="183"/>
      <c r="N79" s="139"/>
      <c r="O79" s="116"/>
      <c r="P79" s="14" t="s">
        <v>3626</v>
      </c>
      <c r="Q79" s="25"/>
    </row>
    <row r="80" spans="1:18">
      <c r="A80" s="1503" t="str">
        <f>IF(ISERROR(#REF!),"xx","")</f>
        <v>xx</v>
      </c>
      <c r="B80" s="665">
        <v>9967004703</v>
      </c>
      <c r="C80" s="1351"/>
      <c r="D80" s="670" t="s">
        <v>3620</v>
      </c>
      <c r="E80" s="784"/>
      <c r="F80" s="1956">
        <v>3997.8511372800003</v>
      </c>
      <c r="G80" s="163">
        <v>6120</v>
      </c>
      <c r="H80" s="164" t="s">
        <v>4212</v>
      </c>
      <c r="I80" s="164"/>
      <c r="J80" s="164"/>
      <c r="K80" s="164"/>
      <c r="L80" s="123"/>
      <c r="M80" s="209"/>
      <c r="N80" s="123"/>
      <c r="O80" s="180"/>
      <c r="P80" s="5" t="s">
        <v>3627</v>
      </c>
      <c r="Q80" s="25"/>
    </row>
    <row r="81" spans="1:18">
      <c r="A81" s="1503" t="str">
        <f>IF(ISERROR(#REF!),"xx","")</f>
        <v>xx</v>
      </c>
      <c r="B81" s="674">
        <v>9967004704</v>
      </c>
      <c r="C81" s="1358"/>
      <c r="D81" s="710" t="s">
        <v>4068</v>
      </c>
      <c r="E81" s="858"/>
      <c r="F81" s="1956">
        <v>3552.2173209600005</v>
      </c>
      <c r="G81" s="159">
        <v>6120</v>
      </c>
      <c r="H81" s="160" t="s">
        <v>4212</v>
      </c>
      <c r="I81" s="160"/>
      <c r="J81" s="160"/>
      <c r="K81" s="160"/>
      <c r="L81" s="124"/>
      <c r="M81" s="200"/>
      <c r="N81" s="124"/>
      <c r="O81" s="179"/>
      <c r="P81" s="4"/>
    </row>
    <row r="82" spans="1:18">
      <c r="A82" s="1503" t="str">
        <f>IF(ISERROR(#REF!),"xx","")</f>
        <v>xx</v>
      </c>
      <c r="B82" s="665">
        <v>9967005196</v>
      </c>
      <c r="C82" s="1359"/>
      <c r="D82" s="670" t="s">
        <v>3744</v>
      </c>
      <c r="E82" s="784"/>
      <c r="F82" s="1956">
        <v>70.413235199999988</v>
      </c>
      <c r="G82" s="163">
        <v>6120</v>
      </c>
      <c r="H82" s="164" t="s">
        <v>4212</v>
      </c>
      <c r="I82" s="164"/>
      <c r="J82" s="164"/>
      <c r="K82" s="164"/>
      <c r="L82" s="123"/>
      <c r="M82" s="209"/>
      <c r="N82" s="123"/>
      <c r="O82" s="180"/>
      <c r="P82" s="5"/>
      <c r="Q82" s="25"/>
    </row>
    <row r="83" spans="1:18" s="78" customFormat="1">
      <c r="A83" s="1929"/>
      <c r="B83" s="1932" t="s">
        <v>4599</v>
      </c>
      <c r="C83" s="1932"/>
      <c r="D83" s="1933"/>
      <c r="E83" s="1933"/>
      <c r="F83" s="1940"/>
      <c r="G83" s="1933" t="s">
        <v>10</v>
      </c>
      <c r="H83" s="1934"/>
      <c r="I83" s="1934"/>
      <c r="J83" s="1935"/>
      <c r="K83" s="1933"/>
      <c r="L83" s="1933"/>
      <c r="M83" s="1936"/>
      <c r="N83" s="1933"/>
      <c r="O83" s="1937"/>
      <c r="P83" s="1938"/>
      <c r="Q83"/>
      <c r="R83"/>
    </row>
    <row r="84" spans="1:18">
      <c r="A84" s="1503" t="str">
        <f>IF(ISERROR(#REF!),"xx","")</f>
        <v>xx</v>
      </c>
      <c r="B84" s="711">
        <v>9967008303</v>
      </c>
      <c r="C84" s="1930"/>
      <c r="D84" s="721" t="s">
        <v>4596</v>
      </c>
      <c r="E84" s="1931"/>
      <c r="F84" s="1956">
        <v>9841.236894720003</v>
      </c>
      <c r="G84" s="173">
        <v>6120</v>
      </c>
      <c r="H84" s="174" t="s">
        <v>4212</v>
      </c>
      <c r="I84" s="174"/>
      <c r="J84" s="174"/>
      <c r="K84" s="174"/>
      <c r="L84" s="151"/>
      <c r="M84" s="296"/>
      <c r="N84" s="151"/>
      <c r="O84" s="255"/>
      <c r="P84" s="24"/>
    </row>
    <row r="85" spans="1:18" s="441" customFormat="1">
      <c r="A85" s="1503"/>
      <c r="B85" s="1615"/>
      <c r="C85" s="1616"/>
      <c r="D85" s="1615"/>
      <c r="E85" s="1615"/>
      <c r="F85" s="1926"/>
      <c r="G85" s="1615"/>
      <c r="H85" s="1615"/>
      <c r="I85" s="461"/>
      <c r="J85" s="461"/>
      <c r="K85" s="461"/>
      <c r="L85" s="461"/>
      <c r="M85" s="461"/>
      <c r="N85" s="461"/>
      <c r="O85" s="124"/>
      <c r="P85" s="1615"/>
      <c r="Q85"/>
      <c r="R85"/>
    </row>
    <row r="86" spans="1:18">
      <c r="A86" s="1503"/>
      <c r="B86" s="90" t="s">
        <v>4600</v>
      </c>
      <c r="C86" s="1343"/>
      <c r="D86" s="83"/>
      <c r="E86" s="83"/>
      <c r="F86" s="1972"/>
      <c r="G86" s="83"/>
      <c r="H86" s="83"/>
      <c r="I86" s="83"/>
      <c r="J86" s="83"/>
      <c r="K86" s="83"/>
      <c r="L86" s="83"/>
      <c r="M86" s="83"/>
      <c r="N86" s="83"/>
      <c r="O86" s="91"/>
      <c r="P86" s="89"/>
    </row>
    <row r="87" spans="1:18" s="78" customFormat="1">
      <c r="A87" s="1503"/>
      <c r="B87" s="1932" t="s">
        <v>4603</v>
      </c>
      <c r="C87" s="1932"/>
      <c r="D87" s="1933"/>
      <c r="E87" s="1933"/>
      <c r="F87" s="1940"/>
      <c r="G87" s="1933" t="s">
        <v>10</v>
      </c>
      <c r="H87" s="1934"/>
      <c r="I87" s="1934"/>
      <c r="J87" s="1935"/>
      <c r="K87" s="1933"/>
      <c r="L87" s="1933"/>
      <c r="M87" s="1936"/>
      <c r="N87" s="1933"/>
      <c r="O87" s="1937"/>
      <c r="P87" s="1938"/>
      <c r="Q87"/>
      <c r="R87"/>
    </row>
    <row r="88" spans="1:18">
      <c r="A88" s="1503" t="str">
        <f>IF(ISERROR(#REF!),"xx","")</f>
        <v>xx</v>
      </c>
      <c r="B88" s="711">
        <v>9967006800</v>
      </c>
      <c r="C88" s="1353"/>
      <c r="D88" s="721" t="s">
        <v>4355</v>
      </c>
      <c r="E88" s="713"/>
      <c r="F88" s="1956">
        <v>14103.472965120001</v>
      </c>
      <c r="G88" s="436">
        <v>6120</v>
      </c>
      <c r="H88" s="246" t="s">
        <v>4212</v>
      </c>
      <c r="I88" s="246"/>
      <c r="J88" s="246"/>
      <c r="K88" s="246"/>
      <c r="L88" s="151"/>
      <c r="M88" s="151"/>
      <c r="N88" s="151"/>
      <c r="O88" s="277"/>
      <c r="P88" s="787" t="s">
        <v>4540</v>
      </c>
    </row>
    <row r="89" spans="1:18">
      <c r="A89" s="1503" t="str">
        <f>IF(ISERROR(#REF!),"xx","")</f>
        <v>xx</v>
      </c>
      <c r="B89" s="662">
        <v>9967006899</v>
      </c>
      <c r="C89" s="1350"/>
      <c r="D89" s="669" t="s">
        <v>4366</v>
      </c>
      <c r="E89" s="664"/>
      <c r="F89" s="1956">
        <v>1199.3721062400002</v>
      </c>
      <c r="G89" s="166">
        <v>6120</v>
      </c>
      <c r="H89" s="167" t="s">
        <v>4212</v>
      </c>
      <c r="I89" s="167"/>
      <c r="J89" s="167"/>
      <c r="K89" s="167"/>
      <c r="L89" s="139"/>
      <c r="M89" s="139"/>
      <c r="N89" s="139"/>
      <c r="O89" s="116"/>
      <c r="P89" s="86"/>
    </row>
    <row r="90" spans="1:18">
      <c r="A90" s="1503" t="str">
        <f>IF(ISERROR(#REF!),"xx","")</f>
        <v>xx</v>
      </c>
      <c r="B90" s="662">
        <v>9967006900</v>
      </c>
      <c r="C90" s="1350"/>
      <c r="D90" s="669" t="s">
        <v>4528</v>
      </c>
      <c r="E90" s="664"/>
      <c r="F90" s="1956">
        <v>1199.3721062400002</v>
      </c>
      <c r="G90" s="166">
        <v>6120</v>
      </c>
      <c r="H90" s="167" t="s">
        <v>4212</v>
      </c>
      <c r="I90" s="167"/>
      <c r="J90" s="167"/>
      <c r="K90" s="167"/>
      <c r="L90" s="139"/>
      <c r="M90" s="139"/>
      <c r="N90" s="139"/>
      <c r="O90" s="116"/>
      <c r="P90" s="86"/>
    </row>
    <row r="91" spans="1:18">
      <c r="A91" s="1503" t="str">
        <f>IF(ISERROR(#REF!),"xx","")</f>
        <v>xx</v>
      </c>
      <c r="B91" s="665">
        <v>9967006901</v>
      </c>
      <c r="C91" s="1351"/>
      <c r="D91" s="670" t="s">
        <v>4529</v>
      </c>
      <c r="E91" s="667"/>
      <c r="F91" s="1956">
        <v>1199.3721062400002</v>
      </c>
      <c r="G91" s="172">
        <v>6120</v>
      </c>
      <c r="H91" s="168" t="s">
        <v>4212</v>
      </c>
      <c r="I91" s="168"/>
      <c r="J91" s="168"/>
      <c r="K91" s="168"/>
      <c r="L91" s="123"/>
      <c r="M91" s="123"/>
      <c r="N91" s="123"/>
      <c r="O91" s="180"/>
      <c r="P91" s="310"/>
    </row>
    <row r="92" spans="1:18">
      <c r="A92" s="1503" t="str">
        <f>IF(ISERROR(#REF!),"xx","")</f>
        <v>xx</v>
      </c>
      <c r="B92" s="662">
        <v>9967006902</v>
      </c>
      <c r="C92" s="1350"/>
      <c r="D92" s="669" t="s">
        <v>4356</v>
      </c>
      <c r="E92" s="664"/>
      <c r="F92" s="1956">
        <v>1199.3721062400002</v>
      </c>
      <c r="G92" s="166">
        <v>6120</v>
      </c>
      <c r="H92" s="167" t="s">
        <v>4212</v>
      </c>
      <c r="I92" s="167"/>
      <c r="J92" s="167"/>
      <c r="K92" s="167"/>
      <c r="L92" s="139"/>
      <c r="M92" s="139"/>
      <c r="N92" s="139"/>
      <c r="O92" s="116"/>
      <c r="P92" s="86"/>
    </row>
    <row r="93" spans="1:18">
      <c r="A93" s="1503" t="str">
        <f>IF(ISERROR(#REF!),"xx","")</f>
        <v>xx</v>
      </c>
      <c r="B93" s="662">
        <v>9967006903</v>
      </c>
      <c r="C93" s="1350"/>
      <c r="D93" s="669" t="s">
        <v>4357</v>
      </c>
      <c r="E93" s="664"/>
      <c r="F93" s="1956">
        <v>1199.3721062400002</v>
      </c>
      <c r="G93" s="166">
        <v>6120</v>
      </c>
      <c r="H93" s="167" t="s">
        <v>4212</v>
      </c>
      <c r="I93" s="167"/>
      <c r="J93" s="167"/>
      <c r="K93" s="167"/>
      <c r="L93" s="139"/>
      <c r="M93" s="139"/>
      <c r="N93" s="139"/>
      <c r="O93" s="116"/>
      <c r="P93" s="86"/>
    </row>
    <row r="94" spans="1:18">
      <c r="A94" s="1503" t="str">
        <f>IF(ISERROR(#REF!),"xx","")</f>
        <v>xx</v>
      </c>
      <c r="B94" s="665">
        <v>9967006904</v>
      </c>
      <c r="C94" s="1351"/>
      <c r="D94" s="670" t="s">
        <v>4358</v>
      </c>
      <c r="E94" s="667"/>
      <c r="F94" s="1956">
        <v>1199.3721062400002</v>
      </c>
      <c r="G94" s="172">
        <v>6120</v>
      </c>
      <c r="H94" s="168" t="s">
        <v>4212</v>
      </c>
      <c r="I94" s="168"/>
      <c r="J94" s="168"/>
      <c r="K94" s="168"/>
      <c r="L94" s="123"/>
      <c r="M94" s="123"/>
      <c r="N94" s="123"/>
      <c r="O94" s="180"/>
      <c r="P94" s="310"/>
    </row>
    <row r="95" spans="1:18">
      <c r="A95" s="1503" t="str">
        <f>IF(ISERROR(#REF!),"xx","")</f>
        <v>xx</v>
      </c>
      <c r="B95" s="662">
        <v>9967006905</v>
      </c>
      <c r="C95" s="1350"/>
      <c r="D95" s="669" t="s">
        <v>4359</v>
      </c>
      <c r="E95" s="664"/>
      <c r="F95" s="1956">
        <v>1199.3721062400002</v>
      </c>
      <c r="G95" s="166">
        <v>6120</v>
      </c>
      <c r="H95" s="167" t="s">
        <v>4212</v>
      </c>
      <c r="I95" s="167"/>
      <c r="J95" s="167"/>
      <c r="K95" s="167"/>
      <c r="L95" s="139"/>
      <c r="M95" s="139"/>
      <c r="N95" s="139"/>
      <c r="O95" s="116"/>
      <c r="P95" s="86"/>
    </row>
    <row r="96" spans="1:18">
      <c r="A96" s="1503" t="str">
        <f>IF(ISERROR(#REF!),"xx","")</f>
        <v>xx</v>
      </c>
      <c r="B96" s="662">
        <v>9967006906</v>
      </c>
      <c r="C96" s="1350"/>
      <c r="D96" s="669" t="s">
        <v>4360</v>
      </c>
      <c r="E96" s="664"/>
      <c r="F96" s="1956">
        <v>1199.3721062400002</v>
      </c>
      <c r="G96" s="166">
        <v>6120</v>
      </c>
      <c r="H96" s="167" t="s">
        <v>4212</v>
      </c>
      <c r="I96" s="167"/>
      <c r="J96" s="167"/>
      <c r="K96" s="167"/>
      <c r="L96" s="139"/>
      <c r="M96" s="139"/>
      <c r="N96" s="139"/>
      <c r="O96" s="116"/>
      <c r="P96" s="86"/>
    </row>
    <row r="97" spans="1:18">
      <c r="A97" s="1503" t="str">
        <f>IF(ISERROR(#REF!),"xx","")</f>
        <v>xx</v>
      </c>
      <c r="B97" s="662">
        <v>9967006907</v>
      </c>
      <c r="C97" s="1350"/>
      <c r="D97" s="669" t="s">
        <v>4361</v>
      </c>
      <c r="E97" s="664"/>
      <c r="F97" s="1956">
        <v>1199.3721062400002</v>
      </c>
      <c r="G97" s="166">
        <v>6120</v>
      </c>
      <c r="H97" s="167" t="s">
        <v>4212</v>
      </c>
      <c r="I97" s="167"/>
      <c r="J97" s="167"/>
      <c r="K97" s="167"/>
      <c r="L97" s="139"/>
      <c r="M97" s="139"/>
      <c r="N97" s="139"/>
      <c r="O97" s="116"/>
      <c r="P97" s="86"/>
    </row>
    <row r="98" spans="1:18">
      <c r="A98" s="1503" t="str">
        <f>IF(ISERROR(#REF!),"xx","")</f>
        <v>xx</v>
      </c>
      <c r="B98" s="665">
        <v>9967006908</v>
      </c>
      <c r="C98" s="1351"/>
      <c r="D98" s="670" t="s">
        <v>4362</v>
      </c>
      <c r="E98" s="667"/>
      <c r="F98" s="1956">
        <v>1199.3721062400002</v>
      </c>
      <c r="G98" s="172">
        <v>6120</v>
      </c>
      <c r="H98" s="168" t="s">
        <v>4212</v>
      </c>
      <c r="I98" s="168"/>
      <c r="J98" s="168"/>
      <c r="K98" s="168"/>
      <c r="L98" s="123"/>
      <c r="M98" s="123"/>
      <c r="N98" s="123"/>
      <c r="O98" s="180"/>
      <c r="P98" s="310"/>
    </row>
    <row r="99" spans="1:18">
      <c r="A99" s="1503" t="str">
        <f>IF(ISERROR(#REF!),"xx","")</f>
        <v>xx</v>
      </c>
      <c r="B99" s="662">
        <v>9967006909</v>
      </c>
      <c r="C99" s="1350"/>
      <c r="D99" s="669" t="s">
        <v>4363</v>
      </c>
      <c r="E99" s="664"/>
      <c r="F99" s="1956">
        <v>2283.0094425600005</v>
      </c>
      <c r="G99" s="166">
        <v>6120</v>
      </c>
      <c r="H99" s="167" t="s">
        <v>4212</v>
      </c>
      <c r="I99" s="167"/>
      <c r="J99" s="167"/>
      <c r="K99" s="167"/>
      <c r="L99" s="139"/>
      <c r="M99" s="139"/>
      <c r="N99" s="139"/>
      <c r="O99" s="116"/>
      <c r="P99" s="86"/>
    </row>
    <row r="100" spans="1:18">
      <c r="A100" s="1503" t="str">
        <f>IF(ISERROR(#REF!),"xx","")</f>
        <v>xx</v>
      </c>
      <c r="B100" s="662">
        <v>9967006801</v>
      </c>
      <c r="C100" s="1350"/>
      <c r="D100" s="669" t="s">
        <v>4364</v>
      </c>
      <c r="E100" s="664"/>
      <c r="F100" s="1956">
        <v>1199.3721062400002</v>
      </c>
      <c r="G100" s="166">
        <v>6120</v>
      </c>
      <c r="H100" s="167" t="s">
        <v>4212</v>
      </c>
      <c r="I100" s="167"/>
      <c r="J100" s="167"/>
      <c r="K100" s="167"/>
      <c r="L100" s="139"/>
      <c r="M100" s="139"/>
      <c r="N100" s="139"/>
      <c r="O100" s="116"/>
      <c r="P100" s="86"/>
    </row>
    <row r="101" spans="1:18">
      <c r="A101" s="1503" t="str">
        <f>IF(ISERROR(#REF!),"xx","")</f>
        <v>xx</v>
      </c>
      <c r="B101" s="665">
        <v>9967006910</v>
      </c>
      <c r="C101" s="1351"/>
      <c r="D101" s="670" t="s">
        <v>4365</v>
      </c>
      <c r="E101" s="667"/>
      <c r="F101" s="1956">
        <v>1199.3721062400002</v>
      </c>
      <c r="G101" s="172">
        <v>6120</v>
      </c>
      <c r="H101" s="168" t="s">
        <v>4212</v>
      </c>
      <c r="I101" s="168"/>
      <c r="J101" s="168"/>
      <c r="K101" s="168"/>
      <c r="L101" s="123"/>
      <c r="M101" s="123"/>
      <c r="N101" s="123"/>
      <c r="O101" s="180"/>
      <c r="P101" s="310"/>
    </row>
    <row r="102" spans="1:18" s="78" customFormat="1">
      <c r="A102" s="1939"/>
      <c r="B102" s="1932" t="s">
        <v>4573</v>
      </c>
      <c r="C102" s="1932"/>
      <c r="D102" s="1933"/>
      <c r="E102" s="1933"/>
      <c r="F102" s="1940"/>
      <c r="G102" s="1933" t="s">
        <v>10</v>
      </c>
      <c r="H102" s="1934"/>
      <c r="I102" s="1934"/>
      <c r="J102" s="1935"/>
      <c r="K102" s="1933"/>
      <c r="L102" s="1933"/>
      <c r="M102" s="1936"/>
      <c r="N102" s="1933"/>
      <c r="O102" s="1937"/>
      <c r="P102" s="1938"/>
      <c r="Q102"/>
      <c r="R102"/>
    </row>
    <row r="103" spans="1:18">
      <c r="A103" s="1503" t="str">
        <f>IF(ISERROR(#REF!),"xx","")</f>
        <v>xx</v>
      </c>
      <c r="B103" s="711">
        <v>9967008138</v>
      </c>
      <c r="C103" s="1353"/>
      <c r="D103" s="712" t="s">
        <v>4592</v>
      </c>
      <c r="E103" s="713"/>
      <c r="F103" s="1956">
        <v>34260.453722880011</v>
      </c>
      <c r="G103" s="436">
        <v>6120</v>
      </c>
      <c r="H103" s="246" t="s">
        <v>4212</v>
      </c>
      <c r="I103" s="246"/>
      <c r="J103" s="246"/>
      <c r="K103" s="246"/>
      <c r="L103" s="151"/>
      <c r="M103" s="151"/>
      <c r="N103" s="151"/>
      <c r="O103" s="277"/>
      <c r="P103" s="787" t="s">
        <v>4601</v>
      </c>
    </row>
    <row r="104" spans="1:18">
      <c r="A104" s="1503" t="str">
        <f>IF(ISERROR(#REF!),"xx","")</f>
        <v>xx</v>
      </c>
      <c r="B104" s="662">
        <v>9967008139</v>
      </c>
      <c r="C104" s="1350"/>
      <c r="D104" s="669" t="s">
        <v>4574</v>
      </c>
      <c r="E104" s="664"/>
      <c r="F104" s="1956">
        <v>59.279220000000009</v>
      </c>
      <c r="G104" s="166">
        <v>6120</v>
      </c>
      <c r="H104" s="167" t="s">
        <v>4212</v>
      </c>
      <c r="I104" s="167"/>
      <c r="J104" s="167"/>
      <c r="K104" s="167"/>
      <c r="L104" s="139"/>
      <c r="M104" s="139"/>
      <c r="N104" s="139"/>
      <c r="O104" s="116"/>
      <c r="P104" s="86"/>
    </row>
    <row r="105" spans="1:18">
      <c r="A105" s="1503" t="str">
        <f>IF(ISERROR(#REF!),"xx","")</f>
        <v>xx</v>
      </c>
      <c r="B105" s="662">
        <v>9967008140</v>
      </c>
      <c r="C105" s="1350"/>
      <c r="D105" s="669" t="s">
        <v>4575</v>
      </c>
      <c r="E105" s="664"/>
      <c r="F105" s="1956">
        <v>52.914708000000019</v>
      </c>
      <c r="G105" s="166">
        <v>6120</v>
      </c>
      <c r="H105" s="167" t="s">
        <v>4212</v>
      </c>
      <c r="I105" s="167"/>
      <c r="J105" s="167"/>
      <c r="K105" s="167"/>
      <c r="L105" s="139"/>
      <c r="M105" s="139"/>
      <c r="N105" s="139"/>
      <c r="O105" s="116"/>
      <c r="P105" s="86"/>
    </row>
    <row r="106" spans="1:18">
      <c r="A106" s="1503" t="str">
        <f>IF(ISERROR(#REF!),"xx","")</f>
        <v>xx</v>
      </c>
      <c r="B106" s="665">
        <v>9967008141</v>
      </c>
      <c r="C106" s="1351"/>
      <c r="D106" s="670" t="s">
        <v>4576</v>
      </c>
      <c r="E106" s="667"/>
      <c r="F106" s="1956">
        <v>48.684636000000005</v>
      </c>
      <c r="G106" s="172">
        <v>6120</v>
      </c>
      <c r="H106" s="168" t="s">
        <v>4212</v>
      </c>
      <c r="I106" s="168"/>
      <c r="J106" s="168"/>
      <c r="K106" s="168"/>
      <c r="L106" s="123"/>
      <c r="M106" s="123"/>
      <c r="N106" s="123"/>
      <c r="O106" s="180"/>
      <c r="P106" s="310"/>
    </row>
    <row r="107" spans="1:18">
      <c r="A107" s="1503" t="str">
        <f>IF(ISERROR(#REF!),"xx","")</f>
        <v>xx</v>
      </c>
      <c r="B107" s="662">
        <v>9967008142</v>
      </c>
      <c r="C107" s="1350"/>
      <c r="D107" s="669" t="s">
        <v>4577</v>
      </c>
      <c r="E107" s="664"/>
      <c r="F107" s="1956">
        <v>46.569600000000008</v>
      </c>
      <c r="G107" s="166">
        <v>6120</v>
      </c>
      <c r="H107" s="167" t="s">
        <v>4212</v>
      </c>
      <c r="I107" s="167"/>
      <c r="J107" s="167"/>
      <c r="K107" s="167"/>
      <c r="L107" s="139"/>
      <c r="M107" s="139"/>
      <c r="N107" s="139"/>
      <c r="O107" s="116"/>
      <c r="P107" s="86"/>
    </row>
    <row r="108" spans="1:18">
      <c r="A108" s="1503" t="str">
        <f>IF(ISERROR(#REF!),"xx","")</f>
        <v>xx</v>
      </c>
      <c r="B108" s="662">
        <v>9967008143</v>
      </c>
      <c r="C108" s="1350"/>
      <c r="D108" s="669" t="s">
        <v>4578</v>
      </c>
      <c r="E108" s="664"/>
      <c r="F108" s="1956">
        <v>44.454563999999998</v>
      </c>
      <c r="G108" s="166">
        <v>6120</v>
      </c>
      <c r="H108" s="167" t="s">
        <v>4212</v>
      </c>
      <c r="I108" s="167"/>
      <c r="J108" s="167"/>
      <c r="K108" s="167"/>
      <c r="L108" s="139"/>
      <c r="M108" s="139"/>
      <c r="N108" s="139"/>
      <c r="O108" s="116"/>
      <c r="P108" s="86"/>
    </row>
    <row r="109" spans="1:18">
      <c r="A109" s="1503" t="str">
        <f>IF(ISERROR(#REF!),"xx","")</f>
        <v>xx</v>
      </c>
      <c r="B109" s="662">
        <v>9967008144</v>
      </c>
      <c r="C109" s="1350"/>
      <c r="D109" s="669" t="s">
        <v>4579</v>
      </c>
      <c r="E109" s="664"/>
      <c r="F109" s="1956">
        <v>42.320124000000007</v>
      </c>
      <c r="G109" s="166">
        <v>6120</v>
      </c>
      <c r="H109" s="167" t="s">
        <v>4212</v>
      </c>
      <c r="I109" s="167"/>
      <c r="J109" s="167"/>
      <c r="K109" s="167"/>
      <c r="L109" s="139"/>
      <c r="M109" s="139"/>
      <c r="N109" s="139"/>
      <c r="O109" s="116"/>
      <c r="P109" s="86"/>
    </row>
    <row r="110" spans="1:18">
      <c r="A110" s="1503" t="str">
        <f>IF(ISERROR(#REF!),"xx","")</f>
        <v>xx</v>
      </c>
      <c r="B110" s="674">
        <v>9967008145</v>
      </c>
      <c r="C110" s="1349"/>
      <c r="D110" s="710" t="s">
        <v>4580</v>
      </c>
      <c r="E110" s="673"/>
      <c r="F110" s="1956">
        <v>59.279220000000009</v>
      </c>
      <c r="G110" s="169">
        <v>6120</v>
      </c>
      <c r="H110" s="165" t="s">
        <v>4212</v>
      </c>
      <c r="I110" s="165"/>
      <c r="J110" s="165"/>
      <c r="K110" s="165"/>
      <c r="L110" s="124"/>
      <c r="M110" s="124"/>
      <c r="N110" s="124"/>
      <c r="O110" s="179"/>
      <c r="P110" s="155"/>
    </row>
    <row r="111" spans="1:18">
      <c r="A111" s="1503" t="str">
        <f>IF(ISERROR(#REF!),"xx","")</f>
        <v>xx</v>
      </c>
      <c r="B111" s="662">
        <v>9967008146</v>
      </c>
      <c r="C111" s="1350"/>
      <c r="D111" s="669" t="s">
        <v>4581</v>
      </c>
      <c r="E111" s="664"/>
      <c r="F111" s="1956">
        <v>52.914708000000019</v>
      </c>
      <c r="G111" s="166">
        <v>6120</v>
      </c>
      <c r="H111" s="167" t="s">
        <v>4212</v>
      </c>
      <c r="I111" s="167"/>
      <c r="J111" s="167"/>
      <c r="K111" s="167"/>
      <c r="L111" s="139"/>
      <c r="M111" s="139"/>
      <c r="N111" s="139"/>
      <c r="O111" s="116"/>
      <c r="P111" s="86"/>
    </row>
    <row r="112" spans="1:18">
      <c r="A112" s="1503" t="str">
        <f>IF(ISERROR(#REF!),"xx","")</f>
        <v>xx</v>
      </c>
      <c r="B112" s="665">
        <v>9967008147</v>
      </c>
      <c r="C112" s="1351"/>
      <c r="D112" s="670" t="s">
        <v>4582</v>
      </c>
      <c r="E112" s="667"/>
      <c r="F112" s="1956">
        <v>48.684636000000005</v>
      </c>
      <c r="G112" s="172">
        <v>6120</v>
      </c>
      <c r="H112" s="168" t="s">
        <v>4212</v>
      </c>
      <c r="I112" s="168"/>
      <c r="J112" s="168"/>
      <c r="K112" s="168"/>
      <c r="L112" s="123"/>
      <c r="M112" s="123"/>
      <c r="N112" s="123"/>
      <c r="O112" s="180"/>
      <c r="P112" s="310"/>
    </row>
    <row r="113" spans="1:18">
      <c r="A113" s="1503" t="str">
        <f>IF(ISERROR(#REF!),"xx","")</f>
        <v>xx</v>
      </c>
      <c r="B113" s="662">
        <v>9967008148</v>
      </c>
      <c r="C113" s="1350"/>
      <c r="D113" s="669" t="s">
        <v>4583</v>
      </c>
      <c r="E113" s="664"/>
      <c r="F113" s="1956">
        <v>46.569600000000008</v>
      </c>
      <c r="G113" s="166">
        <v>6120</v>
      </c>
      <c r="H113" s="167" t="s">
        <v>4212</v>
      </c>
      <c r="I113" s="167"/>
      <c r="J113" s="167"/>
      <c r="K113" s="167"/>
      <c r="L113" s="139"/>
      <c r="M113" s="139"/>
      <c r="N113" s="139"/>
      <c r="O113" s="116"/>
      <c r="P113" s="86"/>
    </row>
    <row r="114" spans="1:18">
      <c r="A114" s="1503" t="str">
        <f>IF(ISERROR(#REF!),"xx","")</f>
        <v>xx</v>
      </c>
      <c r="B114" s="662">
        <v>9967008149</v>
      </c>
      <c r="C114" s="1350"/>
      <c r="D114" s="669" t="s">
        <v>4584</v>
      </c>
      <c r="E114" s="664"/>
      <c r="F114" s="1956">
        <v>44.454563999999998</v>
      </c>
      <c r="G114" s="166">
        <v>6120</v>
      </c>
      <c r="H114" s="167" t="s">
        <v>4212</v>
      </c>
      <c r="I114" s="167"/>
      <c r="J114" s="167"/>
      <c r="K114" s="167"/>
      <c r="L114" s="139"/>
      <c r="M114" s="139"/>
      <c r="N114" s="139"/>
      <c r="O114" s="116"/>
      <c r="P114" s="86"/>
    </row>
    <row r="115" spans="1:18">
      <c r="A115" s="1503" t="str">
        <f>IF(ISERROR(#REF!),"xx","")</f>
        <v>xx</v>
      </c>
      <c r="B115" s="665">
        <v>9967008150</v>
      </c>
      <c r="C115" s="1351"/>
      <c r="D115" s="670" t="s">
        <v>4585</v>
      </c>
      <c r="E115" s="667"/>
      <c r="F115" s="1956">
        <v>42.320124000000007</v>
      </c>
      <c r="G115" s="172">
        <v>6120</v>
      </c>
      <c r="H115" s="168" t="s">
        <v>4212</v>
      </c>
      <c r="I115" s="168"/>
      <c r="J115" s="168"/>
      <c r="K115" s="168"/>
      <c r="L115" s="123"/>
      <c r="M115" s="123"/>
      <c r="N115" s="123"/>
      <c r="O115" s="180"/>
      <c r="P115" s="310"/>
    </row>
    <row r="116" spans="1:18">
      <c r="A116" s="1503" t="str">
        <f>IF(ISERROR(#REF!),"xx","")</f>
        <v>xx</v>
      </c>
      <c r="B116" s="662">
        <v>9967008151</v>
      </c>
      <c r="C116" s="1350"/>
      <c r="D116" s="669" t="s">
        <v>4586</v>
      </c>
      <c r="E116" s="664"/>
      <c r="F116" s="1956">
        <v>59.279220000000009</v>
      </c>
      <c r="G116" s="166">
        <v>6120</v>
      </c>
      <c r="H116" s="167" t="s">
        <v>4212</v>
      </c>
      <c r="I116" s="167"/>
      <c r="J116" s="167"/>
      <c r="K116" s="167"/>
      <c r="L116" s="139"/>
      <c r="M116" s="139"/>
      <c r="N116" s="139"/>
      <c r="O116" s="116"/>
      <c r="P116" s="86"/>
    </row>
    <row r="117" spans="1:18">
      <c r="A117" s="1503" t="str">
        <f>IF(ISERROR(#REF!),"xx","")</f>
        <v>xx</v>
      </c>
      <c r="B117" s="662">
        <v>9967008152</v>
      </c>
      <c r="C117" s="1350"/>
      <c r="D117" s="669" t="s">
        <v>4587</v>
      </c>
      <c r="E117" s="664"/>
      <c r="F117" s="1956">
        <v>52.914708000000019</v>
      </c>
      <c r="G117" s="166">
        <v>6120</v>
      </c>
      <c r="H117" s="167" t="s">
        <v>4212</v>
      </c>
      <c r="I117" s="167"/>
      <c r="J117" s="167"/>
      <c r="K117" s="167"/>
      <c r="L117" s="139"/>
      <c r="M117" s="139"/>
      <c r="N117" s="139"/>
      <c r="O117" s="116"/>
      <c r="P117" s="86"/>
    </row>
    <row r="118" spans="1:18">
      <c r="A118" s="1503" t="str">
        <f>IF(ISERROR(#REF!),"xx","")</f>
        <v>xx</v>
      </c>
      <c r="B118" s="665">
        <v>9967008153</v>
      </c>
      <c r="C118" s="1351"/>
      <c r="D118" s="670" t="s">
        <v>4588</v>
      </c>
      <c r="E118" s="667"/>
      <c r="F118" s="1956">
        <v>48.684636000000005</v>
      </c>
      <c r="G118" s="172">
        <v>6120</v>
      </c>
      <c r="H118" s="168" t="s">
        <v>4212</v>
      </c>
      <c r="I118" s="168"/>
      <c r="J118" s="168"/>
      <c r="K118" s="168"/>
      <c r="L118" s="123"/>
      <c r="M118" s="123"/>
      <c r="N118" s="123"/>
      <c r="O118" s="180"/>
      <c r="P118" s="310"/>
    </row>
    <row r="119" spans="1:18">
      <c r="A119" s="1503" t="str">
        <f>IF(ISERROR(#REF!),"xx","")</f>
        <v>xx</v>
      </c>
      <c r="B119" s="662">
        <v>9967008154</v>
      </c>
      <c r="C119" s="1350"/>
      <c r="D119" s="669" t="s">
        <v>4589</v>
      </c>
      <c r="E119" s="664"/>
      <c r="F119" s="1956">
        <v>46.569600000000008</v>
      </c>
      <c r="G119" s="166">
        <v>6120</v>
      </c>
      <c r="H119" s="167" t="s">
        <v>4212</v>
      </c>
      <c r="I119" s="167"/>
      <c r="J119" s="167"/>
      <c r="K119" s="167"/>
      <c r="L119" s="139"/>
      <c r="M119" s="139"/>
      <c r="N119" s="139"/>
      <c r="O119" s="116"/>
      <c r="P119" s="86"/>
    </row>
    <row r="120" spans="1:18">
      <c r="A120" s="1503" t="str">
        <f>IF(ISERROR(#REF!),"xx","")</f>
        <v>xx</v>
      </c>
      <c r="B120" s="662">
        <v>9967008155</v>
      </c>
      <c r="C120" s="1350"/>
      <c r="D120" s="669" t="s">
        <v>4590</v>
      </c>
      <c r="E120" s="664"/>
      <c r="F120" s="1956">
        <v>44.454563999999998</v>
      </c>
      <c r="G120" s="166">
        <v>6120</v>
      </c>
      <c r="H120" s="167" t="s">
        <v>4212</v>
      </c>
      <c r="I120" s="167"/>
      <c r="J120" s="167"/>
      <c r="K120" s="167"/>
      <c r="L120" s="139"/>
      <c r="M120" s="139"/>
      <c r="N120" s="139"/>
      <c r="O120" s="116"/>
      <c r="P120" s="86"/>
    </row>
    <row r="121" spans="1:18">
      <c r="A121" s="1503" t="str">
        <f>IF(ISERROR(#REF!),"xx","")</f>
        <v>xx</v>
      </c>
      <c r="B121" s="665">
        <v>9967008156</v>
      </c>
      <c r="C121" s="1351"/>
      <c r="D121" s="670" t="s">
        <v>4591</v>
      </c>
      <c r="E121" s="667"/>
      <c r="F121" s="1956">
        <v>42.320124000000007</v>
      </c>
      <c r="G121" s="172">
        <v>6120</v>
      </c>
      <c r="H121" s="168" t="s">
        <v>4212</v>
      </c>
      <c r="I121" s="168"/>
      <c r="J121" s="168"/>
      <c r="K121" s="168"/>
      <c r="L121" s="123"/>
      <c r="M121" s="123"/>
      <c r="N121" s="123"/>
      <c r="O121" s="180"/>
      <c r="P121" s="310"/>
    </row>
    <row r="122" spans="1:18" ht="12.75" customHeight="1">
      <c r="A122" s="1503"/>
      <c r="B122" s="1288"/>
      <c r="C122" s="1400"/>
      <c r="D122" s="508"/>
      <c r="E122" s="96"/>
      <c r="F122" s="1903"/>
      <c r="G122" s="96"/>
      <c r="H122" s="413"/>
      <c r="I122" s="413"/>
      <c r="J122" s="856"/>
      <c r="K122" s="856"/>
      <c r="L122" s="174"/>
      <c r="M122" s="1289"/>
      <c r="N122" s="96"/>
      <c r="O122" s="96"/>
      <c r="P122" s="96"/>
      <c r="Q122" s="25"/>
    </row>
    <row r="123" spans="1:18" s="444" customFormat="1">
      <c r="A123" s="1503"/>
      <c r="B123" s="442" t="s">
        <v>3232</v>
      </c>
      <c r="C123" s="1405"/>
      <c r="D123" s="443"/>
      <c r="E123" s="443"/>
      <c r="F123" s="1487"/>
      <c r="G123" s="443"/>
      <c r="H123" s="443"/>
      <c r="I123" s="449"/>
      <c r="J123" s="449"/>
      <c r="K123" s="1644"/>
      <c r="L123" s="1644"/>
      <c r="M123" s="449"/>
      <c r="N123" s="449"/>
      <c r="O123" s="449"/>
      <c r="P123" s="445"/>
      <c r="Q123" s="25"/>
      <c r="R123"/>
    </row>
    <row r="124" spans="1:18" s="44" customFormat="1">
      <c r="A124" s="1503" t="str">
        <f>IF(ISERROR(#REF!),"xx","")</f>
        <v>xx</v>
      </c>
      <c r="B124" s="722">
        <v>9967008337</v>
      </c>
      <c r="C124" s="1364"/>
      <c r="D124" s="725" t="s">
        <v>4530</v>
      </c>
      <c r="E124" s="729"/>
      <c r="F124" s="1956">
        <v>9232.9261516800016</v>
      </c>
      <c r="G124" s="476">
        <v>6120</v>
      </c>
      <c r="H124" s="498" t="s">
        <v>4212</v>
      </c>
      <c r="I124" s="160"/>
      <c r="J124" s="498"/>
      <c r="K124" s="498"/>
      <c r="L124" s="498"/>
      <c r="M124" s="473"/>
      <c r="N124" s="461"/>
      <c r="O124" s="465"/>
      <c r="P124" s="4" t="s">
        <v>3640</v>
      </c>
      <c r="Q124" s="25"/>
      <c r="R124"/>
    </row>
    <row r="125" spans="1:18" s="44" customFormat="1">
      <c r="A125" s="1503"/>
      <c r="B125" s="734" t="s">
        <v>4191</v>
      </c>
      <c r="C125" s="1363"/>
      <c r="D125" s="727" t="s">
        <v>3792</v>
      </c>
      <c r="E125" s="735" t="s">
        <v>1791</v>
      </c>
      <c r="F125" s="1956">
        <v>586.05047424000009</v>
      </c>
      <c r="G125" s="472">
        <v>6120</v>
      </c>
      <c r="H125" s="499" t="s">
        <v>4212</v>
      </c>
      <c r="I125" s="164"/>
      <c r="J125" s="499"/>
      <c r="K125" s="499"/>
      <c r="L125" s="499"/>
      <c r="M125" s="474"/>
      <c r="N125" s="463"/>
      <c r="O125" s="469"/>
      <c r="P125" s="5"/>
      <c r="Q125" s="25"/>
      <c r="R125"/>
    </row>
    <row r="126" spans="1:18" s="44" customFormat="1">
      <c r="A126" s="1503" t="str">
        <f>IF(ISERROR(#REF!),"xx","")</f>
        <v>xx</v>
      </c>
      <c r="B126" s="730">
        <v>9967005008</v>
      </c>
      <c r="C126" s="1365"/>
      <c r="D126" s="732" t="s">
        <v>3637</v>
      </c>
      <c r="E126" s="733"/>
      <c r="F126" s="1956">
        <v>2586.2520499200009</v>
      </c>
      <c r="G126" s="477">
        <v>6120</v>
      </c>
      <c r="H126" s="501" t="s">
        <v>4212</v>
      </c>
      <c r="I126" s="162"/>
      <c r="J126" s="470" t="s">
        <v>3407</v>
      </c>
      <c r="K126" s="470" t="s">
        <v>3408</v>
      </c>
      <c r="L126" s="501"/>
      <c r="M126" s="470"/>
      <c r="N126" s="462"/>
      <c r="O126" s="504"/>
      <c r="P126" s="14"/>
      <c r="Q126" s="25"/>
      <c r="R126"/>
    </row>
    <row r="127" spans="1:18" s="44" customFormat="1">
      <c r="A127" s="1503" t="str">
        <f>IF(ISERROR(#REF!),"xx","")</f>
        <v>xx</v>
      </c>
      <c r="B127" s="730">
        <v>9967008339</v>
      </c>
      <c r="C127" s="1365"/>
      <c r="D127" s="732" t="s">
        <v>4531</v>
      </c>
      <c r="E127" s="733"/>
      <c r="F127" s="1956">
        <v>1939.6983513600003</v>
      </c>
      <c r="G127" s="477">
        <v>6120</v>
      </c>
      <c r="H127" s="501" t="s">
        <v>4212</v>
      </c>
      <c r="I127" s="162"/>
      <c r="J127" s="501"/>
      <c r="K127" s="501"/>
      <c r="L127" s="501"/>
      <c r="M127" s="470"/>
      <c r="N127" s="462"/>
      <c r="O127" s="466"/>
      <c r="P127" s="14"/>
      <c r="Q127" s="25"/>
      <c r="R127"/>
    </row>
    <row r="128" spans="1:18" s="44" customFormat="1">
      <c r="A128" s="1503" t="str">
        <f>IF(ISERROR(#REF!),"xx","")</f>
        <v>xx</v>
      </c>
      <c r="B128" s="726">
        <v>9967008340</v>
      </c>
      <c r="C128" s="1363"/>
      <c r="D128" s="727" t="s">
        <v>4532</v>
      </c>
      <c r="E128" s="735"/>
      <c r="F128" s="1956">
        <v>2374.1740915200003</v>
      </c>
      <c r="G128" s="472">
        <v>6120</v>
      </c>
      <c r="H128" s="499" t="s">
        <v>4212</v>
      </c>
      <c r="I128" s="499"/>
      <c r="J128" s="499"/>
      <c r="K128" s="499"/>
      <c r="L128" s="499"/>
      <c r="M128" s="463"/>
      <c r="N128" s="463"/>
      <c r="O128" s="469"/>
      <c r="P128" s="5"/>
      <c r="Q128" s="25"/>
      <c r="R128"/>
    </row>
    <row r="129" spans="1:18">
      <c r="A129" s="1503" t="str">
        <f>IF(ISERROR(#REF!),"xx","")</f>
        <v>xx</v>
      </c>
      <c r="B129" s="662">
        <v>9967002437</v>
      </c>
      <c r="C129" s="1350"/>
      <c r="D129" s="669" t="s">
        <v>2524</v>
      </c>
      <c r="E129" s="664"/>
      <c r="F129" s="1956">
        <v>2192.4967680000004</v>
      </c>
      <c r="G129" s="161"/>
      <c r="H129" s="162"/>
      <c r="I129" s="162"/>
      <c r="J129" s="162"/>
      <c r="K129" s="153"/>
      <c r="L129" s="162"/>
      <c r="M129" s="183"/>
      <c r="N129" s="139"/>
      <c r="O129" s="58" t="s">
        <v>1743</v>
      </c>
      <c r="P129" s="14" t="s">
        <v>2739</v>
      </c>
      <c r="Q129" s="25"/>
    </row>
    <row r="130" spans="1:18">
      <c r="A130" s="1503" t="str">
        <f>IF(ISERROR(#REF!),"xx","")</f>
        <v>xx</v>
      </c>
      <c r="B130" s="662">
        <v>9967002744</v>
      </c>
      <c r="C130" s="1350"/>
      <c r="D130" s="669" t="s">
        <v>3641</v>
      </c>
      <c r="E130" s="664"/>
      <c r="F130" s="1956">
        <v>957.07979136000006</v>
      </c>
      <c r="G130" s="161"/>
      <c r="H130" s="162"/>
      <c r="I130" s="162"/>
      <c r="J130" s="162"/>
      <c r="K130" s="153"/>
      <c r="L130" s="162"/>
      <c r="M130" s="183"/>
      <c r="N130" s="139"/>
      <c r="O130" s="58" t="s">
        <v>1743</v>
      </c>
      <c r="P130" s="14" t="s">
        <v>2739</v>
      </c>
      <c r="Q130" s="25"/>
    </row>
    <row r="131" spans="1:18" s="44" customFormat="1">
      <c r="A131" s="1503" t="str">
        <f>IF(ISERROR(#REF!),"xx","")</f>
        <v>xx</v>
      </c>
      <c r="B131" s="662">
        <v>9967002745</v>
      </c>
      <c r="C131" s="1350"/>
      <c r="D131" s="669" t="s">
        <v>3642</v>
      </c>
      <c r="E131" s="664"/>
      <c r="F131" s="1956">
        <v>2703.8123481600005</v>
      </c>
      <c r="G131" s="161"/>
      <c r="H131" s="162"/>
      <c r="I131" s="162"/>
      <c r="J131" s="162"/>
      <c r="K131" s="153"/>
      <c r="L131" s="162"/>
      <c r="M131" s="183"/>
      <c r="N131" s="139"/>
      <c r="O131" s="58" t="s">
        <v>1743</v>
      </c>
      <c r="P131" s="14" t="s">
        <v>2739</v>
      </c>
      <c r="Q131" s="1639"/>
      <c r="R131"/>
    </row>
    <row r="132" spans="1:18" s="44" customFormat="1">
      <c r="A132" s="1503" t="str">
        <f>IF(ISERROR(#REF!),"xx","")</f>
        <v>xx</v>
      </c>
      <c r="B132" s="723">
        <v>9967002435</v>
      </c>
      <c r="C132" s="1364"/>
      <c r="D132" s="725" t="s">
        <v>1928</v>
      </c>
      <c r="E132" s="729"/>
      <c r="F132" s="1956">
        <v>4968.0449280000003</v>
      </c>
      <c r="G132" s="159"/>
      <c r="H132" s="160"/>
      <c r="I132" s="160"/>
      <c r="J132" s="160"/>
      <c r="K132" s="170"/>
      <c r="L132" s="160"/>
      <c r="M132" s="461"/>
      <c r="N132" s="461"/>
      <c r="O132" s="125" t="s">
        <v>1743</v>
      </c>
      <c r="P132" s="4" t="s">
        <v>2742</v>
      </c>
      <c r="Q132" s="1639"/>
      <c r="R132"/>
    </row>
    <row r="133" spans="1:18" s="44" customFormat="1">
      <c r="A133" s="1503" t="str">
        <f>IF(ISERROR(#REF!),"xx","")</f>
        <v>xx</v>
      </c>
      <c r="B133" s="730">
        <v>9967002436</v>
      </c>
      <c r="C133" s="1365"/>
      <c r="D133" s="732" t="s">
        <v>1929</v>
      </c>
      <c r="E133" s="733"/>
      <c r="F133" s="1956">
        <v>3869.0023680000008</v>
      </c>
      <c r="G133" s="161"/>
      <c r="H133" s="162"/>
      <c r="I133" s="162"/>
      <c r="J133" s="162"/>
      <c r="K133" s="153"/>
      <c r="L133" s="162"/>
      <c r="M133" s="494"/>
      <c r="N133" s="494"/>
      <c r="O133" s="58" t="s">
        <v>1743</v>
      </c>
      <c r="P133" s="14" t="s">
        <v>2742</v>
      </c>
      <c r="Q133" s="1639"/>
      <c r="R133"/>
    </row>
    <row r="134" spans="1:18" s="44" customFormat="1">
      <c r="A134" s="1503" t="str">
        <f>IF(ISERROR(#REF!),"xx","")</f>
        <v>xx</v>
      </c>
      <c r="B134" s="665">
        <v>9967002438</v>
      </c>
      <c r="C134" s="1351"/>
      <c r="D134" s="670" t="s">
        <v>1930</v>
      </c>
      <c r="E134" s="667"/>
      <c r="F134" s="1956">
        <v>5526.8801280000007</v>
      </c>
      <c r="G134" s="163"/>
      <c r="H134" s="164"/>
      <c r="I134" s="164"/>
      <c r="J134" s="164"/>
      <c r="K134" s="171"/>
      <c r="L134" s="164"/>
      <c r="M134" s="209"/>
      <c r="N134" s="123"/>
      <c r="O134" s="199" t="s">
        <v>1743</v>
      </c>
      <c r="P134" s="5" t="s">
        <v>2742</v>
      </c>
      <c r="Q134" s="1639"/>
      <c r="R134"/>
    </row>
    <row r="135" spans="1:18" s="44" customFormat="1">
      <c r="A135" s="1503" t="str">
        <f>IF(ISERROR(#REF!),"xx","")</f>
        <v>xx</v>
      </c>
      <c r="B135" s="662">
        <v>9967002441</v>
      </c>
      <c r="C135" s="1350"/>
      <c r="D135" s="669" t="s">
        <v>1931</v>
      </c>
      <c r="E135" s="664"/>
      <c r="F135" s="1956">
        <v>966.78489600000034</v>
      </c>
      <c r="G135" s="161"/>
      <c r="H135" s="162"/>
      <c r="I135" s="162"/>
      <c r="J135" s="162"/>
      <c r="K135" s="153"/>
      <c r="L135" s="162"/>
      <c r="M135" s="183"/>
      <c r="N135" s="139"/>
      <c r="O135" s="58" t="s">
        <v>1743</v>
      </c>
      <c r="P135" s="14" t="s">
        <v>1939</v>
      </c>
      <c r="Q135" s="1639"/>
      <c r="R135"/>
    </row>
    <row r="136" spans="1:18" s="44" customFormat="1">
      <c r="A136" s="1503" t="str">
        <f>IF(ISERROR(#REF!),"xx","")</f>
        <v>xx</v>
      </c>
      <c r="B136" s="662">
        <v>9967002442</v>
      </c>
      <c r="C136" s="1350"/>
      <c r="D136" s="669" t="s">
        <v>1932</v>
      </c>
      <c r="E136" s="664"/>
      <c r="F136" s="1956">
        <v>754.42752000000019</v>
      </c>
      <c r="G136" s="161"/>
      <c r="H136" s="162"/>
      <c r="I136" s="162"/>
      <c r="J136" s="162"/>
      <c r="K136" s="153"/>
      <c r="L136" s="162"/>
      <c r="M136" s="183"/>
      <c r="N136" s="139"/>
      <c r="O136" s="58" t="s">
        <v>1743</v>
      </c>
      <c r="P136" s="14" t="s">
        <v>1939</v>
      </c>
      <c r="Q136" s="1639"/>
      <c r="R136"/>
    </row>
    <row r="137" spans="1:18" s="44" customFormat="1">
      <c r="A137" s="1503" t="str">
        <f>IF(ISERROR(#REF!),"xx","")</f>
        <v>xx</v>
      </c>
      <c r="B137" s="662">
        <v>9967002443</v>
      </c>
      <c r="C137" s="1350"/>
      <c r="D137" s="669" t="s">
        <v>1933</v>
      </c>
      <c r="E137" s="664"/>
      <c r="F137" s="1956">
        <v>1076.6891520000001</v>
      </c>
      <c r="G137" s="161"/>
      <c r="H137" s="162"/>
      <c r="I137" s="162"/>
      <c r="J137" s="162"/>
      <c r="K137" s="153"/>
      <c r="L137" s="162"/>
      <c r="M137" s="183"/>
      <c r="N137" s="139"/>
      <c r="O137" s="58" t="s">
        <v>1743</v>
      </c>
      <c r="P137" s="14" t="s">
        <v>1939</v>
      </c>
      <c r="Q137" s="1639"/>
      <c r="R137"/>
    </row>
    <row r="138" spans="1:18" ht="12.75" customHeight="1">
      <c r="A138" s="1503"/>
      <c r="B138" s="1288"/>
      <c r="C138" s="1400"/>
      <c r="D138" s="508"/>
      <c r="E138" s="96"/>
      <c r="F138" s="96"/>
      <c r="G138" s="96"/>
      <c r="H138" s="413"/>
      <c r="I138" s="413"/>
      <c r="J138" s="856"/>
      <c r="K138" s="856"/>
      <c r="L138" s="174"/>
      <c r="M138" s="1289"/>
      <c r="N138" s="96"/>
      <c r="O138" s="96"/>
      <c r="P138" s="96"/>
      <c r="Q138" s="25"/>
    </row>
    <row r="139" spans="1:18" s="78" customFormat="1">
      <c r="A139" s="1503"/>
      <c r="B139" s="90" t="s">
        <v>1030</v>
      </c>
      <c r="C139" s="1343"/>
      <c r="D139" s="83"/>
      <c r="E139" s="83"/>
      <c r="F139" s="83"/>
      <c r="G139" s="83" t="s">
        <v>10</v>
      </c>
      <c r="H139" s="515"/>
      <c r="I139" s="515"/>
      <c r="J139" s="356"/>
      <c r="K139" s="356"/>
      <c r="L139" s="434"/>
      <c r="M139" s="431"/>
      <c r="N139" s="83"/>
      <c r="O139" s="91"/>
      <c r="P139" s="89"/>
      <c r="Q139" s="25"/>
      <c r="R139"/>
    </row>
    <row r="140" spans="1:18">
      <c r="A140" s="1503" t="str">
        <f>IF(ISERROR(#REF!),"xx","")</f>
        <v>xx</v>
      </c>
      <c r="B140" s="755" t="s">
        <v>4230</v>
      </c>
      <c r="C140" s="1347"/>
      <c r="D140" s="756" t="s">
        <v>4231</v>
      </c>
      <c r="E140" s="757" t="s">
        <v>1237</v>
      </c>
      <c r="F140" s="1981"/>
      <c r="G140" s="161">
        <v>6120</v>
      </c>
      <c r="H140" s="162" t="s">
        <v>4212</v>
      </c>
      <c r="I140" s="162"/>
      <c r="J140" s="162"/>
      <c r="K140" s="162"/>
      <c r="L140" s="162"/>
      <c r="M140" s="183"/>
      <c r="N140" s="139"/>
      <c r="O140" s="116"/>
      <c r="P140" s="410" t="s">
        <v>4236</v>
      </c>
      <c r="Q140" s="25"/>
    </row>
    <row r="141" spans="1:18">
      <c r="A141" s="1503" t="str">
        <f>IF(ISERROR(#REF!),"xx","")</f>
        <v>xx</v>
      </c>
      <c r="B141" s="755" t="s">
        <v>4232</v>
      </c>
      <c r="C141" s="1347"/>
      <c r="D141" s="756" t="s">
        <v>4233</v>
      </c>
      <c r="E141" s="757" t="s">
        <v>1236</v>
      </c>
      <c r="F141" s="1981"/>
      <c r="G141" s="161">
        <v>6120</v>
      </c>
      <c r="H141" s="162" t="s">
        <v>4212</v>
      </c>
      <c r="I141" s="162"/>
      <c r="J141" s="162"/>
      <c r="K141" s="162"/>
      <c r="L141" s="162"/>
      <c r="M141" s="183"/>
      <c r="N141" s="139"/>
      <c r="O141" s="116"/>
      <c r="P141" s="86" t="s">
        <v>4237</v>
      </c>
      <c r="Q141" s="25"/>
    </row>
    <row r="142" spans="1:18">
      <c r="A142" s="1503" t="str">
        <f>IF(ISERROR(#REF!),"xx","")</f>
        <v>xx</v>
      </c>
      <c r="B142" s="758" t="s">
        <v>4234</v>
      </c>
      <c r="C142" s="1348"/>
      <c r="D142" s="706" t="s">
        <v>4235</v>
      </c>
      <c r="E142" s="661" t="s">
        <v>1344</v>
      </c>
      <c r="F142" s="1981"/>
      <c r="G142" s="163">
        <v>6120</v>
      </c>
      <c r="H142" s="164" t="s">
        <v>4212</v>
      </c>
      <c r="I142" s="164"/>
      <c r="J142" s="164"/>
      <c r="K142" s="164"/>
      <c r="L142" s="164"/>
      <c r="M142" s="209"/>
      <c r="N142" s="123"/>
      <c r="O142" s="180"/>
      <c r="P142" s="310" t="s">
        <v>4237</v>
      </c>
      <c r="Q142" s="25"/>
    </row>
    <row r="143" spans="1:18">
      <c r="A143" s="1503" t="str">
        <f>IF(ISERROR(#REF!),"xx","")</f>
        <v>xx</v>
      </c>
      <c r="B143" s="711" t="s">
        <v>1915</v>
      </c>
      <c r="C143" s="1353"/>
      <c r="D143" s="712" t="s">
        <v>888</v>
      </c>
      <c r="E143" s="713"/>
      <c r="F143" s="1956">
        <v>12.767832</v>
      </c>
      <c r="G143" s="173">
        <v>6120</v>
      </c>
      <c r="H143" s="174" t="s">
        <v>4212</v>
      </c>
      <c r="I143" s="174"/>
      <c r="J143" s="245">
        <v>1100</v>
      </c>
      <c r="K143" s="245" t="s">
        <v>3513</v>
      </c>
      <c r="L143" s="245" t="s">
        <v>3514</v>
      </c>
      <c r="M143" s="1222" t="s">
        <v>163</v>
      </c>
      <c r="N143" s="245" t="s">
        <v>416</v>
      </c>
      <c r="O143" s="277"/>
      <c r="P143" s="24" t="s">
        <v>1493</v>
      </c>
      <c r="Q143" s="25"/>
    </row>
    <row r="144" spans="1:18">
      <c r="A144" s="1503" t="str">
        <f>IF(ISERROR(#REF!),"xx","")</f>
        <v>xx</v>
      </c>
      <c r="B144" s="662" t="s">
        <v>1353</v>
      </c>
      <c r="C144" s="1350"/>
      <c r="D144" s="663" t="s">
        <v>917</v>
      </c>
      <c r="E144" s="664" t="s">
        <v>295</v>
      </c>
      <c r="F144" s="1956">
        <v>105.75180000000002</v>
      </c>
      <c r="G144" s="161">
        <v>6120</v>
      </c>
      <c r="H144" s="162" t="s">
        <v>4212</v>
      </c>
      <c r="I144" s="162"/>
      <c r="J144" s="162"/>
      <c r="K144" s="162" t="s">
        <v>3407</v>
      </c>
      <c r="L144" s="162" t="s">
        <v>3408</v>
      </c>
      <c r="M144" s="183"/>
      <c r="N144" s="139"/>
      <c r="O144" s="513" t="s">
        <v>1743</v>
      </c>
      <c r="P144" s="14" t="s">
        <v>1255</v>
      </c>
      <c r="Q144" s="25"/>
    </row>
    <row r="145" spans="1:18" s="44" customFormat="1">
      <c r="A145" s="1503" t="str">
        <f>IF(ISERROR(#REF!),"xx","")</f>
        <v>xx</v>
      </c>
      <c r="B145" s="662" t="s">
        <v>3308</v>
      </c>
      <c r="C145" s="1350"/>
      <c r="D145" s="663" t="s">
        <v>3309</v>
      </c>
      <c r="E145" s="664" t="s">
        <v>3310</v>
      </c>
      <c r="F145" s="1956">
        <v>105.75180000000002</v>
      </c>
      <c r="G145" s="161">
        <v>6120</v>
      </c>
      <c r="H145" s="162" t="s">
        <v>4212</v>
      </c>
      <c r="I145" s="162"/>
      <c r="J145" s="162"/>
      <c r="K145" s="221" t="s">
        <v>3407</v>
      </c>
      <c r="L145" s="323" t="s">
        <v>3408</v>
      </c>
      <c r="M145" s="365"/>
      <c r="N145" s="365"/>
      <c r="O145" s="391" t="s">
        <v>1743</v>
      </c>
      <c r="P145" s="14" t="s">
        <v>3311</v>
      </c>
      <c r="Q145"/>
      <c r="R145"/>
    </row>
    <row r="146" spans="1:18">
      <c r="A146" s="1503" t="str">
        <f>IF(ISERROR(#REF!),"xx","")</f>
        <v>xx</v>
      </c>
      <c r="B146" s="662" t="s">
        <v>1372</v>
      </c>
      <c r="C146" s="1350"/>
      <c r="D146" s="663" t="s">
        <v>1373</v>
      </c>
      <c r="E146" s="664" t="s">
        <v>1243</v>
      </c>
      <c r="F146" s="1956">
        <v>53.555040000000012</v>
      </c>
      <c r="G146" s="161">
        <v>6120</v>
      </c>
      <c r="H146" s="162" t="s">
        <v>4212</v>
      </c>
      <c r="I146" s="162"/>
      <c r="J146" s="162"/>
      <c r="K146" s="162" t="s">
        <v>3407</v>
      </c>
      <c r="L146" s="162" t="s">
        <v>3408</v>
      </c>
      <c r="M146" s="183"/>
      <c r="N146" s="139"/>
      <c r="O146" s="513" t="s">
        <v>1743</v>
      </c>
      <c r="P146" s="14" t="s">
        <v>1749</v>
      </c>
      <c r="Q146" s="25"/>
    </row>
    <row r="147" spans="1:18">
      <c r="A147" s="1503" t="str">
        <f>IF(ISERROR(#REF!),"xx","")</f>
        <v>xx</v>
      </c>
      <c r="B147" s="662" t="s">
        <v>1746</v>
      </c>
      <c r="C147" s="1350"/>
      <c r="D147" s="663" t="s">
        <v>1747</v>
      </c>
      <c r="E147" s="664" t="s">
        <v>1748</v>
      </c>
      <c r="F147" s="1956">
        <v>222.56388000000007</v>
      </c>
      <c r="G147" s="161">
        <v>6120</v>
      </c>
      <c r="H147" s="162" t="s">
        <v>4212</v>
      </c>
      <c r="I147" s="162"/>
      <c r="J147" s="162"/>
      <c r="K147" s="221" t="s">
        <v>3407</v>
      </c>
      <c r="L147" s="323" t="s">
        <v>3408</v>
      </c>
      <c r="M147" s="139"/>
      <c r="N147" s="139"/>
      <c r="O147" s="513" t="s">
        <v>1743</v>
      </c>
      <c r="P147" s="14" t="s">
        <v>1750</v>
      </c>
      <c r="Q147" s="25"/>
    </row>
    <row r="148" spans="1:18">
      <c r="A148" s="1503" t="str">
        <f>IF(ISERROR(#REF!),"xx","")</f>
        <v>xx</v>
      </c>
      <c r="B148" s="711" t="s">
        <v>1256</v>
      </c>
      <c r="C148" s="1353"/>
      <c r="D148" s="712" t="s">
        <v>513</v>
      </c>
      <c r="E148" s="713" t="s">
        <v>547</v>
      </c>
      <c r="F148" s="1956">
        <v>56.271600000000014</v>
      </c>
      <c r="G148" s="173">
        <v>6120</v>
      </c>
      <c r="H148" s="174" t="s">
        <v>4212</v>
      </c>
      <c r="I148" s="174"/>
      <c r="J148" s="174"/>
      <c r="K148" s="174" t="s">
        <v>3407</v>
      </c>
      <c r="L148" s="174" t="s">
        <v>3408</v>
      </c>
      <c r="M148" s="296"/>
      <c r="N148" s="151"/>
      <c r="O148" s="1223" t="s">
        <v>1743</v>
      </c>
      <c r="P148" s="24" t="s">
        <v>754</v>
      </c>
      <c r="Q148" s="25"/>
    </row>
    <row r="149" spans="1:18">
      <c r="A149" s="1503" t="str">
        <f>IF(ISERROR(#REF!),"xx","")</f>
        <v>xx</v>
      </c>
      <c r="B149" s="662" t="s">
        <v>1720</v>
      </c>
      <c r="C149" s="1350"/>
      <c r="D149" s="663" t="s">
        <v>1721</v>
      </c>
      <c r="E149" s="664" t="s">
        <v>1722</v>
      </c>
      <c r="F149" s="1956">
        <v>425.27746800000006</v>
      </c>
      <c r="G149" s="161">
        <v>6120</v>
      </c>
      <c r="H149" s="162" t="s">
        <v>4212</v>
      </c>
      <c r="I149" s="162"/>
      <c r="J149" s="162"/>
      <c r="K149" s="162" t="s">
        <v>3407</v>
      </c>
      <c r="L149" s="162" t="s">
        <v>3408</v>
      </c>
      <c r="M149" s="183"/>
      <c r="N149" s="139"/>
      <c r="O149" s="58" t="s">
        <v>1743</v>
      </c>
      <c r="P149" s="14" t="s">
        <v>1846</v>
      </c>
      <c r="Q149" s="25"/>
    </row>
    <row r="150" spans="1:18">
      <c r="A150" s="1503" t="str">
        <f>IF(ISERROR(#REF!),"xx","")</f>
        <v>xx</v>
      </c>
      <c r="B150" s="662" t="s">
        <v>1723</v>
      </c>
      <c r="C150" s="1350"/>
      <c r="D150" s="663" t="s">
        <v>1721</v>
      </c>
      <c r="E150" s="664" t="s">
        <v>1724</v>
      </c>
      <c r="F150" s="1956">
        <v>425.27746800000006</v>
      </c>
      <c r="G150" s="161">
        <v>6120</v>
      </c>
      <c r="H150" s="162" t="s">
        <v>4212</v>
      </c>
      <c r="I150" s="162"/>
      <c r="J150" s="162"/>
      <c r="K150" s="162" t="s">
        <v>3407</v>
      </c>
      <c r="L150" s="162" t="s">
        <v>3408</v>
      </c>
      <c r="M150" s="183"/>
      <c r="N150" s="139"/>
      <c r="O150" s="58" t="s">
        <v>1743</v>
      </c>
      <c r="P150" s="14" t="s">
        <v>1847</v>
      </c>
      <c r="Q150" s="25"/>
    </row>
    <row r="151" spans="1:18">
      <c r="A151" s="1503" t="str">
        <f>IF(ISERROR(#REF!),"xx","")</f>
        <v>xx</v>
      </c>
      <c r="B151" s="662" t="s">
        <v>1725</v>
      </c>
      <c r="C151" s="1350"/>
      <c r="D151" s="663" t="s">
        <v>1721</v>
      </c>
      <c r="E151" s="664" t="s">
        <v>1726</v>
      </c>
      <c r="F151" s="1956">
        <v>425.27746800000006</v>
      </c>
      <c r="G151" s="161">
        <v>6120</v>
      </c>
      <c r="H151" s="162" t="s">
        <v>4212</v>
      </c>
      <c r="I151" s="162"/>
      <c r="J151" s="162"/>
      <c r="K151" s="162" t="s">
        <v>3407</v>
      </c>
      <c r="L151" s="162" t="s">
        <v>3408</v>
      </c>
      <c r="M151" s="183"/>
      <c r="N151" s="139"/>
      <c r="O151" s="58" t="s">
        <v>1743</v>
      </c>
      <c r="P151" s="14" t="s">
        <v>1848</v>
      </c>
      <c r="Q151" s="25"/>
    </row>
    <row r="152" spans="1:18">
      <c r="A152" s="1503" t="str">
        <f>IF(ISERROR(#REF!),"xx","")</f>
        <v>xx</v>
      </c>
      <c r="B152" s="665" t="s">
        <v>1727</v>
      </c>
      <c r="C152" s="1351"/>
      <c r="D152" s="666" t="s">
        <v>1721</v>
      </c>
      <c r="E152" s="667" t="s">
        <v>1728</v>
      </c>
      <c r="F152" s="1956">
        <v>425.27746800000006</v>
      </c>
      <c r="G152" s="163">
        <v>6120</v>
      </c>
      <c r="H152" s="164" t="s">
        <v>4212</v>
      </c>
      <c r="I152" s="164"/>
      <c r="J152" s="164"/>
      <c r="K152" s="164" t="s">
        <v>3407</v>
      </c>
      <c r="L152" s="164" t="s">
        <v>3408</v>
      </c>
      <c r="M152" s="209"/>
      <c r="N152" s="123"/>
      <c r="O152" s="199" t="s">
        <v>1743</v>
      </c>
      <c r="P152" s="5" t="s">
        <v>1849</v>
      </c>
      <c r="Q152" s="25"/>
    </row>
    <row r="153" spans="1:18">
      <c r="Q153" s="25"/>
    </row>
    <row r="154" spans="1:18">
      <c r="Q154" s="25"/>
    </row>
    <row r="155" spans="1:18">
      <c r="Q155" s="25"/>
    </row>
    <row r="156" spans="1:18">
      <c r="Q156" s="25"/>
    </row>
    <row r="157" spans="1:18">
      <c r="Q157" s="25"/>
    </row>
    <row r="158" spans="1:18">
      <c r="Q158" s="25"/>
    </row>
    <row r="159" spans="1:18">
      <c r="Q159" s="25"/>
    </row>
    <row r="160" spans="1:18">
      <c r="Q160" s="25"/>
    </row>
    <row r="161" spans="17:17">
      <c r="Q161" s="25"/>
    </row>
    <row r="162" spans="17:17">
      <c r="Q162" s="25"/>
    </row>
    <row r="163" spans="17:17">
      <c r="Q163" s="25"/>
    </row>
    <row r="164" spans="17:17">
      <c r="Q164" s="25"/>
    </row>
    <row r="165" spans="17:17">
      <c r="Q165" s="25"/>
    </row>
    <row r="166" spans="17:17">
      <c r="Q166" s="25"/>
    </row>
    <row r="167" spans="17:17">
      <c r="Q167" s="25"/>
    </row>
    <row r="168" spans="17:17">
      <c r="Q168" s="25"/>
    </row>
    <row r="169" spans="17:17">
      <c r="Q169" s="25"/>
    </row>
    <row r="170" spans="17:17">
      <c r="Q170" s="25"/>
    </row>
    <row r="171" spans="17:17">
      <c r="Q171" s="25"/>
    </row>
    <row r="172" spans="17:17">
      <c r="Q172" s="25"/>
    </row>
    <row r="173" spans="17:17">
      <c r="Q173" s="25"/>
    </row>
    <row r="174" spans="17:17">
      <c r="Q174" s="25"/>
    </row>
    <row r="175" spans="17:17">
      <c r="Q175" s="25"/>
    </row>
    <row r="176" spans="17:17" ht="11.25" customHeight="1">
      <c r="Q176" s="25"/>
    </row>
    <row r="177" spans="17:17">
      <c r="Q177" s="25"/>
    </row>
    <row r="178" spans="17:17">
      <c r="Q178" s="25"/>
    </row>
    <row r="179" spans="17:17">
      <c r="Q179" s="25"/>
    </row>
    <row r="180" spans="17:17">
      <c r="Q180" s="25"/>
    </row>
    <row r="181" spans="17:17">
      <c r="Q181" s="25"/>
    </row>
    <row r="182" spans="17:17">
      <c r="Q182" s="25"/>
    </row>
    <row r="183" spans="17:17">
      <c r="Q183" s="25"/>
    </row>
    <row r="184" spans="17:17">
      <c r="Q184" s="25"/>
    </row>
    <row r="185" spans="17:17">
      <c r="Q185" s="25"/>
    </row>
    <row r="186" spans="17:17">
      <c r="Q186" s="25"/>
    </row>
    <row r="187" spans="17:17">
      <c r="Q187" s="25"/>
    </row>
    <row r="188" spans="17:17">
      <c r="Q188" s="25"/>
    </row>
    <row r="189" spans="17:17">
      <c r="Q189" s="25"/>
    </row>
    <row r="190" spans="17:17">
      <c r="Q190" s="25"/>
    </row>
    <row r="191" spans="17:17">
      <c r="Q191" s="25"/>
    </row>
    <row r="192" spans="17:17">
      <c r="Q192" s="25"/>
    </row>
    <row r="193" spans="17:17">
      <c r="Q193" s="25"/>
    </row>
    <row r="194" spans="17:17">
      <c r="Q194" s="25"/>
    </row>
    <row r="195" spans="17:17">
      <c r="Q195" s="25"/>
    </row>
    <row r="196" spans="17:17">
      <c r="Q196" s="25"/>
    </row>
    <row r="197" spans="17:17">
      <c r="Q197" s="25"/>
    </row>
    <row r="198" spans="17:17">
      <c r="Q198" s="25"/>
    </row>
    <row r="199" spans="17:17">
      <c r="Q199" s="25"/>
    </row>
    <row r="200" spans="17:17">
      <c r="Q200" s="25"/>
    </row>
    <row r="201" spans="17:17">
      <c r="Q201" s="25"/>
    </row>
    <row r="202" spans="17:17">
      <c r="Q202" s="25"/>
    </row>
    <row r="203" spans="17:17">
      <c r="Q203" s="25"/>
    </row>
    <row r="204" spans="17:17">
      <c r="Q204" s="25"/>
    </row>
    <row r="205" spans="17:17">
      <c r="Q205" s="25"/>
    </row>
    <row r="206" spans="17:17">
      <c r="Q206" s="25"/>
    </row>
    <row r="207" spans="17:17">
      <c r="Q207" s="25"/>
    </row>
    <row r="208" spans="17:17">
      <c r="Q208" s="25"/>
    </row>
    <row r="209" spans="17:17">
      <c r="Q209" s="25"/>
    </row>
    <row r="210" spans="17:17">
      <c r="Q210" s="25"/>
    </row>
    <row r="211" spans="17:17">
      <c r="Q211" s="25"/>
    </row>
    <row r="212" spans="17:17">
      <c r="Q212" s="25"/>
    </row>
    <row r="213" spans="17:17">
      <c r="Q213" s="25"/>
    </row>
    <row r="214" spans="17:17">
      <c r="Q214" s="25"/>
    </row>
    <row r="215" spans="17:17">
      <c r="Q215" s="25"/>
    </row>
    <row r="216" spans="17:17">
      <c r="Q216" s="25"/>
    </row>
    <row r="217" spans="17:17">
      <c r="Q217" s="25"/>
    </row>
    <row r="218" spans="17:17">
      <c r="Q218" s="25"/>
    </row>
    <row r="219" spans="17:17">
      <c r="Q219" s="25"/>
    </row>
    <row r="220" spans="17:17">
      <c r="Q220" s="25"/>
    </row>
    <row r="221" spans="17:17">
      <c r="Q221" s="25"/>
    </row>
    <row r="222" spans="17:17">
      <c r="Q222" s="25"/>
    </row>
    <row r="223" spans="17:17">
      <c r="Q223" s="25"/>
    </row>
    <row r="224" spans="17:17">
      <c r="Q224" s="25"/>
    </row>
    <row r="225" spans="17:17">
      <c r="Q225" s="25"/>
    </row>
    <row r="226" spans="17:17">
      <c r="Q226" s="25"/>
    </row>
    <row r="227" spans="17:17">
      <c r="Q227" s="25"/>
    </row>
    <row r="228" spans="17:17">
      <c r="Q228" s="25"/>
    </row>
    <row r="229" spans="17:17">
      <c r="Q229" s="25"/>
    </row>
    <row r="230" spans="17:17">
      <c r="Q230" s="25"/>
    </row>
    <row r="231" spans="17:17">
      <c r="Q231" s="25"/>
    </row>
    <row r="232" spans="17:17">
      <c r="Q232" s="25"/>
    </row>
    <row r="233" spans="17:17">
      <c r="Q233" s="25"/>
    </row>
    <row r="234" spans="17:17">
      <c r="Q234" s="25"/>
    </row>
    <row r="235" spans="17:17">
      <c r="Q235" s="25"/>
    </row>
    <row r="236" spans="17:17">
      <c r="Q236" s="25"/>
    </row>
    <row r="237" spans="17:17">
      <c r="Q237" s="25"/>
    </row>
    <row r="238" spans="17:17">
      <c r="Q238" s="25"/>
    </row>
    <row r="239" spans="17:17">
      <c r="Q239" s="25"/>
    </row>
    <row r="240" spans="17:17">
      <c r="Q240" s="25"/>
    </row>
    <row r="241" spans="17:17">
      <c r="Q241" s="25"/>
    </row>
    <row r="242" spans="17:17">
      <c r="Q242" s="25"/>
    </row>
    <row r="243" spans="17:17">
      <c r="Q243" s="25"/>
    </row>
    <row r="244" spans="17:17">
      <c r="Q244" s="25"/>
    </row>
    <row r="245" spans="17:17">
      <c r="Q245" s="25"/>
    </row>
    <row r="246" spans="17:17">
      <c r="Q246" s="25"/>
    </row>
    <row r="247" spans="17:17">
      <c r="Q247" s="25"/>
    </row>
    <row r="248" spans="17:17">
      <c r="Q248" s="25"/>
    </row>
    <row r="249" spans="17:17">
      <c r="Q249" s="25"/>
    </row>
    <row r="250" spans="17:17">
      <c r="Q250" s="25"/>
    </row>
    <row r="251" spans="17:17">
      <c r="Q251" s="25"/>
    </row>
    <row r="252" spans="17:17">
      <c r="Q252" s="25"/>
    </row>
    <row r="253" spans="17:17">
      <c r="Q253" s="25"/>
    </row>
    <row r="254" spans="17:17">
      <c r="Q254" s="25"/>
    </row>
    <row r="255" spans="17:17">
      <c r="Q255" s="25"/>
    </row>
    <row r="256" spans="17:17">
      <c r="Q256" s="25"/>
    </row>
    <row r="257" spans="17:17">
      <c r="Q257" s="25"/>
    </row>
    <row r="258" spans="17:17">
      <c r="Q258" s="25"/>
    </row>
    <row r="259" spans="17:17">
      <c r="Q259" s="25"/>
    </row>
    <row r="260" spans="17:17">
      <c r="Q260" s="25"/>
    </row>
    <row r="261" spans="17:17">
      <c r="Q261" s="25"/>
    </row>
    <row r="262" spans="17:17">
      <c r="Q262" s="25"/>
    </row>
    <row r="263" spans="17:17">
      <c r="Q263" s="25"/>
    </row>
    <row r="264" spans="17:17">
      <c r="Q264" s="25"/>
    </row>
    <row r="265" spans="17:17">
      <c r="Q265" s="25"/>
    </row>
    <row r="266" spans="17:17">
      <c r="Q266" s="25"/>
    </row>
    <row r="267" spans="17:17">
      <c r="Q267" s="25"/>
    </row>
    <row r="268" spans="17:17">
      <c r="Q268" s="25"/>
    </row>
    <row r="269" spans="17:17">
      <c r="Q269" s="25"/>
    </row>
    <row r="270" spans="17:17">
      <c r="Q270" s="25"/>
    </row>
    <row r="271" spans="17:17">
      <c r="Q271" s="25"/>
    </row>
    <row r="272" spans="17:17">
      <c r="Q272" s="25"/>
    </row>
    <row r="273" spans="17:17">
      <c r="Q273" s="25"/>
    </row>
    <row r="274" spans="17:17">
      <c r="Q274" s="25"/>
    </row>
    <row r="275" spans="17:17">
      <c r="Q275" s="25"/>
    </row>
    <row r="276" spans="17:17">
      <c r="Q276" s="25"/>
    </row>
    <row r="277" spans="17:17">
      <c r="Q277" s="25"/>
    </row>
    <row r="278" spans="17:17">
      <c r="Q278" s="25"/>
    </row>
    <row r="279" spans="17:17">
      <c r="Q279" s="25"/>
    </row>
    <row r="280" spans="17:17">
      <c r="Q280" s="25"/>
    </row>
    <row r="281" spans="17:17">
      <c r="Q281" s="25"/>
    </row>
    <row r="282" spans="17:17">
      <c r="Q282" s="25"/>
    </row>
    <row r="283" spans="17:17">
      <c r="Q283" s="25"/>
    </row>
    <row r="284" spans="17:17">
      <c r="Q284" s="25"/>
    </row>
    <row r="285" spans="17:17">
      <c r="Q285" s="25"/>
    </row>
    <row r="286" spans="17:17">
      <c r="Q286" s="25"/>
    </row>
    <row r="287" spans="17:17">
      <c r="Q287" s="25"/>
    </row>
    <row r="288" spans="17:17">
      <c r="Q288" s="25"/>
    </row>
    <row r="289" spans="17:17">
      <c r="Q289" s="25"/>
    </row>
    <row r="290" spans="17:17">
      <c r="Q290" s="25"/>
    </row>
    <row r="291" spans="17:17">
      <c r="Q291" s="25"/>
    </row>
    <row r="292" spans="17:17">
      <c r="Q292" s="25"/>
    </row>
    <row r="293" spans="17:17">
      <c r="Q293" s="25"/>
    </row>
    <row r="294" spans="17:17">
      <c r="Q294" s="25"/>
    </row>
    <row r="295" spans="17:17">
      <c r="Q295" s="25"/>
    </row>
    <row r="296" spans="17:17">
      <c r="Q296" s="25"/>
    </row>
    <row r="297" spans="17:17">
      <c r="Q297" s="25"/>
    </row>
    <row r="298" spans="17:17">
      <c r="Q298" s="25"/>
    </row>
    <row r="299" spans="17:17">
      <c r="Q299" s="25"/>
    </row>
    <row r="300" spans="17:17">
      <c r="Q300" s="25"/>
    </row>
    <row r="301" spans="17:17">
      <c r="Q301" s="25"/>
    </row>
    <row r="302" spans="17:17">
      <c r="Q302" s="25"/>
    </row>
    <row r="303" spans="17:17">
      <c r="Q303" s="25"/>
    </row>
    <row r="304" spans="17:17">
      <c r="Q304" s="25"/>
    </row>
    <row r="305" spans="17:17">
      <c r="Q305" s="25"/>
    </row>
    <row r="306" spans="17:17">
      <c r="Q306" s="25"/>
    </row>
    <row r="307" spans="17:17">
      <c r="Q307" s="25"/>
    </row>
    <row r="308" spans="17:17">
      <c r="Q308" s="25"/>
    </row>
    <row r="309" spans="17:17">
      <c r="Q309" s="25"/>
    </row>
    <row r="310" spans="17:17">
      <c r="Q310" s="25"/>
    </row>
    <row r="311" spans="17:17">
      <c r="Q311" s="25"/>
    </row>
    <row r="312" spans="17:17">
      <c r="Q312" s="25"/>
    </row>
    <row r="313" spans="17:17">
      <c r="Q313" s="25"/>
    </row>
    <row r="314" spans="17:17">
      <c r="Q314" s="25"/>
    </row>
    <row r="315" spans="17:17">
      <c r="Q315" s="25"/>
    </row>
    <row r="316" spans="17:17">
      <c r="Q316" s="25"/>
    </row>
    <row r="317" spans="17:17">
      <c r="Q317" s="25"/>
    </row>
    <row r="318" spans="17:17">
      <c r="Q318" s="25"/>
    </row>
    <row r="319" spans="17:17">
      <c r="Q319" s="25"/>
    </row>
    <row r="320" spans="17:17">
      <c r="Q320" s="25"/>
    </row>
    <row r="321" spans="17:17">
      <c r="Q321" s="25"/>
    </row>
    <row r="322" spans="17:17">
      <c r="Q322" s="25"/>
    </row>
    <row r="323" spans="17:17">
      <c r="Q323" s="25"/>
    </row>
    <row r="324" spans="17:17">
      <c r="Q324" s="25"/>
    </row>
    <row r="325" spans="17:17">
      <c r="Q325" s="25"/>
    </row>
    <row r="326" spans="17:17">
      <c r="Q326" s="25"/>
    </row>
    <row r="327" spans="17:17">
      <c r="Q327" s="25"/>
    </row>
    <row r="328" spans="17:17">
      <c r="Q328" s="25"/>
    </row>
    <row r="329" spans="17:17">
      <c r="Q329" s="25"/>
    </row>
    <row r="330" spans="17:17">
      <c r="Q330" s="25"/>
    </row>
    <row r="331" spans="17:17">
      <c r="Q331" s="25"/>
    </row>
    <row r="332" spans="17:17">
      <c r="Q332" s="25"/>
    </row>
    <row r="333" spans="17:17">
      <c r="Q333" s="25"/>
    </row>
    <row r="334" spans="17:17">
      <c r="Q334" s="25"/>
    </row>
    <row r="335" spans="17:17">
      <c r="Q335" s="25"/>
    </row>
    <row r="336" spans="17:17">
      <c r="Q336" s="25"/>
    </row>
    <row r="337" spans="17:17">
      <c r="Q337" s="25"/>
    </row>
    <row r="338" spans="17:17">
      <c r="Q338" s="25"/>
    </row>
    <row r="339" spans="17:17">
      <c r="Q339" s="25"/>
    </row>
    <row r="340" spans="17:17">
      <c r="Q340" s="25"/>
    </row>
    <row r="341" spans="17:17">
      <c r="Q341" s="25"/>
    </row>
    <row r="342" spans="17:17">
      <c r="Q342" s="25"/>
    </row>
    <row r="343" spans="17:17">
      <c r="Q343" s="25"/>
    </row>
    <row r="344" spans="17:17">
      <c r="Q344" s="25"/>
    </row>
    <row r="345" spans="17:17">
      <c r="Q345" s="25"/>
    </row>
    <row r="346" spans="17:17">
      <c r="Q346" s="25"/>
    </row>
    <row r="347" spans="17:17">
      <c r="Q347" s="25"/>
    </row>
    <row r="348" spans="17:17">
      <c r="Q348" s="25"/>
    </row>
    <row r="349" spans="17:17">
      <c r="Q349" s="25"/>
    </row>
    <row r="350" spans="17:17">
      <c r="Q350" s="25"/>
    </row>
    <row r="351" spans="17:17">
      <c r="Q351" s="25"/>
    </row>
    <row r="352" spans="17:17">
      <c r="Q352" s="25"/>
    </row>
    <row r="353" spans="17:17">
      <c r="Q353" s="25"/>
    </row>
    <row r="354" spans="17:17">
      <c r="Q354" s="25"/>
    </row>
    <row r="355" spans="17:17">
      <c r="Q355" s="25"/>
    </row>
    <row r="356" spans="17:17">
      <c r="Q356" s="25"/>
    </row>
    <row r="357" spans="17:17">
      <c r="Q357" s="25"/>
    </row>
    <row r="358" spans="17:17">
      <c r="Q358" s="25"/>
    </row>
    <row r="359" spans="17:17">
      <c r="Q359" s="25"/>
    </row>
    <row r="360" spans="17:17">
      <c r="Q360" s="25"/>
    </row>
    <row r="361" spans="17:17">
      <c r="Q361" s="25"/>
    </row>
    <row r="362" spans="17:17">
      <c r="Q362" s="25"/>
    </row>
    <row r="363" spans="17:17">
      <c r="Q363" s="25"/>
    </row>
    <row r="364" spans="17:17">
      <c r="Q364" s="25"/>
    </row>
    <row r="365" spans="17:17">
      <c r="Q365" s="25"/>
    </row>
    <row r="366" spans="17:17">
      <c r="Q366" s="25"/>
    </row>
    <row r="367" spans="17:17">
      <c r="Q367" s="25"/>
    </row>
    <row r="368" spans="17:17">
      <c r="Q368" s="25"/>
    </row>
    <row r="369" spans="17:17">
      <c r="Q369" s="25"/>
    </row>
    <row r="370" spans="17:17">
      <c r="Q370" s="25"/>
    </row>
    <row r="371" spans="17:17">
      <c r="Q371" s="25"/>
    </row>
    <row r="372" spans="17:17">
      <c r="Q372" s="25"/>
    </row>
    <row r="373" spans="17:17">
      <c r="Q373" s="25"/>
    </row>
    <row r="374" spans="17:17">
      <c r="Q374" s="25"/>
    </row>
    <row r="375" spans="17:17">
      <c r="Q375" s="25"/>
    </row>
    <row r="376" spans="17:17">
      <c r="Q376" s="25"/>
    </row>
    <row r="377" spans="17:17">
      <c r="Q377" s="25"/>
    </row>
    <row r="378" spans="17:17">
      <c r="Q378" s="25"/>
    </row>
    <row r="379" spans="17:17">
      <c r="Q379" s="25"/>
    </row>
    <row r="380" spans="17:17">
      <c r="Q380" s="25"/>
    </row>
    <row r="381" spans="17:17">
      <c r="Q381" s="25"/>
    </row>
    <row r="382" spans="17:17">
      <c r="Q382" s="25"/>
    </row>
    <row r="383" spans="17:17">
      <c r="Q383" s="25"/>
    </row>
    <row r="384" spans="17:17">
      <c r="Q384" s="25"/>
    </row>
    <row r="385" spans="17:17">
      <c r="Q385" s="25"/>
    </row>
    <row r="386" spans="17:17">
      <c r="Q386" s="25"/>
    </row>
    <row r="387" spans="17:17">
      <c r="Q387" s="25"/>
    </row>
    <row r="388" spans="17:17">
      <c r="Q388" s="25"/>
    </row>
    <row r="389" spans="17:17">
      <c r="Q389" s="25"/>
    </row>
    <row r="390" spans="17:17">
      <c r="Q390" s="25"/>
    </row>
    <row r="391" spans="17:17">
      <c r="Q391" s="25"/>
    </row>
    <row r="392" spans="17:17">
      <c r="Q392" s="25"/>
    </row>
    <row r="393" spans="17:17">
      <c r="Q393" s="25"/>
    </row>
    <row r="394" spans="17:17">
      <c r="Q394" s="25"/>
    </row>
    <row r="395" spans="17:17">
      <c r="Q395" s="25"/>
    </row>
    <row r="396" spans="17:17">
      <c r="Q396" s="25"/>
    </row>
    <row r="397" spans="17:17">
      <c r="Q397" s="25"/>
    </row>
    <row r="398" spans="17:17">
      <c r="Q398" s="25"/>
    </row>
    <row r="399" spans="17:17">
      <c r="Q399" s="25"/>
    </row>
    <row r="400" spans="17:17">
      <c r="Q400" s="25"/>
    </row>
    <row r="401" spans="17:17">
      <c r="Q401" s="25"/>
    </row>
    <row r="402" spans="17:17">
      <c r="Q402" s="25"/>
    </row>
    <row r="403" spans="17:17">
      <c r="Q403" s="25"/>
    </row>
    <row r="404" spans="17:17">
      <c r="Q404" s="25"/>
    </row>
    <row r="405" spans="17:17">
      <c r="Q405" s="25"/>
    </row>
    <row r="406" spans="17:17">
      <c r="Q406" s="25"/>
    </row>
    <row r="407" spans="17:17">
      <c r="Q407" s="25"/>
    </row>
    <row r="408" spans="17:17">
      <c r="Q408" s="25"/>
    </row>
    <row r="409" spans="17:17">
      <c r="Q409" s="25"/>
    </row>
    <row r="410" spans="17:17">
      <c r="Q410" s="25"/>
    </row>
    <row r="411" spans="17:17">
      <c r="Q411" s="25"/>
    </row>
    <row r="412" spans="17:17">
      <c r="Q412" s="25"/>
    </row>
    <row r="413" spans="17:17">
      <c r="Q413" s="25"/>
    </row>
    <row r="414" spans="17:17">
      <c r="Q414" s="25"/>
    </row>
    <row r="415" spans="17:17">
      <c r="Q415" s="25"/>
    </row>
    <row r="416" spans="17:17">
      <c r="Q416" s="25"/>
    </row>
    <row r="417" spans="17:17">
      <c r="Q417" s="25"/>
    </row>
    <row r="418" spans="17:17">
      <c r="Q418" s="25"/>
    </row>
    <row r="419" spans="17:17">
      <c r="Q419" s="25"/>
    </row>
    <row r="420" spans="17:17">
      <c r="Q420" s="25"/>
    </row>
    <row r="421" spans="17:17">
      <c r="Q421" s="25"/>
    </row>
    <row r="422" spans="17:17">
      <c r="Q422" s="25"/>
    </row>
    <row r="423" spans="17:17">
      <c r="Q423" s="25"/>
    </row>
    <row r="424" spans="17:17">
      <c r="Q424" s="25"/>
    </row>
    <row r="425" spans="17:17">
      <c r="Q425" s="25"/>
    </row>
    <row r="426" spans="17:17">
      <c r="Q426" s="25"/>
    </row>
    <row r="427" spans="17:17">
      <c r="Q427" s="25"/>
    </row>
    <row r="428" spans="17:17">
      <c r="Q428" s="25"/>
    </row>
    <row r="429" spans="17:17">
      <c r="Q429" s="25"/>
    </row>
    <row r="430" spans="17:17">
      <c r="Q430" s="25"/>
    </row>
    <row r="431" spans="17:17">
      <c r="Q431" s="25"/>
    </row>
    <row r="432" spans="17:17">
      <c r="Q432" s="25"/>
    </row>
    <row r="433" spans="17:17">
      <c r="Q433" s="25"/>
    </row>
    <row r="434" spans="17:17">
      <c r="Q434" s="25"/>
    </row>
    <row r="435" spans="17:17">
      <c r="Q435" s="25"/>
    </row>
    <row r="436" spans="17:17">
      <c r="Q436" s="25"/>
    </row>
    <row r="437" spans="17:17">
      <c r="Q437" s="25"/>
    </row>
    <row r="438" spans="17:17">
      <c r="Q438" s="25"/>
    </row>
    <row r="439" spans="17:17">
      <c r="Q439" s="25"/>
    </row>
    <row r="440" spans="17:17">
      <c r="Q440" s="25"/>
    </row>
    <row r="441" spans="17:17">
      <c r="Q441" s="25"/>
    </row>
  </sheetData>
  <mergeCells count="1">
    <mergeCell ref="L2:M2"/>
  </mergeCells>
  <conditionalFormatting sqref="F17:F70 F74:F82 F84 F88:F101 F143:F152 F103:F121 F124:F137">
    <cfRule type="cellIs" dxfId="13" priority="37" stopIfTrue="1" operator="equal">
      <formula>0</formula>
    </cfRule>
  </conditionalFormatting>
  <pageMargins left="0.19685039370078741" right="0.23622047244094491" top="0.31496062992125984" bottom="0.35433070866141736" header="0.31496062992125984" footer="0.19685039370078741"/>
  <pageSetup paperSize="9" scale="61" fitToHeight="4" orientation="landscape" r:id="rId1"/>
  <headerFooter alignWithMargins="0">
    <oddFooter>&amp;C&amp;8&amp;F / &amp;A   /   page &amp;P / &amp;N     printed: 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4">
    <tabColor theme="0" tint="-0.34998626667073579"/>
  </sheetPr>
  <dimension ref="A1:S420"/>
  <sheetViews>
    <sheetView zoomScaleNormal="100" workbookViewId="0">
      <pane xSplit="5" ySplit="6" topLeftCell="F7" activePane="bottomRight" state="frozen"/>
      <selection activeCell="B507" sqref="B507"/>
      <selection pane="topRight" activeCell="B507" sqref="B507"/>
      <selection pane="bottomLeft" activeCell="B507" sqref="B507"/>
      <selection pane="bottomRight" activeCell="F1" sqref="F1:F1048576"/>
    </sheetView>
  </sheetViews>
  <sheetFormatPr defaultColWidth="11.44140625" defaultRowHeight="13.2"/>
  <cols>
    <col min="1" max="1" width="4.6640625" style="287" hidden="1" customWidth="1"/>
    <col min="2" max="2" width="14.33203125" customWidth="1"/>
    <col min="3" max="3" width="11.5546875" style="1341" hidden="1" customWidth="1"/>
    <col min="4" max="4" width="12.109375" style="76" customWidth="1"/>
    <col min="5" max="5" width="39.6640625" customWidth="1"/>
    <col min="6" max="6" width="10.109375" customWidth="1"/>
    <col min="7" max="7" width="9.109375" customWidth="1"/>
    <col min="8" max="8" width="7.33203125" customWidth="1"/>
    <col min="9" max="9" width="7.88671875" customWidth="1"/>
    <col min="10" max="10" width="8.88671875" customWidth="1"/>
    <col min="11" max="11" width="8.6640625" bestFit="1" customWidth="1"/>
    <col min="12" max="12" width="7" bestFit="1" customWidth="1"/>
    <col min="13" max="13" width="7.5546875" customWidth="1"/>
    <col min="14" max="14" width="6.88671875" customWidth="1"/>
    <col min="15" max="15" width="8" customWidth="1"/>
    <col min="16" max="16" width="70.33203125" customWidth="1"/>
    <col min="17" max="17" width="12.33203125" bestFit="1" customWidth="1"/>
  </cols>
  <sheetData>
    <row r="1" spans="1:17" ht="15.6">
      <c r="A1" s="287" t="str">
        <f>Front!J3</f>
        <v>k</v>
      </c>
      <c r="B1" s="827" t="s">
        <v>640</v>
      </c>
      <c r="C1" s="1335"/>
      <c r="D1" s="833"/>
      <c r="E1" s="828"/>
      <c r="F1" s="619"/>
      <c r="G1" s="619"/>
      <c r="H1" s="619"/>
      <c r="I1" s="1504"/>
      <c r="J1" s="1505" t="s">
        <v>619</v>
      </c>
      <c r="K1" s="1543" t="str">
        <f>Front!D14</f>
        <v>Logic Computers</v>
      </c>
      <c r="L1" s="1506"/>
      <c r="M1" s="1543"/>
      <c r="N1" s="1506"/>
      <c r="O1" s="1506"/>
      <c r="P1" s="1507"/>
    </row>
    <row r="2" spans="1:17" ht="15.6">
      <c r="B2" s="829" t="str">
        <f>IF(OR(A1="x",A1="k"),"bizhub PRESS 2250P","")</f>
        <v>bizhub PRESS 2250P</v>
      </c>
      <c r="C2" s="1336"/>
      <c r="D2" s="834"/>
      <c r="E2" s="830"/>
      <c r="F2" s="1508"/>
      <c r="G2" s="1508"/>
      <c r="H2" s="1508"/>
      <c r="I2" s="1509"/>
      <c r="J2" s="1509"/>
      <c r="K2" s="1510" t="s">
        <v>620</v>
      </c>
      <c r="L2" s="1988">
        <f>+Front!I12</f>
        <v>43412</v>
      </c>
      <c r="M2" s="1988"/>
      <c r="N2" s="1511"/>
      <c r="O2" s="1510" t="s">
        <v>621</v>
      </c>
      <c r="P2" s="1512">
        <f>+Front!I10</f>
        <v>43412</v>
      </c>
    </row>
    <row r="3" spans="1:17" ht="15.6">
      <c r="B3" s="829" t="str">
        <f>IF(A1="X","","")</f>
        <v/>
      </c>
      <c r="C3" s="1336"/>
      <c r="D3" s="834"/>
      <c r="E3" s="830"/>
      <c r="F3" s="1949"/>
      <c r="G3" s="1508"/>
      <c r="H3" s="1508"/>
      <c r="I3" s="1509"/>
      <c r="J3" s="1509"/>
      <c r="K3" s="1510"/>
      <c r="L3" s="1513"/>
      <c r="M3" s="1513"/>
      <c r="N3" s="1511"/>
      <c r="O3" s="1510"/>
      <c r="P3" s="1512"/>
    </row>
    <row r="4" spans="1:17">
      <c r="B4" s="831"/>
      <c r="C4" s="1337"/>
      <c r="D4" s="835"/>
      <c r="E4" s="832"/>
      <c r="F4" s="87"/>
      <c r="G4" s="623"/>
      <c r="H4" s="623"/>
      <c r="I4" s="623"/>
      <c r="J4" s="623"/>
      <c r="K4" s="623"/>
      <c r="L4" s="623"/>
      <c r="M4" s="623"/>
      <c r="N4" s="623"/>
      <c r="O4" s="623"/>
      <c r="P4" s="1515"/>
    </row>
    <row r="5" spans="1:17">
      <c r="B5" s="110" t="s">
        <v>642</v>
      </c>
      <c r="C5" s="1342"/>
      <c r="D5" s="103" t="s">
        <v>643</v>
      </c>
      <c r="E5" s="104"/>
      <c r="F5" s="1950" t="s">
        <v>4608</v>
      </c>
      <c r="G5" s="106" t="s">
        <v>617</v>
      </c>
      <c r="H5" s="98"/>
      <c r="I5" s="98"/>
      <c r="J5" s="98"/>
      <c r="K5" s="98"/>
      <c r="L5" s="98"/>
      <c r="M5" s="98"/>
      <c r="N5" s="147" t="s">
        <v>630</v>
      </c>
      <c r="O5" s="1210" t="str">
        <f>+Front!J19</f>
        <v>EUR</v>
      </c>
      <c r="P5" s="107" t="s">
        <v>618</v>
      </c>
    </row>
    <row r="6" spans="1:17">
      <c r="B6" s="109"/>
      <c r="C6" s="1338"/>
      <c r="D6" s="105"/>
      <c r="E6" s="101"/>
      <c r="F6" s="1951"/>
      <c r="G6" s="99"/>
      <c r="H6" s="100"/>
      <c r="I6" s="100"/>
      <c r="J6" s="100"/>
      <c r="K6" s="100"/>
      <c r="L6" s="100"/>
      <c r="M6" s="100"/>
      <c r="N6" s="100"/>
      <c r="O6" s="101"/>
      <c r="P6" s="102"/>
    </row>
    <row r="7" spans="1:17" ht="6.75" customHeight="1">
      <c r="B7" s="2"/>
      <c r="C7" s="1340"/>
      <c r="D7" s="1"/>
      <c r="E7" s="2"/>
      <c r="F7" s="53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7" s="78" customFormat="1">
      <c r="A8" s="920"/>
      <c r="B8" s="80" t="s">
        <v>1028</v>
      </c>
      <c r="C8" s="1343"/>
      <c r="D8" s="81"/>
      <c r="E8" s="81"/>
      <c r="F8" s="536"/>
      <c r="G8" s="81" t="s">
        <v>220</v>
      </c>
      <c r="H8" s="81"/>
      <c r="I8" s="81"/>
      <c r="J8" s="81"/>
      <c r="K8" s="81"/>
      <c r="L8" s="81"/>
      <c r="M8" s="81"/>
      <c r="N8" s="81"/>
      <c r="O8" s="82"/>
      <c r="P8" s="79"/>
    </row>
    <row r="9" spans="1:17">
      <c r="A9" s="1503" t="str">
        <f>IF(ISERROR(#REF!),"xx","")</f>
        <v>xx</v>
      </c>
      <c r="B9" s="656" t="s">
        <v>1817</v>
      </c>
      <c r="C9" s="1397"/>
      <c r="D9" s="657" t="s">
        <v>3516</v>
      </c>
      <c r="E9" s="658"/>
      <c r="F9" s="1981"/>
      <c r="G9" s="55" t="s">
        <v>1732</v>
      </c>
      <c r="H9" s="59"/>
      <c r="I9" s="59"/>
      <c r="J9" s="59"/>
      <c r="K9" s="59"/>
      <c r="L9" s="59"/>
      <c r="M9" s="59"/>
      <c r="N9" s="59"/>
      <c r="O9" s="333"/>
      <c r="P9" s="155"/>
      <c r="Q9" s="25"/>
    </row>
    <row r="10" spans="1:17">
      <c r="A10" s="1503" t="str">
        <f>IF(ISERROR(#REF!),"xx","")</f>
        <v>xx</v>
      </c>
      <c r="B10" s="660"/>
      <c r="C10" s="1398"/>
      <c r="D10" s="917"/>
      <c r="E10" s="661"/>
      <c r="F10" s="1953"/>
      <c r="G10" s="45" t="s">
        <v>1733</v>
      </c>
      <c r="H10" s="60"/>
      <c r="I10" s="60"/>
      <c r="J10" s="60"/>
      <c r="K10" s="60"/>
      <c r="L10" s="60"/>
      <c r="M10" s="60"/>
      <c r="N10" s="60"/>
      <c r="O10" s="309" t="s">
        <v>844</v>
      </c>
      <c r="P10" s="310"/>
      <c r="Q10" s="25"/>
    </row>
    <row r="11" spans="1:17">
      <c r="A11" s="1503" t="str">
        <f>IF(ISERROR(#REF!),"xx","")</f>
        <v>xx</v>
      </c>
      <c r="B11" s="656" t="s">
        <v>2749</v>
      </c>
      <c r="C11" s="1397"/>
      <c r="D11" s="657" t="s">
        <v>2750</v>
      </c>
      <c r="E11" s="658"/>
      <c r="F11" s="1981"/>
      <c r="G11" s="55" t="s">
        <v>2755</v>
      </c>
      <c r="H11" s="59"/>
      <c r="I11" s="59"/>
      <c r="J11" s="59"/>
      <c r="K11" s="59"/>
      <c r="L11" s="59"/>
      <c r="M11" s="59"/>
      <c r="N11" s="59"/>
      <c r="O11" s="333"/>
      <c r="P11" s="155"/>
      <c r="Q11" s="25"/>
    </row>
    <row r="12" spans="1:17">
      <c r="A12" s="1503" t="str">
        <f>IF(ISERROR(#REF!),"xx","")</f>
        <v>xx</v>
      </c>
      <c r="B12" s="660"/>
      <c r="C12" s="1398"/>
      <c r="D12" s="917"/>
      <c r="E12" s="661"/>
      <c r="F12" s="1953"/>
      <c r="G12" s="45"/>
      <c r="H12" s="60"/>
      <c r="I12" s="60"/>
      <c r="J12" s="60"/>
      <c r="K12" s="60"/>
      <c r="L12" s="60"/>
      <c r="M12" s="60"/>
      <c r="N12" s="60"/>
      <c r="O12" s="309"/>
      <c r="P12" s="310"/>
      <c r="Q12" s="25"/>
    </row>
    <row r="13" spans="1:17">
      <c r="A13" s="1503" t="str">
        <f>IF(ISERROR(#REF!),"xx","")</f>
        <v>xx</v>
      </c>
      <c r="B13" s="656" t="s">
        <v>2753</v>
      </c>
      <c r="C13" s="1397"/>
      <c r="D13" s="657" t="s">
        <v>2751</v>
      </c>
      <c r="E13" s="658"/>
      <c r="F13" s="1981"/>
      <c r="G13" s="55" t="s">
        <v>2756</v>
      </c>
      <c r="H13" s="59"/>
      <c r="I13" s="59"/>
      <c r="J13" s="59"/>
      <c r="K13" s="59"/>
      <c r="L13" s="59"/>
      <c r="M13" s="59"/>
      <c r="N13" s="59"/>
      <c r="O13" s="333"/>
      <c r="P13" s="155"/>
      <c r="Q13" s="25"/>
    </row>
    <row r="14" spans="1:17">
      <c r="A14" s="1503" t="str">
        <f>IF(ISERROR(#REF!),"xx","")</f>
        <v>xx</v>
      </c>
      <c r="B14" s="660"/>
      <c r="C14" s="1398"/>
      <c r="D14" s="917"/>
      <c r="E14" s="661"/>
      <c r="F14" s="1953"/>
      <c r="G14" s="45"/>
      <c r="H14" s="60"/>
      <c r="I14" s="60"/>
      <c r="J14" s="60"/>
      <c r="K14" s="60"/>
      <c r="L14" s="60"/>
      <c r="M14" s="60"/>
      <c r="N14" s="60"/>
      <c r="O14" s="309"/>
      <c r="P14" s="310"/>
      <c r="Q14" s="25"/>
    </row>
    <row r="15" spans="1:17">
      <c r="A15" s="1503" t="str">
        <f>IF(ISERROR(#REF!),"xx","")</f>
        <v>xx</v>
      </c>
      <c r="B15" s="656" t="s">
        <v>2754</v>
      </c>
      <c r="C15" s="1397"/>
      <c r="D15" s="657" t="s">
        <v>2752</v>
      </c>
      <c r="E15" s="658"/>
      <c r="F15" s="1981"/>
      <c r="G15" s="55" t="s">
        <v>2757</v>
      </c>
      <c r="H15" s="59"/>
      <c r="I15" s="59"/>
      <c r="J15" s="59"/>
      <c r="K15" s="59"/>
      <c r="L15" s="59"/>
      <c r="M15" s="59"/>
      <c r="N15" s="59"/>
      <c r="O15" s="333"/>
      <c r="P15" s="155"/>
      <c r="Q15" s="25"/>
    </row>
    <row r="16" spans="1:17">
      <c r="A16" s="1503" t="str">
        <f>IF(ISERROR(#REF!),"xx","")</f>
        <v>xx</v>
      </c>
      <c r="B16" s="660"/>
      <c r="C16" s="1398"/>
      <c r="D16" s="917"/>
      <c r="E16" s="661"/>
      <c r="F16" s="1953"/>
      <c r="G16" s="45"/>
      <c r="H16" s="60"/>
      <c r="I16" s="60"/>
      <c r="J16" s="60"/>
      <c r="K16" s="60"/>
      <c r="L16" s="60"/>
      <c r="M16" s="60"/>
      <c r="N16" s="60"/>
      <c r="O16" s="309"/>
      <c r="P16" s="5"/>
      <c r="Q16" s="25"/>
    </row>
    <row r="17" spans="1:18">
      <c r="A17" s="1503"/>
      <c r="B17" s="353"/>
      <c r="D17"/>
      <c r="Q17" s="25"/>
    </row>
    <row r="18" spans="1:18" s="78" customFormat="1">
      <c r="A18" s="1503"/>
      <c r="B18" s="90" t="s">
        <v>296</v>
      </c>
      <c r="C18" s="1343"/>
      <c r="D18" s="83"/>
      <c r="E18" s="83"/>
      <c r="F18" s="83"/>
      <c r="G18" s="83" t="s">
        <v>10</v>
      </c>
      <c r="H18" s="83"/>
      <c r="I18" s="83"/>
      <c r="J18" s="83"/>
      <c r="K18" s="83"/>
      <c r="L18" s="83"/>
      <c r="M18" s="83"/>
      <c r="N18" s="83"/>
      <c r="O18" s="91"/>
      <c r="P18" s="89"/>
      <c r="Q18" s="25"/>
      <c r="R18"/>
    </row>
    <row r="19" spans="1:18">
      <c r="A19" s="1503" t="str">
        <f>IF(ISERROR(#REF!),"xx","")</f>
        <v>xx</v>
      </c>
      <c r="B19" s="662" t="s">
        <v>1698</v>
      </c>
      <c r="C19" s="1350"/>
      <c r="D19" s="663" t="s">
        <v>1699</v>
      </c>
      <c r="E19" s="664" t="s">
        <v>1240</v>
      </c>
      <c r="F19" s="1956">
        <v>4929.6343219200007</v>
      </c>
      <c r="G19" s="161" t="s">
        <v>2890</v>
      </c>
      <c r="H19" s="162"/>
      <c r="I19" s="191" t="s">
        <v>3407</v>
      </c>
      <c r="J19" s="191" t="s">
        <v>3408</v>
      </c>
      <c r="K19" s="162"/>
      <c r="L19" s="162"/>
      <c r="M19" s="139"/>
      <c r="N19" s="139"/>
      <c r="O19" s="116"/>
      <c r="P19" s="14" t="s">
        <v>1042</v>
      </c>
      <c r="Q19" s="25"/>
    </row>
    <row r="20" spans="1:18">
      <c r="A20" s="1503" t="str">
        <f>IF(ISERROR(#REF!),"xx","")</f>
        <v>xx</v>
      </c>
      <c r="B20" s="665" t="s">
        <v>767</v>
      </c>
      <c r="C20" s="1351"/>
      <c r="D20" s="666" t="s">
        <v>1052</v>
      </c>
      <c r="E20" s="667" t="s">
        <v>875</v>
      </c>
      <c r="F20" s="1956">
        <v>1158.6516480000003</v>
      </c>
      <c r="G20" s="163" t="s">
        <v>2890</v>
      </c>
      <c r="H20" s="164"/>
      <c r="I20" s="195" t="s">
        <v>3407</v>
      </c>
      <c r="J20" s="195" t="s">
        <v>3408</v>
      </c>
      <c r="K20" s="164"/>
      <c r="L20" s="164"/>
      <c r="M20" s="209"/>
      <c r="N20" s="123"/>
      <c r="O20" s="180"/>
      <c r="P20" s="5" t="s">
        <v>1824</v>
      </c>
      <c r="Q20" s="25"/>
    </row>
    <row r="21" spans="1:18">
      <c r="A21" s="1503" t="str">
        <f>IF(ISERROR(#REF!),"xx","")</f>
        <v>xx</v>
      </c>
      <c r="B21" s="662" t="s">
        <v>1822</v>
      </c>
      <c r="C21" s="1350"/>
      <c r="D21" s="663" t="s">
        <v>1445</v>
      </c>
      <c r="E21" s="664" t="s">
        <v>152</v>
      </c>
      <c r="F21" s="1956">
        <v>8254.2008102400014</v>
      </c>
      <c r="G21" s="161" t="s">
        <v>2890</v>
      </c>
      <c r="H21" s="162"/>
      <c r="I21" s="191" t="s">
        <v>3407</v>
      </c>
      <c r="J21" s="191" t="s">
        <v>3408</v>
      </c>
      <c r="K21" s="162"/>
      <c r="L21" s="162"/>
      <c r="M21" s="183"/>
      <c r="N21" s="139"/>
      <c r="O21" s="116"/>
      <c r="P21" s="14" t="s">
        <v>915</v>
      </c>
      <c r="Q21" s="25"/>
    </row>
    <row r="22" spans="1:18">
      <c r="A22" s="1503" t="str">
        <f>IF(ISERROR(#REF!),"xx","")</f>
        <v>xx</v>
      </c>
      <c r="B22" s="662" t="s">
        <v>2065</v>
      </c>
      <c r="C22" s="1350"/>
      <c r="D22" s="663" t="s">
        <v>2066</v>
      </c>
      <c r="E22" s="664"/>
      <c r="F22" s="1956">
        <v>105.80613120000002</v>
      </c>
      <c r="G22" s="161" t="s">
        <v>2890</v>
      </c>
      <c r="H22" s="162"/>
      <c r="I22" s="191"/>
      <c r="J22" s="191" t="s">
        <v>3408</v>
      </c>
      <c r="K22" s="162"/>
      <c r="L22" s="162"/>
      <c r="M22" s="183"/>
      <c r="N22" s="139"/>
      <c r="O22" s="116"/>
      <c r="P22" s="14"/>
      <c r="Q22" s="25"/>
    </row>
    <row r="23" spans="1:18" ht="12" customHeight="1">
      <c r="A23" s="1503" t="str">
        <f>IF(ISERROR(#REF!),"xx","")</f>
        <v>xx</v>
      </c>
      <c r="B23" s="662" t="s">
        <v>769</v>
      </c>
      <c r="C23" s="1350"/>
      <c r="D23" s="663" t="s">
        <v>768</v>
      </c>
      <c r="E23" s="664" t="s">
        <v>1096</v>
      </c>
      <c r="F23" s="1956">
        <v>803.49325056000009</v>
      </c>
      <c r="G23" s="161" t="s">
        <v>2890</v>
      </c>
      <c r="H23" s="162"/>
      <c r="I23" s="191" t="s">
        <v>3407</v>
      </c>
      <c r="J23" s="191" t="s">
        <v>3408</v>
      </c>
      <c r="K23" s="162"/>
      <c r="L23" s="162"/>
      <c r="M23" s="183"/>
      <c r="N23" s="139"/>
      <c r="O23" s="116"/>
      <c r="P23" s="14" t="s">
        <v>254</v>
      </c>
      <c r="Q23" s="25"/>
    </row>
    <row r="24" spans="1:18">
      <c r="A24" s="1503" t="str">
        <f>IF(ISERROR(#REF!),"xx","")</f>
        <v>xx</v>
      </c>
      <c r="B24" s="665" t="s">
        <v>773</v>
      </c>
      <c r="C24" s="1351"/>
      <c r="D24" s="666" t="s">
        <v>772</v>
      </c>
      <c r="E24" s="667" t="s">
        <v>1446</v>
      </c>
      <c r="F24" s="1956">
        <v>2548.2512563200007</v>
      </c>
      <c r="G24" s="163" t="s">
        <v>2890</v>
      </c>
      <c r="H24" s="164"/>
      <c r="I24" s="195" t="s">
        <v>3407</v>
      </c>
      <c r="J24" s="195" t="s">
        <v>3408</v>
      </c>
      <c r="K24" s="164"/>
      <c r="L24" s="164"/>
      <c r="M24" s="209"/>
      <c r="N24" s="123"/>
      <c r="O24" s="180"/>
      <c r="P24" s="5" t="s">
        <v>362</v>
      </c>
      <c r="Q24" s="25"/>
    </row>
    <row r="25" spans="1:18">
      <c r="A25" s="1503" t="str">
        <f>IF(ISERROR(#REF!),"xx","")</f>
        <v>xx</v>
      </c>
      <c r="B25" s="674" t="s">
        <v>2401</v>
      </c>
      <c r="C25" s="1349"/>
      <c r="D25" s="708" t="s">
        <v>928</v>
      </c>
      <c r="E25" s="673" t="s">
        <v>1588</v>
      </c>
      <c r="F25" s="1956">
        <v>3326.5224115200008</v>
      </c>
      <c r="G25" s="159" t="s">
        <v>2890</v>
      </c>
      <c r="H25" s="160"/>
      <c r="I25" s="189" t="s">
        <v>3407</v>
      </c>
      <c r="J25" s="189" t="s">
        <v>3408</v>
      </c>
      <c r="K25" s="153"/>
      <c r="L25" s="162"/>
      <c r="M25" s="200"/>
      <c r="N25" s="124"/>
      <c r="O25" s="179"/>
      <c r="P25" s="4" t="s">
        <v>168</v>
      </c>
      <c r="Q25" s="25"/>
    </row>
    <row r="26" spans="1:18">
      <c r="A26" s="1503" t="str">
        <f>IF(ISERROR(#REF!),"xx","")</f>
        <v>xx</v>
      </c>
      <c r="B26" s="662" t="s">
        <v>1823</v>
      </c>
      <c r="C26" s="1350"/>
      <c r="D26" s="663" t="s">
        <v>931</v>
      </c>
      <c r="E26" s="664" t="s">
        <v>169</v>
      </c>
      <c r="F26" s="1956">
        <v>5705.9495539200007</v>
      </c>
      <c r="G26" s="161" t="s">
        <v>2890</v>
      </c>
      <c r="H26" s="162"/>
      <c r="I26" s="191" t="s">
        <v>3407</v>
      </c>
      <c r="J26" s="191" t="s">
        <v>3408</v>
      </c>
      <c r="K26" s="153"/>
      <c r="L26" s="162"/>
      <c r="M26" s="183"/>
      <c r="N26" s="139"/>
      <c r="O26" s="116"/>
      <c r="P26" s="14" t="s">
        <v>170</v>
      </c>
      <c r="Q26" s="25"/>
    </row>
    <row r="27" spans="1:18">
      <c r="A27" s="1503" t="str">
        <f>IF(ISERROR(#REF!),"xx","")</f>
        <v>xx</v>
      </c>
      <c r="B27" s="662" t="s">
        <v>1825</v>
      </c>
      <c r="C27" s="1350"/>
      <c r="D27" s="663" t="s">
        <v>1826</v>
      </c>
      <c r="E27" s="664" t="s">
        <v>381</v>
      </c>
      <c r="F27" s="1956">
        <v>2502.3150028800005</v>
      </c>
      <c r="G27" s="161" t="s">
        <v>2890</v>
      </c>
      <c r="H27" s="162"/>
      <c r="I27" s="191" t="s">
        <v>3407</v>
      </c>
      <c r="J27" s="191" t="s">
        <v>3408</v>
      </c>
      <c r="K27" s="162"/>
      <c r="L27" s="162"/>
      <c r="M27" s="183"/>
      <c r="N27" s="139"/>
      <c r="O27" s="116"/>
      <c r="P27" s="14" t="s">
        <v>1851</v>
      </c>
      <c r="Q27" s="25"/>
    </row>
    <row r="28" spans="1:18">
      <c r="A28" s="1503" t="str">
        <f>IF(ISERROR(#REF!),"xx","")</f>
        <v>xx</v>
      </c>
      <c r="B28" s="662" t="s">
        <v>625</v>
      </c>
      <c r="C28" s="1350"/>
      <c r="D28" s="663" t="s">
        <v>624</v>
      </c>
      <c r="E28" s="664" t="s">
        <v>1242</v>
      </c>
      <c r="F28" s="1956">
        <v>12091.163293440002</v>
      </c>
      <c r="G28" s="161" t="s">
        <v>2890</v>
      </c>
      <c r="H28" s="162"/>
      <c r="I28" s="191" t="s">
        <v>3407</v>
      </c>
      <c r="J28" s="191" t="s">
        <v>3408</v>
      </c>
      <c r="K28" s="162"/>
      <c r="L28" s="162"/>
      <c r="M28" s="183"/>
      <c r="N28" s="139"/>
      <c r="O28" s="58"/>
      <c r="P28" s="14" t="s">
        <v>1491</v>
      </c>
      <c r="Q28" s="25"/>
    </row>
    <row r="29" spans="1:18">
      <c r="A29" s="1503" t="str">
        <f>IF(ISERROR(#REF!),"xx","")</f>
        <v>xx</v>
      </c>
      <c r="B29" s="665" t="s">
        <v>1550</v>
      </c>
      <c r="C29" s="1351"/>
      <c r="D29" s="670" t="s">
        <v>1551</v>
      </c>
      <c r="E29" s="667"/>
      <c r="F29" s="1956">
        <v>45.228395520000007</v>
      </c>
      <c r="G29" s="163" t="s">
        <v>2890</v>
      </c>
      <c r="H29" s="164"/>
      <c r="I29" s="195" t="s">
        <v>3407</v>
      </c>
      <c r="J29" s="195" t="s">
        <v>3408</v>
      </c>
      <c r="K29" s="171"/>
      <c r="L29" s="164"/>
      <c r="M29" s="123"/>
      <c r="N29" s="123"/>
      <c r="O29" s="199"/>
      <c r="P29" s="5" t="s">
        <v>1557</v>
      </c>
      <c r="Q29" s="25"/>
    </row>
    <row r="30" spans="1:18">
      <c r="A30" s="1503" t="str">
        <f>IF(ISERROR(#REF!),"xx","")</f>
        <v>xx</v>
      </c>
      <c r="B30" s="662" t="s">
        <v>4088</v>
      </c>
      <c r="C30" s="1350"/>
      <c r="D30" s="663" t="s">
        <v>1704</v>
      </c>
      <c r="E30" s="664" t="s">
        <v>1852</v>
      </c>
      <c r="F30" s="1956">
        <v>4507.1735385600005</v>
      </c>
      <c r="G30" s="161" t="s">
        <v>2890</v>
      </c>
      <c r="H30" s="162"/>
      <c r="I30" s="191" t="s">
        <v>3407</v>
      </c>
      <c r="J30" s="191" t="s">
        <v>3408</v>
      </c>
      <c r="K30" s="162"/>
      <c r="L30" s="162"/>
      <c r="M30" s="183"/>
      <c r="N30" s="139"/>
      <c r="O30" s="116"/>
      <c r="P30" s="14" t="s">
        <v>4014</v>
      </c>
      <c r="Q30" s="25"/>
    </row>
    <row r="31" spans="1:18">
      <c r="A31" s="1503" t="str">
        <f>IF(ISERROR(#REF!),"xx","")</f>
        <v>xx</v>
      </c>
      <c r="B31" s="662" t="s">
        <v>1705</v>
      </c>
      <c r="C31" s="1350"/>
      <c r="D31" s="663" t="s">
        <v>885</v>
      </c>
      <c r="E31" s="664" t="s">
        <v>1706</v>
      </c>
      <c r="F31" s="1956">
        <v>954.8817062400002</v>
      </c>
      <c r="G31" s="161" t="s">
        <v>2890</v>
      </c>
      <c r="H31" s="162"/>
      <c r="I31" s="191" t="s">
        <v>3407</v>
      </c>
      <c r="J31" s="191" t="s">
        <v>3408</v>
      </c>
      <c r="K31" s="153"/>
      <c r="L31" s="162"/>
      <c r="M31" s="183"/>
      <c r="N31" s="139"/>
      <c r="O31" s="116"/>
      <c r="P31" s="14" t="s">
        <v>1736</v>
      </c>
      <c r="Q31" s="25"/>
    </row>
    <row r="32" spans="1:18">
      <c r="A32" s="1503" t="str">
        <f>IF(ISERROR(#REF!),"xx","")</f>
        <v>xx</v>
      </c>
      <c r="B32" s="665" t="s">
        <v>1712</v>
      </c>
      <c r="C32" s="1351"/>
      <c r="D32" s="666" t="s">
        <v>1713</v>
      </c>
      <c r="E32" s="667" t="s">
        <v>1714</v>
      </c>
      <c r="F32" s="1956">
        <v>405.11826431999998</v>
      </c>
      <c r="G32" s="163" t="s">
        <v>2890</v>
      </c>
      <c r="H32" s="164"/>
      <c r="I32" s="195" t="s">
        <v>3407</v>
      </c>
      <c r="J32" s="195" t="s">
        <v>3408</v>
      </c>
      <c r="K32" s="164"/>
      <c r="L32" s="164"/>
      <c r="M32" s="209"/>
      <c r="N32" s="123"/>
      <c r="O32" s="199"/>
      <c r="P32" s="5" t="s">
        <v>1739</v>
      </c>
      <c r="Q32" s="25"/>
    </row>
    <row r="33" spans="1:18">
      <c r="A33" s="1503" t="str">
        <f>IF(ISERROR(#REF!),"xx","")</f>
        <v>xx</v>
      </c>
      <c r="B33" s="662" t="s">
        <v>1432</v>
      </c>
      <c r="C33" s="1350"/>
      <c r="D33" s="663" t="s">
        <v>913</v>
      </c>
      <c r="E33" s="664" t="s">
        <v>1447</v>
      </c>
      <c r="F33" s="1956">
        <v>22468.621190400005</v>
      </c>
      <c r="G33" s="161" t="s">
        <v>2890</v>
      </c>
      <c r="H33" s="162"/>
      <c r="I33" s="191" t="s">
        <v>3407</v>
      </c>
      <c r="J33" s="191" t="s">
        <v>3408</v>
      </c>
      <c r="K33" s="1646"/>
      <c r="L33" s="162"/>
      <c r="M33" s="183"/>
      <c r="N33" s="139"/>
      <c r="O33" s="58"/>
      <c r="P33" s="14" t="s">
        <v>776</v>
      </c>
      <c r="Q33" s="25"/>
    </row>
    <row r="34" spans="1:18">
      <c r="A34" s="1503" t="str">
        <f>IF(ISERROR(#REF!),"xx","")</f>
        <v>xx</v>
      </c>
      <c r="B34" s="662" t="s">
        <v>2824</v>
      </c>
      <c r="C34" s="1350"/>
      <c r="D34" s="663" t="s">
        <v>397</v>
      </c>
      <c r="E34" s="664" t="s">
        <v>316</v>
      </c>
      <c r="F34" s="1956">
        <v>1331.38760832</v>
      </c>
      <c r="G34" s="161" t="s">
        <v>2890</v>
      </c>
      <c r="H34" s="162"/>
      <c r="I34" s="191" t="s">
        <v>3407</v>
      </c>
      <c r="J34" s="191" t="s">
        <v>3408</v>
      </c>
      <c r="K34" s="1646"/>
      <c r="L34" s="162"/>
      <c r="M34" s="139"/>
      <c r="N34" s="139"/>
      <c r="O34" s="116"/>
      <c r="P34" s="14" t="s">
        <v>1855</v>
      </c>
      <c r="Q34" s="25"/>
    </row>
    <row r="35" spans="1:18" s="44" customFormat="1">
      <c r="A35" s="1503" t="str">
        <f>IF(ISERROR(#REF!),"xx","")</f>
        <v>xx</v>
      </c>
      <c r="B35" s="662" t="s">
        <v>2822</v>
      </c>
      <c r="C35" s="1350"/>
      <c r="D35" s="666" t="s">
        <v>2823</v>
      </c>
      <c r="E35" s="667" t="s">
        <v>916</v>
      </c>
      <c r="F35" s="1956">
        <v>17599.080280320002</v>
      </c>
      <c r="G35" s="161" t="s">
        <v>2890</v>
      </c>
      <c r="H35" s="162"/>
      <c r="I35" s="191" t="s">
        <v>3407</v>
      </c>
      <c r="J35" s="191" t="s">
        <v>3408</v>
      </c>
      <c r="K35" s="1646"/>
      <c r="L35" s="162"/>
      <c r="M35" s="139"/>
      <c r="N35" s="139"/>
      <c r="O35" s="58"/>
      <c r="P35" s="14" t="s">
        <v>1047</v>
      </c>
      <c r="Q35" s="25"/>
      <c r="R35"/>
    </row>
    <row r="36" spans="1:18" s="44" customFormat="1">
      <c r="A36" s="1503" t="str">
        <f>IF(ISERROR(#REF!),"xx","")</f>
        <v>xx</v>
      </c>
      <c r="B36" s="674" t="s">
        <v>3293</v>
      </c>
      <c r="C36" s="1349"/>
      <c r="D36" s="708" t="s">
        <v>3298</v>
      </c>
      <c r="E36" s="664" t="s">
        <v>3329</v>
      </c>
      <c r="F36" s="1956">
        <v>12270.363114240001</v>
      </c>
      <c r="G36" s="159" t="s">
        <v>2890</v>
      </c>
      <c r="H36" s="160"/>
      <c r="I36" s="189" t="s">
        <v>3407</v>
      </c>
      <c r="J36" s="189" t="s">
        <v>3408</v>
      </c>
      <c r="K36" s="1648"/>
      <c r="L36" s="322"/>
      <c r="M36" s="204"/>
      <c r="N36" s="204"/>
      <c r="O36" s="179"/>
      <c r="P36" s="155" t="s">
        <v>3303</v>
      </c>
      <c r="Q36"/>
      <c r="R36"/>
    </row>
    <row r="37" spans="1:18" s="44" customFormat="1">
      <c r="A37" s="1503" t="str">
        <f>IF(ISERROR(#REF!),"xx","")</f>
        <v>xx</v>
      </c>
      <c r="B37" s="662" t="s">
        <v>3294</v>
      </c>
      <c r="C37" s="1350"/>
      <c r="D37" s="663" t="s">
        <v>3299</v>
      </c>
      <c r="E37" s="664" t="s">
        <v>3403</v>
      </c>
      <c r="F37" s="1956">
        <v>12270.363114240001</v>
      </c>
      <c r="G37" s="161" t="s">
        <v>2890</v>
      </c>
      <c r="H37" s="162"/>
      <c r="I37" s="191" t="s">
        <v>3407</v>
      </c>
      <c r="J37" s="191" t="s">
        <v>3408</v>
      </c>
      <c r="K37" s="1649"/>
      <c r="L37" s="323"/>
      <c r="M37" s="205"/>
      <c r="N37" s="205"/>
      <c r="O37" s="116"/>
      <c r="P37" s="86" t="s">
        <v>3304</v>
      </c>
      <c r="Q37"/>
      <c r="R37"/>
    </row>
    <row r="38" spans="1:18" s="44" customFormat="1">
      <c r="A38" s="1503" t="str">
        <f>IF(ISERROR(#REF!),"xx","")</f>
        <v>xx</v>
      </c>
      <c r="B38" s="662" t="s">
        <v>3295</v>
      </c>
      <c r="C38" s="1350"/>
      <c r="D38" s="663" t="s">
        <v>3300</v>
      </c>
      <c r="E38" s="664" t="s">
        <v>3406</v>
      </c>
      <c r="F38" s="1956">
        <v>5907.2047372800007</v>
      </c>
      <c r="G38" s="161" t="s">
        <v>2890</v>
      </c>
      <c r="H38" s="162"/>
      <c r="I38" s="191" t="s">
        <v>3407</v>
      </c>
      <c r="J38" s="191" t="s">
        <v>3408</v>
      </c>
      <c r="K38" s="1649"/>
      <c r="L38" s="323"/>
      <c r="M38" s="205"/>
      <c r="N38" s="205"/>
      <c r="O38" s="116"/>
      <c r="P38" s="86" t="s">
        <v>3305</v>
      </c>
      <c r="Q38"/>
      <c r="R38"/>
    </row>
    <row r="39" spans="1:18" s="44" customFormat="1">
      <c r="A39" s="1503" t="str">
        <f>IF(ISERROR(#REF!),"xx","")</f>
        <v>xx</v>
      </c>
      <c r="B39" s="662" t="s">
        <v>3296</v>
      </c>
      <c r="C39" s="1350"/>
      <c r="D39" s="663" t="s">
        <v>3301</v>
      </c>
      <c r="E39" s="664" t="s">
        <v>3404</v>
      </c>
      <c r="F39" s="1956">
        <v>12788.53373952</v>
      </c>
      <c r="G39" s="161" t="s">
        <v>2890</v>
      </c>
      <c r="H39" s="162"/>
      <c r="I39" s="191" t="s">
        <v>3407</v>
      </c>
      <c r="J39" s="191" t="s">
        <v>3408</v>
      </c>
      <c r="K39" s="1649"/>
      <c r="L39" s="323"/>
      <c r="M39" s="205"/>
      <c r="N39" s="205"/>
      <c r="O39" s="116"/>
      <c r="P39" s="86" t="s">
        <v>3306</v>
      </c>
      <c r="Q39"/>
      <c r="R39"/>
    </row>
    <row r="40" spans="1:18" s="44" customFormat="1">
      <c r="A40" s="1503" t="str">
        <f>IF(ISERROR(#REF!),"xx","")</f>
        <v>xx</v>
      </c>
      <c r="B40" s="665" t="s">
        <v>3297</v>
      </c>
      <c r="C40" s="1351"/>
      <c r="D40" s="666" t="s">
        <v>3302</v>
      </c>
      <c r="E40" s="664" t="s">
        <v>3405</v>
      </c>
      <c r="F40" s="1956">
        <v>6031.5641971200012</v>
      </c>
      <c r="G40" s="163" t="s">
        <v>2890</v>
      </c>
      <c r="H40" s="164"/>
      <c r="I40" s="195" t="s">
        <v>3407</v>
      </c>
      <c r="J40" s="195" t="s">
        <v>3408</v>
      </c>
      <c r="K40" s="1651"/>
      <c r="L40" s="324"/>
      <c r="M40" s="224"/>
      <c r="N40" s="224"/>
      <c r="O40" s="180"/>
      <c r="P40" s="310" t="s">
        <v>3307</v>
      </c>
      <c r="Q40"/>
      <c r="R40"/>
    </row>
    <row r="41" spans="1:18">
      <c r="A41" s="1503" t="str">
        <f>IF(ISERROR(#REF!),"xx","")</f>
        <v>xx</v>
      </c>
      <c r="B41" s="709" t="s">
        <v>1433</v>
      </c>
      <c r="C41" s="1351"/>
      <c r="D41" s="712" t="s">
        <v>1435</v>
      </c>
      <c r="E41" s="713" t="s">
        <v>534</v>
      </c>
      <c r="F41" s="1956">
        <v>30160.000442880002</v>
      </c>
      <c r="G41" s="163" t="s">
        <v>2890</v>
      </c>
      <c r="H41" s="164"/>
      <c r="I41" s="195" t="s">
        <v>3407</v>
      </c>
      <c r="J41" s="195" t="s">
        <v>3408</v>
      </c>
      <c r="K41" s="1650"/>
      <c r="L41" s="164"/>
      <c r="M41" s="123"/>
      <c r="N41" s="123"/>
      <c r="O41" s="180"/>
      <c r="P41" s="5" t="s">
        <v>1853</v>
      </c>
      <c r="Q41" s="25"/>
    </row>
    <row r="42" spans="1:18">
      <c r="A42" s="1503" t="str">
        <f>IF(ISERROR(#REF!),"xx","")</f>
        <v>xx</v>
      </c>
      <c r="B42" s="662" t="s">
        <v>683</v>
      </c>
      <c r="C42" s="1350"/>
      <c r="D42" s="663" t="s">
        <v>684</v>
      </c>
      <c r="E42" s="664" t="s">
        <v>1816</v>
      </c>
      <c r="F42" s="1956">
        <v>12329.89769088</v>
      </c>
      <c r="G42" s="161" t="s">
        <v>2890</v>
      </c>
      <c r="H42" s="162"/>
      <c r="I42" s="191" t="s">
        <v>3407</v>
      </c>
      <c r="J42" s="191" t="s">
        <v>3408</v>
      </c>
      <c r="K42" s="1646"/>
      <c r="L42" s="162"/>
      <c r="M42" s="183"/>
      <c r="N42" s="139"/>
      <c r="O42" s="513"/>
      <c r="P42" s="14" t="s">
        <v>317</v>
      </c>
      <c r="Q42" s="25"/>
    </row>
    <row r="43" spans="1:18">
      <c r="A43" s="1503" t="str">
        <f>IF(ISERROR(#REF!),"xx","")</f>
        <v>xx</v>
      </c>
      <c r="B43" s="662" t="s">
        <v>774</v>
      </c>
      <c r="C43" s="1350"/>
      <c r="D43" s="663" t="s">
        <v>291</v>
      </c>
      <c r="E43" s="664" t="s">
        <v>290</v>
      </c>
      <c r="F43" s="1956">
        <v>1121.7871526400002</v>
      </c>
      <c r="G43" s="161" t="s">
        <v>2890</v>
      </c>
      <c r="H43" s="162"/>
      <c r="I43" s="191" t="s">
        <v>3407</v>
      </c>
      <c r="J43" s="191" t="s">
        <v>3408</v>
      </c>
      <c r="K43" s="1646"/>
      <c r="L43" s="162"/>
      <c r="M43" s="183"/>
      <c r="N43" s="139"/>
      <c r="O43" s="58"/>
      <c r="P43" s="14" t="s">
        <v>121</v>
      </c>
      <c r="Q43" s="25"/>
    </row>
    <row r="44" spans="1:18">
      <c r="A44" s="1503" t="str">
        <f>IF(ISERROR(#REF!),"xx","")</f>
        <v>xx</v>
      </c>
      <c r="B44" s="662" t="s">
        <v>282</v>
      </c>
      <c r="C44" s="1350"/>
      <c r="D44" s="663" t="s">
        <v>292</v>
      </c>
      <c r="E44" s="664" t="s">
        <v>290</v>
      </c>
      <c r="F44" s="1956">
        <v>1121.7871526400002</v>
      </c>
      <c r="G44" s="161" t="s">
        <v>2890</v>
      </c>
      <c r="H44" s="162"/>
      <c r="I44" s="191" t="s">
        <v>3407</v>
      </c>
      <c r="J44" s="191" t="s">
        <v>3408</v>
      </c>
      <c r="K44" s="1646"/>
      <c r="L44" s="162"/>
      <c r="M44" s="183"/>
      <c r="N44" s="139"/>
      <c r="O44" s="58"/>
      <c r="P44" s="14" t="s">
        <v>1088</v>
      </c>
      <c r="Q44" s="25"/>
    </row>
    <row r="45" spans="1:18">
      <c r="A45" s="1503" t="str">
        <f>IF(ISERROR(#REF!),"xx","")</f>
        <v>xx</v>
      </c>
      <c r="B45" s="662" t="s">
        <v>283</v>
      </c>
      <c r="C45" s="1350"/>
      <c r="D45" s="663" t="s">
        <v>1425</v>
      </c>
      <c r="E45" s="664" t="s">
        <v>290</v>
      </c>
      <c r="F45" s="1956">
        <v>1121.7871526400002</v>
      </c>
      <c r="G45" s="161" t="s">
        <v>2890</v>
      </c>
      <c r="H45" s="162"/>
      <c r="I45" s="191" t="s">
        <v>3407</v>
      </c>
      <c r="J45" s="191" t="s">
        <v>3408</v>
      </c>
      <c r="K45" s="1646"/>
      <c r="L45" s="162"/>
      <c r="M45" s="183"/>
      <c r="N45" s="139"/>
      <c r="O45" s="58"/>
      <c r="P45" s="14" t="s">
        <v>1089</v>
      </c>
      <c r="Q45" s="25"/>
    </row>
    <row r="46" spans="1:18">
      <c r="A46" s="1503" t="str">
        <f>IF(ISERROR(#REF!),"xx","")</f>
        <v>xx</v>
      </c>
      <c r="B46" s="674" t="s">
        <v>284</v>
      </c>
      <c r="C46" s="1349"/>
      <c r="D46" s="708" t="s">
        <v>1426</v>
      </c>
      <c r="E46" s="673" t="s">
        <v>290</v>
      </c>
      <c r="F46" s="1956">
        <v>1121.7871526400002</v>
      </c>
      <c r="G46" s="159" t="s">
        <v>2890</v>
      </c>
      <c r="H46" s="160"/>
      <c r="I46" s="189" t="s">
        <v>3407</v>
      </c>
      <c r="J46" s="189" t="s">
        <v>3408</v>
      </c>
      <c r="K46" s="1647"/>
      <c r="L46" s="160"/>
      <c r="M46" s="200"/>
      <c r="N46" s="124"/>
      <c r="O46" s="125"/>
      <c r="P46" s="4" t="s">
        <v>1090</v>
      </c>
      <c r="Q46" s="25"/>
    </row>
    <row r="47" spans="1:18">
      <c r="A47" s="1503" t="str">
        <f>IF(ISERROR(#REF!),"xx","")</f>
        <v>xx</v>
      </c>
      <c r="B47" s="662" t="s">
        <v>285</v>
      </c>
      <c r="C47" s="1350"/>
      <c r="D47" s="663" t="s">
        <v>1427</v>
      </c>
      <c r="E47" s="664" t="s">
        <v>290</v>
      </c>
      <c r="F47" s="1956">
        <v>1121.7871526400002</v>
      </c>
      <c r="G47" s="161" t="s">
        <v>2890</v>
      </c>
      <c r="H47" s="162"/>
      <c r="I47" s="191" t="s">
        <v>3407</v>
      </c>
      <c r="J47" s="191" t="s">
        <v>3408</v>
      </c>
      <c r="K47" s="1646"/>
      <c r="L47" s="162"/>
      <c r="M47" s="183"/>
      <c r="N47" s="139"/>
      <c r="O47" s="58"/>
      <c r="P47" s="14" t="s">
        <v>256</v>
      </c>
      <c r="Q47" s="25"/>
    </row>
    <row r="48" spans="1:18">
      <c r="A48" s="1503" t="str">
        <f>IF(ISERROR(#REF!),"xx","")</f>
        <v>xx</v>
      </c>
      <c r="B48" s="662" t="s">
        <v>286</v>
      </c>
      <c r="C48" s="1350"/>
      <c r="D48" s="663" t="s">
        <v>1428</v>
      </c>
      <c r="E48" s="664" t="s">
        <v>290</v>
      </c>
      <c r="F48" s="1956">
        <v>1121.7871526400002</v>
      </c>
      <c r="G48" s="161" t="s">
        <v>2890</v>
      </c>
      <c r="H48" s="162"/>
      <c r="I48" s="191" t="s">
        <v>3407</v>
      </c>
      <c r="J48" s="191" t="s">
        <v>3408</v>
      </c>
      <c r="K48" s="1646"/>
      <c r="L48" s="162"/>
      <c r="M48" s="183"/>
      <c r="N48" s="139"/>
      <c r="O48" s="58"/>
      <c r="P48" s="14" t="s">
        <v>257</v>
      </c>
      <c r="Q48" s="25"/>
    </row>
    <row r="49" spans="1:18" s="44" customFormat="1">
      <c r="A49" s="1503" t="str">
        <f>IF(ISERROR(#REF!),"xx","")</f>
        <v>xx</v>
      </c>
      <c r="B49" s="665" t="s">
        <v>287</v>
      </c>
      <c r="C49" s="1351"/>
      <c r="D49" s="666" t="s">
        <v>1429</v>
      </c>
      <c r="E49" s="667" t="s">
        <v>290</v>
      </c>
      <c r="F49" s="1956">
        <v>1121.7871526400002</v>
      </c>
      <c r="G49" s="163" t="s">
        <v>2890</v>
      </c>
      <c r="H49" s="164"/>
      <c r="I49" s="195" t="s">
        <v>3407</v>
      </c>
      <c r="J49" s="195" t="s">
        <v>3408</v>
      </c>
      <c r="K49" s="1650"/>
      <c r="L49" s="164"/>
      <c r="M49" s="209"/>
      <c r="N49" s="123"/>
      <c r="O49" s="199"/>
      <c r="P49" s="5" t="s">
        <v>258</v>
      </c>
      <c r="Q49" s="25"/>
      <c r="R49"/>
    </row>
    <row r="50" spans="1:18">
      <c r="A50" s="1503" t="str">
        <f>IF(ISERROR(#REF!),"xx","")</f>
        <v>xx</v>
      </c>
      <c r="B50" s="662" t="s">
        <v>288</v>
      </c>
      <c r="C50" s="1350"/>
      <c r="D50" s="663" t="s">
        <v>1430</v>
      </c>
      <c r="E50" s="664" t="s">
        <v>290</v>
      </c>
      <c r="F50" s="1956">
        <v>1121.7871526400002</v>
      </c>
      <c r="G50" s="161" t="s">
        <v>2890</v>
      </c>
      <c r="H50" s="162"/>
      <c r="I50" s="191" t="s">
        <v>3407</v>
      </c>
      <c r="J50" s="191" t="s">
        <v>3408</v>
      </c>
      <c r="K50" s="1646"/>
      <c r="L50" s="162"/>
      <c r="M50" s="183"/>
      <c r="N50" s="139"/>
      <c r="O50" s="58"/>
      <c r="P50" s="14" t="s">
        <v>259</v>
      </c>
      <c r="Q50" s="25"/>
    </row>
    <row r="51" spans="1:18">
      <c r="A51" s="1503" t="str">
        <f>IF(ISERROR(#REF!),"xx","")</f>
        <v>xx</v>
      </c>
      <c r="B51" s="662" t="s">
        <v>289</v>
      </c>
      <c r="C51" s="1350"/>
      <c r="D51" s="663" t="s">
        <v>1431</v>
      </c>
      <c r="E51" s="664" t="s">
        <v>290</v>
      </c>
      <c r="F51" s="1956">
        <v>1121.7871526400002</v>
      </c>
      <c r="G51" s="161" t="s">
        <v>2890</v>
      </c>
      <c r="H51" s="162"/>
      <c r="I51" s="191" t="s">
        <v>3407</v>
      </c>
      <c r="J51" s="191" t="s">
        <v>3408</v>
      </c>
      <c r="K51" s="1646"/>
      <c r="L51" s="162"/>
      <c r="M51" s="183"/>
      <c r="N51" s="139"/>
      <c r="O51" s="58"/>
      <c r="P51" s="14" t="s">
        <v>260</v>
      </c>
      <c r="Q51" s="25"/>
    </row>
    <row r="52" spans="1:18">
      <c r="A52" s="1503" t="str">
        <f>IF(ISERROR(#REF!),"xx","")</f>
        <v>xx</v>
      </c>
      <c r="B52" s="662" t="s">
        <v>1541</v>
      </c>
      <c r="C52" s="1350"/>
      <c r="D52" s="663" t="s">
        <v>1543</v>
      </c>
      <c r="E52" s="664" t="s">
        <v>290</v>
      </c>
      <c r="F52" s="1956">
        <v>1121.7871526400002</v>
      </c>
      <c r="G52" s="161" t="s">
        <v>2890</v>
      </c>
      <c r="H52" s="162"/>
      <c r="I52" s="191" t="s">
        <v>3407</v>
      </c>
      <c r="J52" s="191" t="s">
        <v>3408</v>
      </c>
      <c r="K52" s="1646"/>
      <c r="L52" s="162"/>
      <c r="M52" s="183"/>
      <c r="N52" s="139"/>
      <c r="O52" s="58"/>
      <c r="P52" s="14" t="s">
        <v>1090</v>
      </c>
      <c r="Q52" s="25"/>
    </row>
    <row r="53" spans="1:18">
      <c r="A53" s="1503" t="str">
        <f>IF(ISERROR(#REF!),"xx","")</f>
        <v>xx</v>
      </c>
      <c r="B53" s="665" t="s">
        <v>1542</v>
      </c>
      <c r="C53" s="1351"/>
      <c r="D53" s="666" t="s">
        <v>1544</v>
      </c>
      <c r="E53" s="667" t="s">
        <v>290</v>
      </c>
      <c r="F53" s="1956">
        <v>1121.7871526400002</v>
      </c>
      <c r="G53" s="163" t="s">
        <v>2890</v>
      </c>
      <c r="H53" s="164"/>
      <c r="I53" s="195" t="s">
        <v>3407</v>
      </c>
      <c r="J53" s="195" t="s">
        <v>3408</v>
      </c>
      <c r="K53" s="1650"/>
      <c r="L53" s="164"/>
      <c r="M53" s="209"/>
      <c r="N53" s="123"/>
      <c r="O53" s="199"/>
      <c r="P53" s="5" t="s">
        <v>1089</v>
      </c>
      <c r="Q53" s="25"/>
    </row>
    <row r="54" spans="1:18">
      <c r="A54" s="1503" t="str">
        <f>IF(ISERROR(#REF!),"xx","")</f>
        <v>xx</v>
      </c>
      <c r="B54" s="662">
        <v>9967002756</v>
      </c>
      <c r="C54" s="1350"/>
      <c r="D54" s="663" t="s">
        <v>2731</v>
      </c>
      <c r="E54" s="664"/>
      <c r="F54" s="1956">
        <v>1746.7325568000001</v>
      </c>
      <c r="G54" s="161" t="s">
        <v>2890</v>
      </c>
      <c r="H54" s="162"/>
      <c r="I54" s="191" t="s">
        <v>3407</v>
      </c>
      <c r="J54" s="191" t="s">
        <v>3408</v>
      </c>
      <c r="K54" s="1646"/>
      <c r="L54" s="162"/>
      <c r="M54" s="183"/>
      <c r="N54" s="139"/>
      <c r="O54" s="58"/>
      <c r="P54" s="14" t="s">
        <v>2734</v>
      </c>
      <c r="Q54" s="25"/>
    </row>
    <row r="55" spans="1:18">
      <c r="A55" s="1503" t="str">
        <f>IF(ISERROR(#REF!),"xx","")</f>
        <v>xx</v>
      </c>
      <c r="B55" s="662">
        <v>9967002757</v>
      </c>
      <c r="C55" s="1350"/>
      <c r="D55" s="663" t="s">
        <v>2732</v>
      </c>
      <c r="E55" s="664"/>
      <c r="F55" s="1956">
        <v>2117.9108966399999</v>
      </c>
      <c r="G55" s="161" t="s">
        <v>2890</v>
      </c>
      <c r="H55" s="162"/>
      <c r="I55" s="191" t="s">
        <v>3407</v>
      </c>
      <c r="J55" s="191" t="s">
        <v>3408</v>
      </c>
      <c r="K55" s="1646"/>
      <c r="L55" s="162"/>
      <c r="M55" s="183"/>
      <c r="N55" s="139"/>
      <c r="O55" s="58"/>
      <c r="P55" s="14" t="s">
        <v>2734</v>
      </c>
      <c r="Q55" s="25"/>
    </row>
    <row r="56" spans="1:18">
      <c r="A56" s="1503" t="str">
        <f>IF(ISERROR(#REF!),"xx","")</f>
        <v>xx</v>
      </c>
      <c r="B56" s="665">
        <v>9967002758</v>
      </c>
      <c r="C56" s="1351"/>
      <c r="D56" s="666" t="s">
        <v>2733</v>
      </c>
      <c r="E56" s="667"/>
      <c r="F56" s="1956">
        <v>1891.8061747200004</v>
      </c>
      <c r="G56" s="163" t="s">
        <v>2890</v>
      </c>
      <c r="H56" s="164"/>
      <c r="I56" s="195" t="s">
        <v>3407</v>
      </c>
      <c r="J56" s="195" t="s">
        <v>3408</v>
      </c>
      <c r="K56" s="1650"/>
      <c r="L56" s="164"/>
      <c r="M56" s="209"/>
      <c r="N56" s="123"/>
      <c r="O56" s="199"/>
      <c r="P56" s="5" t="s">
        <v>2734</v>
      </c>
      <c r="Q56" s="25"/>
    </row>
    <row r="57" spans="1:18">
      <c r="A57" s="1503" t="str">
        <f>IF(ISERROR(#REF!),"xx","")</f>
        <v>xx</v>
      </c>
      <c r="B57" s="662" t="s">
        <v>1718</v>
      </c>
      <c r="C57" s="1350"/>
      <c r="D57" s="663" t="s">
        <v>1719</v>
      </c>
      <c r="E57" s="664" t="s">
        <v>1758</v>
      </c>
      <c r="F57" s="1956">
        <v>29893.939004160005</v>
      </c>
      <c r="G57" s="161" t="s">
        <v>2890</v>
      </c>
      <c r="H57" s="162"/>
      <c r="I57" s="191" t="s">
        <v>3407</v>
      </c>
      <c r="J57" s="191" t="s">
        <v>3408</v>
      </c>
      <c r="K57" s="1646"/>
      <c r="L57" s="162"/>
      <c r="M57" s="183"/>
      <c r="N57" s="139"/>
      <c r="O57" s="58"/>
      <c r="P57" s="14" t="s">
        <v>1741</v>
      </c>
      <c r="Q57" s="25"/>
    </row>
    <row r="58" spans="1:18">
      <c r="A58" s="1503" t="str">
        <f>IF(ISERROR(#REF!),"xx","")</f>
        <v>xx</v>
      </c>
      <c r="B58" s="662" t="s">
        <v>2397</v>
      </c>
      <c r="C58" s="1717"/>
      <c r="D58" s="663" t="s">
        <v>1719</v>
      </c>
      <c r="E58" s="664" t="s">
        <v>1758</v>
      </c>
      <c r="F58" s="1956">
        <v>29893.939004160005</v>
      </c>
      <c r="G58" s="161" t="s">
        <v>2890</v>
      </c>
      <c r="H58" s="162"/>
      <c r="I58" s="191" t="s">
        <v>3407</v>
      </c>
      <c r="J58" s="191" t="s">
        <v>3408</v>
      </c>
      <c r="K58" s="1646"/>
      <c r="L58" s="162"/>
      <c r="M58" s="183"/>
      <c r="N58" s="139"/>
      <c r="O58" s="58"/>
      <c r="P58" s="14" t="s">
        <v>1741</v>
      </c>
      <c r="Q58" s="25"/>
    </row>
    <row r="59" spans="1:18">
      <c r="A59" s="1503" t="str">
        <f>IF(ISERROR(#REF!),"xx","")</f>
        <v>xx</v>
      </c>
      <c r="B59" s="662" t="s">
        <v>1729</v>
      </c>
      <c r="C59" s="1350"/>
      <c r="D59" s="663" t="s">
        <v>1730</v>
      </c>
      <c r="E59" s="664" t="s">
        <v>1759</v>
      </c>
      <c r="F59" s="1956">
        <v>48.99121920000001</v>
      </c>
      <c r="G59" s="161" t="s">
        <v>2890</v>
      </c>
      <c r="H59" s="162"/>
      <c r="I59" s="191" t="s">
        <v>3407</v>
      </c>
      <c r="J59" s="191" t="s">
        <v>3408</v>
      </c>
      <c r="K59" s="1646"/>
      <c r="L59" s="162"/>
      <c r="M59" s="183"/>
      <c r="N59" s="139"/>
      <c r="O59" s="58"/>
      <c r="P59" s="14" t="s">
        <v>1742</v>
      </c>
      <c r="Q59" s="25"/>
    </row>
    <row r="60" spans="1:18">
      <c r="A60" s="1503" t="str">
        <f>IF(ISERROR(#REF!),"xx","")</f>
        <v>xx</v>
      </c>
      <c r="B60" s="662" t="s">
        <v>1820</v>
      </c>
      <c r="C60" s="1350"/>
      <c r="D60" s="663" t="s">
        <v>1821</v>
      </c>
      <c r="E60" s="664" t="s">
        <v>1908</v>
      </c>
      <c r="F60" s="1956">
        <v>3418.059617280001</v>
      </c>
      <c r="G60" s="161" t="s">
        <v>2890</v>
      </c>
      <c r="H60" s="162"/>
      <c r="I60" s="191" t="s">
        <v>3407</v>
      </c>
      <c r="J60" s="191" t="s">
        <v>3408</v>
      </c>
      <c r="K60" s="1646"/>
      <c r="L60" s="162"/>
      <c r="M60" s="183"/>
      <c r="N60" s="139"/>
      <c r="O60" s="58"/>
      <c r="P60" s="14" t="s">
        <v>1854</v>
      </c>
      <c r="Q60" s="25"/>
    </row>
    <row r="61" spans="1:18">
      <c r="A61" s="1503" t="str">
        <f>IF(ISERROR(#REF!),"xx","")</f>
        <v>xx</v>
      </c>
      <c r="B61" s="674" t="s">
        <v>1434</v>
      </c>
      <c r="C61" s="1349"/>
      <c r="D61" s="708" t="s">
        <v>1437</v>
      </c>
      <c r="E61" s="673" t="s">
        <v>961</v>
      </c>
      <c r="F61" s="1956">
        <v>1040.2717248000001</v>
      </c>
      <c r="G61" s="159" t="s">
        <v>2890</v>
      </c>
      <c r="H61" s="160"/>
      <c r="I61" s="189" t="s">
        <v>3407</v>
      </c>
      <c r="J61" s="189" t="s">
        <v>3408</v>
      </c>
      <c r="K61" s="1647"/>
      <c r="L61" s="160"/>
      <c r="M61" s="200"/>
      <c r="N61" s="124"/>
      <c r="O61" s="125"/>
      <c r="P61" s="4" t="s">
        <v>739</v>
      </c>
      <c r="Q61" s="25"/>
    </row>
    <row r="62" spans="1:18">
      <c r="A62" s="1503" t="str">
        <f>IF(ISERROR(#REF!),"xx","")</f>
        <v>xx</v>
      </c>
      <c r="B62" s="662" t="s">
        <v>1731</v>
      </c>
      <c r="C62" s="1350"/>
      <c r="D62" s="663" t="s">
        <v>1436</v>
      </c>
      <c r="E62" s="664" t="s">
        <v>1438</v>
      </c>
      <c r="F62" s="1956">
        <v>2507.5121702400002</v>
      </c>
      <c r="G62" s="161" t="s">
        <v>2890</v>
      </c>
      <c r="H62" s="162"/>
      <c r="I62" s="191" t="s">
        <v>3407</v>
      </c>
      <c r="J62" s="191" t="s">
        <v>3408</v>
      </c>
      <c r="K62" s="1646"/>
      <c r="L62" s="162"/>
      <c r="M62" s="183"/>
      <c r="N62" s="139"/>
      <c r="O62" s="58"/>
      <c r="P62" s="14" t="s">
        <v>960</v>
      </c>
      <c r="Q62" s="25"/>
    </row>
    <row r="63" spans="1:18">
      <c r="A63" s="1503" t="str">
        <f>IF(ISERROR(#REF!),"xx","")</f>
        <v>xx</v>
      </c>
      <c r="B63" s="662" t="s">
        <v>3360</v>
      </c>
      <c r="C63" s="1717"/>
      <c r="D63" s="663" t="s">
        <v>1436</v>
      </c>
      <c r="E63" s="664" t="s">
        <v>1438</v>
      </c>
      <c r="F63" s="1956">
        <v>2507.5121702400002</v>
      </c>
      <c r="G63" s="161" t="s">
        <v>2890</v>
      </c>
      <c r="H63" s="162"/>
      <c r="I63" s="191" t="s">
        <v>3407</v>
      </c>
      <c r="J63" s="191" t="s">
        <v>3408</v>
      </c>
      <c r="K63" s="1646"/>
      <c r="L63" s="162"/>
      <c r="M63" s="183"/>
      <c r="N63" s="139"/>
      <c r="O63" s="58"/>
      <c r="P63" s="14" t="s">
        <v>960</v>
      </c>
      <c r="Q63" s="25"/>
    </row>
    <row r="64" spans="1:18">
      <c r="A64" s="1503" t="str">
        <f>IF(ISERROR(#REF!),"xx","")</f>
        <v>xx</v>
      </c>
      <c r="B64" s="665" t="s">
        <v>4188</v>
      </c>
      <c r="C64" s="1351"/>
      <c r="D64" s="666" t="s">
        <v>2935</v>
      </c>
      <c r="E64" s="667" t="s">
        <v>2936</v>
      </c>
      <c r="F64" s="1956">
        <v>1052.6033548800001</v>
      </c>
      <c r="G64" s="163" t="s">
        <v>2890</v>
      </c>
      <c r="H64" s="164"/>
      <c r="I64" s="195" t="s">
        <v>3407</v>
      </c>
      <c r="J64" s="195" t="s">
        <v>3408</v>
      </c>
      <c r="K64" s="1650"/>
      <c r="L64" s="164"/>
      <c r="M64" s="209"/>
      <c r="N64" s="123"/>
      <c r="O64" s="199"/>
      <c r="P64" s="5" t="s">
        <v>2937</v>
      </c>
      <c r="Q64" s="25"/>
    </row>
    <row r="65" spans="1:19">
      <c r="A65" s="1503" t="str">
        <f>IF(ISERROR(#REF!),"xx","")</f>
        <v>xx</v>
      </c>
      <c r="B65" s="662">
        <v>9967000582</v>
      </c>
      <c r="C65" s="1350"/>
      <c r="D65" s="669" t="s">
        <v>482</v>
      </c>
      <c r="E65" s="664"/>
      <c r="F65" s="1956">
        <v>15.647385600000003</v>
      </c>
      <c r="G65" s="161" t="s">
        <v>2890</v>
      </c>
      <c r="H65" s="162"/>
      <c r="I65" s="191" t="s">
        <v>3407</v>
      </c>
      <c r="J65" s="191" t="s">
        <v>3408</v>
      </c>
      <c r="K65" s="1646"/>
      <c r="L65" s="162"/>
      <c r="M65" s="183"/>
      <c r="N65" s="139"/>
      <c r="O65" s="58"/>
      <c r="P65" s="14" t="s">
        <v>1386</v>
      </c>
      <c r="Q65" s="25"/>
    </row>
    <row r="66" spans="1:19">
      <c r="A66" s="1503" t="str">
        <f>IF(ISERROR(#REF!),"xx","")</f>
        <v>xx</v>
      </c>
      <c r="B66" s="662">
        <v>9967002759</v>
      </c>
      <c r="C66" s="1350"/>
      <c r="D66" s="669" t="s">
        <v>2745</v>
      </c>
      <c r="E66" s="664"/>
      <c r="F66" s="1956">
        <v>79.131064320000007</v>
      </c>
      <c r="G66" s="161" t="s">
        <v>2890</v>
      </c>
      <c r="H66" s="162"/>
      <c r="I66" s="191" t="s">
        <v>3407</v>
      </c>
      <c r="J66" s="191" t="s">
        <v>3408</v>
      </c>
      <c r="K66" s="1646"/>
      <c r="L66" s="162"/>
      <c r="M66" s="183"/>
      <c r="N66" s="139"/>
      <c r="O66" s="58"/>
      <c r="P66" s="14" t="s">
        <v>854</v>
      </c>
      <c r="Q66" s="25"/>
    </row>
    <row r="67" spans="1:19">
      <c r="A67" s="1503" t="str">
        <f>IF(ISERROR(#REF!),"xx","")</f>
        <v>xx</v>
      </c>
      <c r="B67" s="1911">
        <v>9967007982</v>
      </c>
      <c r="C67" s="1912"/>
      <c r="D67" s="1920" t="s">
        <v>1507</v>
      </c>
      <c r="E67" s="664"/>
      <c r="F67" s="1956">
        <v>311.1780672000001</v>
      </c>
      <c r="G67" s="161" t="s">
        <v>2890</v>
      </c>
      <c r="H67" s="162"/>
      <c r="I67" s="191" t="s">
        <v>3407</v>
      </c>
      <c r="J67" s="191" t="s">
        <v>3408</v>
      </c>
      <c r="K67" s="1646"/>
      <c r="L67" s="162"/>
      <c r="M67" s="183"/>
      <c r="N67" s="139"/>
      <c r="O67" s="58"/>
      <c r="P67" s="14" t="s">
        <v>401</v>
      </c>
      <c r="Q67" s="25"/>
    </row>
    <row r="68" spans="1:19">
      <c r="A68" s="1503" t="str">
        <f>IF(ISERROR(#REF!),"xx","")</f>
        <v>xx</v>
      </c>
      <c r="B68" s="665">
        <v>9967008359</v>
      </c>
      <c r="C68" s="1351"/>
      <c r="D68" s="670" t="s">
        <v>4561</v>
      </c>
      <c r="E68" s="667"/>
      <c r="F68" s="1956">
        <v>311.1780672000001</v>
      </c>
      <c r="G68" s="163" t="s">
        <v>2890</v>
      </c>
      <c r="H68" s="164"/>
      <c r="I68" s="195" t="s">
        <v>3407</v>
      </c>
      <c r="J68" s="195" t="s">
        <v>3408</v>
      </c>
      <c r="K68" s="1650"/>
      <c r="L68" s="164"/>
      <c r="M68" s="123"/>
      <c r="N68" s="123"/>
      <c r="O68" s="180"/>
      <c r="P68" s="310" t="s">
        <v>401</v>
      </c>
    </row>
    <row r="69" spans="1:19">
      <c r="A69" s="1503" t="str">
        <f>IF(ISERROR(#REF!),"xx","")</f>
        <v>xx</v>
      </c>
      <c r="B69" s="665">
        <v>9967000879</v>
      </c>
      <c r="C69" s="1351"/>
      <c r="D69" s="670" t="s">
        <v>670</v>
      </c>
      <c r="E69" s="667"/>
      <c r="F69" s="1956">
        <v>1036.3971340800003</v>
      </c>
      <c r="G69" s="163" t="s">
        <v>2890</v>
      </c>
      <c r="H69" s="164"/>
      <c r="I69" s="195" t="s">
        <v>3407</v>
      </c>
      <c r="J69" s="195" t="s">
        <v>3408</v>
      </c>
      <c r="K69" s="1650"/>
      <c r="L69" s="164"/>
      <c r="M69" s="209"/>
      <c r="N69" s="123"/>
      <c r="O69" s="180"/>
      <c r="P69" s="5"/>
      <c r="Q69" s="25"/>
    </row>
    <row r="70" spans="1:19" s="44" customFormat="1">
      <c r="A70" s="1503" t="str">
        <f>IF(ISERROR(#REF!),"xx","")</f>
        <v>xx</v>
      </c>
      <c r="B70" s="1771">
        <v>996290201422</v>
      </c>
      <c r="C70" s="1351"/>
      <c r="D70" s="670" t="s">
        <v>3959</v>
      </c>
      <c r="E70" s="667"/>
      <c r="F70" s="1956">
        <v>40.3292736</v>
      </c>
      <c r="G70" s="172" t="s">
        <v>2890</v>
      </c>
      <c r="H70" s="168"/>
      <c r="I70" s="1219" t="s">
        <v>3407</v>
      </c>
      <c r="J70" s="1219" t="s">
        <v>3408</v>
      </c>
      <c r="K70" s="168"/>
      <c r="L70" s="164"/>
      <c r="M70" s="209"/>
      <c r="N70" s="123"/>
      <c r="O70" s="123"/>
      <c r="P70" s="310"/>
      <c r="Q70"/>
      <c r="R70"/>
    </row>
    <row r="71" spans="1:19" s="518" customFormat="1" ht="10.5" customHeight="1">
      <c r="A71" s="1503"/>
      <c r="B71" s="1440"/>
      <c r="C71" s="1441"/>
      <c r="D71" s="1442"/>
      <c r="E71" s="1440"/>
      <c r="F71" s="1443"/>
      <c r="G71" s="899"/>
      <c r="H71" s="899"/>
      <c r="I71" s="600"/>
      <c r="J71" s="600"/>
      <c r="K71" s="1442"/>
      <c r="L71" s="578"/>
      <c r="M71" s="900"/>
      <c r="N71" s="900"/>
      <c r="O71" s="900"/>
      <c r="P71" s="1440"/>
      <c r="Q71" s="25"/>
      <c r="R71"/>
      <c r="S71" s="532"/>
    </row>
    <row r="72" spans="1:19" s="44" customFormat="1">
      <c r="A72" s="1503" t="str">
        <f>IF(ISERROR(#REF!),"xx","")</f>
        <v>xx</v>
      </c>
      <c r="B72" s="730">
        <v>9967003782</v>
      </c>
      <c r="C72" s="1365"/>
      <c r="D72" s="737" t="s">
        <v>3105</v>
      </c>
      <c r="E72" s="733" t="s">
        <v>2920</v>
      </c>
      <c r="F72" s="1956">
        <v>21348.771333120003</v>
      </c>
      <c r="G72" s="477" t="s">
        <v>2890</v>
      </c>
      <c r="H72" s="501"/>
      <c r="I72" s="191"/>
      <c r="J72" s="1758"/>
      <c r="K72" s="786"/>
      <c r="L72" s="501"/>
      <c r="M72" s="470"/>
      <c r="N72" s="462"/>
      <c r="O72" s="466"/>
      <c r="P72" s="14" t="s">
        <v>2932</v>
      </c>
      <c r="Q72" s="25"/>
      <c r="R72"/>
    </row>
    <row r="73" spans="1:19" s="44" customFormat="1">
      <c r="A73" s="1503" t="str">
        <f>IF(ISERROR(#REF!),"xx","")</f>
        <v>xx</v>
      </c>
      <c r="B73" s="734">
        <v>9967003794</v>
      </c>
      <c r="C73" s="1363"/>
      <c r="D73" s="736" t="s">
        <v>3105</v>
      </c>
      <c r="E73" s="735" t="s">
        <v>3108</v>
      </c>
      <c r="F73" s="1956">
        <v>21348.771333120003</v>
      </c>
      <c r="G73" s="472" t="s">
        <v>2890</v>
      </c>
      <c r="H73" s="499"/>
      <c r="I73" s="195"/>
      <c r="J73" s="1239"/>
      <c r="K73" s="1467"/>
      <c r="L73" s="499"/>
      <c r="M73" s="474"/>
      <c r="N73" s="463"/>
      <c r="O73" s="469"/>
      <c r="P73" s="5" t="s">
        <v>3107</v>
      </c>
      <c r="Q73" s="25"/>
      <c r="R73"/>
    </row>
    <row r="74" spans="1:19" s="44" customFormat="1">
      <c r="A74" s="1503" t="str">
        <f>IF(ISERROR(#REF!),"xx","")</f>
        <v>xx</v>
      </c>
      <c r="B74" s="723">
        <v>9967003442</v>
      </c>
      <c r="C74" s="1364"/>
      <c r="D74" s="725" t="s">
        <v>2922</v>
      </c>
      <c r="E74" s="729"/>
      <c r="F74" s="1956">
        <v>4581.3682252800008</v>
      </c>
      <c r="G74" s="476" t="s">
        <v>2890</v>
      </c>
      <c r="H74" s="498"/>
      <c r="I74" s="1928" t="s">
        <v>3407</v>
      </c>
      <c r="J74" s="1928" t="s">
        <v>3408</v>
      </c>
      <c r="K74" s="498"/>
      <c r="L74" s="498"/>
      <c r="M74" s="461"/>
      <c r="N74" s="461"/>
      <c r="O74" s="465"/>
      <c r="P74" s="4" t="s">
        <v>2927</v>
      </c>
      <c r="Q74" s="25"/>
      <c r="R74"/>
    </row>
    <row r="75" spans="1:19" s="44" customFormat="1">
      <c r="A75" s="1503" t="str">
        <f>IF(ISERROR(#REF!),"xx","")</f>
        <v>xx</v>
      </c>
      <c r="B75" s="730">
        <v>9967003443</v>
      </c>
      <c r="C75" s="1365"/>
      <c r="D75" s="732" t="s">
        <v>2923</v>
      </c>
      <c r="E75" s="733"/>
      <c r="F75" s="1956">
        <v>4581.3682252800008</v>
      </c>
      <c r="G75" s="161" t="s">
        <v>2890</v>
      </c>
      <c r="H75" s="162"/>
      <c r="I75" s="1758" t="s">
        <v>3407</v>
      </c>
      <c r="J75" s="1758" t="s">
        <v>3408</v>
      </c>
      <c r="K75" s="1645"/>
      <c r="L75" s="501"/>
      <c r="M75" s="494"/>
      <c r="N75" s="494"/>
      <c r="O75" s="495"/>
      <c r="P75" s="14" t="s">
        <v>2928</v>
      </c>
      <c r="Q75" s="25"/>
      <c r="R75"/>
    </row>
    <row r="76" spans="1:19">
      <c r="A76" s="1503" t="str">
        <f>IF(ISERROR(#REF!),"xx","")</f>
        <v>xx</v>
      </c>
      <c r="B76" s="662">
        <v>9967003445</v>
      </c>
      <c r="C76" s="1350"/>
      <c r="D76" s="669" t="s">
        <v>2924</v>
      </c>
      <c r="E76" s="664"/>
      <c r="F76" s="1956">
        <v>2013.5763648000002</v>
      </c>
      <c r="G76" s="161" t="s">
        <v>2890</v>
      </c>
      <c r="H76" s="162"/>
      <c r="I76" s="191" t="s">
        <v>3407</v>
      </c>
      <c r="J76" s="191" t="s">
        <v>3408</v>
      </c>
      <c r="K76" s="153"/>
      <c r="L76" s="162"/>
      <c r="M76" s="183"/>
      <c r="N76" s="139"/>
      <c r="O76" s="58"/>
      <c r="P76" s="14" t="s">
        <v>2930</v>
      </c>
      <c r="Q76" s="25"/>
    </row>
    <row r="77" spans="1:19">
      <c r="A77" s="1503" t="str">
        <f>IF(ISERROR(#REF!),"xx","")</f>
        <v>xx</v>
      </c>
      <c r="B77" s="662">
        <v>9967003447</v>
      </c>
      <c r="C77" s="1350"/>
      <c r="D77" s="669" t="s">
        <v>2926</v>
      </c>
      <c r="E77" s="664"/>
      <c r="F77" s="1956">
        <v>4581.3682252800008</v>
      </c>
      <c r="G77" s="161" t="s">
        <v>2890</v>
      </c>
      <c r="H77" s="162"/>
      <c r="I77" s="191"/>
      <c r="J77" s="191"/>
      <c r="K77" s="153"/>
      <c r="L77" s="162"/>
      <c r="M77" s="183"/>
      <c r="N77" s="139"/>
      <c r="O77" s="58"/>
      <c r="P77" s="14" t="s">
        <v>2931</v>
      </c>
      <c r="Q77" s="25"/>
    </row>
    <row r="78" spans="1:19" s="518" customFormat="1" ht="10.5" customHeight="1">
      <c r="A78" s="1503"/>
      <c r="B78" s="1712"/>
      <c r="C78" s="1713"/>
      <c r="D78" s="1714"/>
      <c r="E78" s="1712"/>
      <c r="F78" s="1730"/>
      <c r="G78" s="1535"/>
      <c r="H78" s="1535"/>
      <c r="I78" s="1731"/>
      <c r="J78" s="1731"/>
      <c r="K78" s="1714"/>
      <c r="L78" s="1414"/>
      <c r="M78" s="903"/>
      <c r="N78" s="903"/>
      <c r="O78" s="903"/>
      <c r="P78" s="1712"/>
      <c r="Q78" s="25"/>
      <c r="R78"/>
      <c r="S78" s="532"/>
    </row>
    <row r="79" spans="1:19">
      <c r="A79" s="1503" t="str">
        <f>IF(ISERROR(#REF!),"xx","")</f>
        <v>xx</v>
      </c>
      <c r="B79" s="662">
        <v>9967002429</v>
      </c>
      <c r="C79" s="1350"/>
      <c r="D79" s="669" t="s">
        <v>1921</v>
      </c>
      <c r="E79" s="664"/>
      <c r="F79" s="1956">
        <v>8522.2368000000006</v>
      </c>
      <c r="G79" s="161" t="s">
        <v>2890</v>
      </c>
      <c r="H79" s="162"/>
      <c r="I79" s="191" t="s">
        <v>3407</v>
      </c>
      <c r="J79" s="191" t="s">
        <v>3408</v>
      </c>
      <c r="K79" s="153"/>
      <c r="L79" s="162"/>
      <c r="M79" s="183"/>
      <c r="N79" s="139"/>
      <c r="O79" s="58"/>
      <c r="P79" s="14" t="s">
        <v>1941</v>
      </c>
      <c r="Q79" s="25"/>
    </row>
    <row r="80" spans="1:19">
      <c r="A80" s="1503" t="str">
        <f>IF(ISERROR(#REF!),"xx","")</f>
        <v>xx</v>
      </c>
      <c r="B80" s="662">
        <v>9967002444</v>
      </c>
      <c r="C80" s="1350"/>
      <c r="D80" s="669" t="s">
        <v>1934</v>
      </c>
      <c r="E80" s="664"/>
      <c r="F80" s="1956">
        <v>5426.2897920000005</v>
      </c>
      <c r="G80" s="161" t="s">
        <v>2890</v>
      </c>
      <c r="H80" s="162"/>
      <c r="I80" s="191" t="s">
        <v>3407</v>
      </c>
      <c r="J80" s="191" t="s">
        <v>3408</v>
      </c>
      <c r="K80" s="162"/>
      <c r="L80" s="162"/>
      <c r="M80" s="183"/>
      <c r="N80" s="139"/>
      <c r="O80" s="116"/>
      <c r="P80" s="14"/>
      <c r="Q80" s="25"/>
    </row>
    <row r="81" spans="1:18">
      <c r="A81" s="1503" t="str">
        <f>IF(ISERROR(#REF!),"xx","")</f>
        <v>xx</v>
      </c>
      <c r="B81" s="665">
        <v>9967002440</v>
      </c>
      <c r="C81" s="1351"/>
      <c r="D81" s="670" t="s">
        <v>1922</v>
      </c>
      <c r="E81" s="667"/>
      <c r="F81" s="1956">
        <v>1074.826368</v>
      </c>
      <c r="G81" s="163" t="s">
        <v>2890</v>
      </c>
      <c r="H81" s="164"/>
      <c r="I81" s="195" t="s">
        <v>3407</v>
      </c>
      <c r="J81" s="195" t="s">
        <v>3408</v>
      </c>
      <c r="K81" s="171"/>
      <c r="L81" s="164"/>
      <c r="M81" s="209"/>
      <c r="N81" s="123"/>
      <c r="O81" s="199"/>
      <c r="P81" s="5" t="s">
        <v>1935</v>
      </c>
      <c r="Q81" s="25"/>
    </row>
    <row r="82" spans="1:18">
      <c r="A82" s="1503" t="str">
        <f>IF(ISERROR(#REF!),"xx","")</f>
        <v>xx</v>
      </c>
      <c r="B82" s="662">
        <v>9967002432</v>
      </c>
      <c r="C82" s="1350"/>
      <c r="D82" s="669" t="s">
        <v>1923</v>
      </c>
      <c r="E82" s="664"/>
      <c r="F82" s="1956">
        <v>877.371264</v>
      </c>
      <c r="G82" s="161" t="s">
        <v>2890</v>
      </c>
      <c r="H82" s="162"/>
      <c r="I82" s="191" t="s">
        <v>3407</v>
      </c>
      <c r="J82" s="191" t="s">
        <v>3408</v>
      </c>
      <c r="K82" s="153"/>
      <c r="L82" s="162"/>
      <c r="M82" s="183"/>
      <c r="N82" s="139"/>
      <c r="O82" s="58"/>
      <c r="P82" s="14" t="s">
        <v>1936</v>
      </c>
      <c r="Q82" s="25"/>
    </row>
    <row r="83" spans="1:18">
      <c r="A83" s="1503" t="str">
        <f>IF(ISERROR(#REF!),"xx","")</f>
        <v>xx</v>
      </c>
      <c r="B83" s="662">
        <v>9967002433</v>
      </c>
      <c r="C83" s="1350"/>
      <c r="D83" s="669" t="s">
        <v>1924</v>
      </c>
      <c r="E83" s="664"/>
      <c r="F83" s="1956">
        <v>2632.1137920000006</v>
      </c>
      <c r="G83" s="161" t="s">
        <v>2890</v>
      </c>
      <c r="H83" s="162"/>
      <c r="I83" s="191" t="s">
        <v>3407</v>
      </c>
      <c r="J83" s="191" t="s">
        <v>3408</v>
      </c>
      <c r="K83" s="153"/>
      <c r="L83" s="162"/>
      <c r="M83" s="183"/>
      <c r="N83" s="139"/>
      <c r="O83" s="58"/>
      <c r="P83" s="14" t="s">
        <v>1942</v>
      </c>
      <c r="Q83" s="25"/>
    </row>
    <row r="84" spans="1:18">
      <c r="A84" s="1503" t="str">
        <f>IF(ISERROR(#REF!),"xx","")</f>
        <v>xx</v>
      </c>
      <c r="B84" s="665">
        <v>9967002434</v>
      </c>
      <c r="C84" s="1351"/>
      <c r="D84" s="670" t="s">
        <v>1925</v>
      </c>
      <c r="E84" s="667"/>
      <c r="F84" s="1956">
        <v>6579.3530880000008</v>
      </c>
      <c r="G84" s="163" t="s">
        <v>2890</v>
      </c>
      <c r="H84" s="164"/>
      <c r="I84" s="195" t="s">
        <v>3407</v>
      </c>
      <c r="J84" s="195" t="s">
        <v>3408</v>
      </c>
      <c r="K84" s="171"/>
      <c r="L84" s="164"/>
      <c r="M84" s="209"/>
      <c r="N84" s="123"/>
      <c r="O84" s="199"/>
      <c r="P84" s="5" t="s">
        <v>1937</v>
      </c>
      <c r="Q84" s="25"/>
    </row>
    <row r="85" spans="1:18">
      <c r="A85" s="1503"/>
      <c r="B85" s="662">
        <v>9967008245</v>
      </c>
      <c r="C85" s="1350"/>
      <c r="D85" s="669" t="s">
        <v>4508</v>
      </c>
      <c r="E85" s="664"/>
      <c r="F85" s="1956">
        <v>276.62342400000006</v>
      </c>
      <c r="G85" s="161" t="s">
        <v>2890</v>
      </c>
      <c r="H85" s="162"/>
      <c r="I85" s="191" t="s">
        <v>3407</v>
      </c>
      <c r="J85" s="191" t="s">
        <v>3408</v>
      </c>
      <c r="K85" s="162"/>
      <c r="L85" s="162"/>
      <c r="M85" s="139"/>
      <c r="N85" s="139"/>
      <c r="O85" s="116"/>
      <c r="P85" s="14"/>
    </row>
    <row r="86" spans="1:18">
      <c r="A86" s="1503" t="str">
        <f>IF(ISERROR(#REF!),"xx","")</f>
        <v>xx</v>
      </c>
      <c r="B86" s="662">
        <v>9967002437</v>
      </c>
      <c r="C86" s="1350"/>
      <c r="D86" s="669" t="s">
        <v>1926</v>
      </c>
      <c r="E86" s="664"/>
      <c r="F86" s="1956">
        <v>2192.4967680000004</v>
      </c>
      <c r="G86" s="161" t="s">
        <v>2890</v>
      </c>
      <c r="H86" s="162"/>
      <c r="I86" s="191" t="s">
        <v>3407</v>
      </c>
      <c r="J86" s="191" t="s">
        <v>3408</v>
      </c>
      <c r="K86" s="153"/>
      <c r="L86" s="162"/>
      <c r="M86" s="183"/>
      <c r="N86" s="139"/>
      <c r="O86" s="58"/>
      <c r="P86" s="14" t="s">
        <v>2741</v>
      </c>
      <c r="Q86" s="25"/>
    </row>
    <row r="87" spans="1:18">
      <c r="A87" s="1503" t="str">
        <f>IF(ISERROR(#REF!),"xx","")</f>
        <v>xx</v>
      </c>
      <c r="B87" s="665">
        <v>9967002439</v>
      </c>
      <c r="C87" s="1351"/>
      <c r="D87" s="670" t="s">
        <v>1927</v>
      </c>
      <c r="E87" s="667"/>
      <c r="F87" s="1956">
        <v>1780.8215040000005</v>
      </c>
      <c r="G87" s="163" t="s">
        <v>2890</v>
      </c>
      <c r="H87" s="164"/>
      <c r="I87" s="195" t="s">
        <v>3407</v>
      </c>
      <c r="J87" s="195" t="s">
        <v>3408</v>
      </c>
      <c r="K87" s="171"/>
      <c r="L87" s="164"/>
      <c r="M87" s="209"/>
      <c r="N87" s="123"/>
      <c r="O87" s="199"/>
      <c r="P87" s="5" t="s">
        <v>1938</v>
      </c>
      <c r="Q87" s="25"/>
    </row>
    <row r="88" spans="1:18">
      <c r="A88" s="1503" t="str">
        <f>IF(ISERROR(#REF!),"xx","")</f>
        <v>xx</v>
      </c>
      <c r="B88" s="662">
        <v>9967002435</v>
      </c>
      <c r="C88" s="1350"/>
      <c r="D88" s="669" t="s">
        <v>1928</v>
      </c>
      <c r="E88" s="664"/>
      <c r="F88" s="1956">
        <v>4968.0449280000003</v>
      </c>
      <c r="G88" s="161" t="s">
        <v>2890</v>
      </c>
      <c r="H88" s="162"/>
      <c r="I88" s="191" t="s">
        <v>3407</v>
      </c>
      <c r="J88" s="191" t="s">
        <v>3408</v>
      </c>
      <c r="K88" s="153"/>
      <c r="L88" s="162"/>
      <c r="M88" s="183"/>
      <c r="N88" s="139"/>
      <c r="O88" s="58"/>
      <c r="P88" s="14" t="s">
        <v>2742</v>
      </c>
      <c r="Q88" s="25"/>
    </row>
    <row r="89" spans="1:18">
      <c r="A89" s="1503" t="str">
        <f>IF(ISERROR(#REF!),"xx","")</f>
        <v>xx</v>
      </c>
      <c r="B89" s="662">
        <v>9967002436</v>
      </c>
      <c r="C89" s="1350"/>
      <c r="D89" s="669" t="s">
        <v>1929</v>
      </c>
      <c r="E89" s="664"/>
      <c r="F89" s="1956">
        <v>3869.0023680000008</v>
      </c>
      <c r="G89" s="161" t="s">
        <v>2890</v>
      </c>
      <c r="H89" s="162"/>
      <c r="I89" s="191" t="s">
        <v>3407</v>
      </c>
      <c r="J89" s="191" t="s">
        <v>3408</v>
      </c>
      <c r="K89" s="153"/>
      <c r="L89" s="162"/>
      <c r="M89" s="183"/>
      <c r="N89" s="139"/>
      <c r="O89" s="58"/>
      <c r="P89" s="14" t="s">
        <v>2742</v>
      </c>
      <c r="Q89" s="25"/>
    </row>
    <row r="90" spans="1:18">
      <c r="A90" s="1503" t="str">
        <f>IF(ISERROR(#REF!),"xx","")</f>
        <v>xx</v>
      </c>
      <c r="B90" s="665">
        <v>9967002438</v>
      </c>
      <c r="C90" s="1351"/>
      <c r="D90" s="670" t="s">
        <v>1930</v>
      </c>
      <c r="E90" s="667"/>
      <c r="F90" s="1956">
        <v>5526.8801280000007</v>
      </c>
      <c r="G90" s="163" t="s">
        <v>2890</v>
      </c>
      <c r="H90" s="164"/>
      <c r="I90" s="195" t="s">
        <v>3407</v>
      </c>
      <c r="J90" s="195" t="s">
        <v>3408</v>
      </c>
      <c r="K90" s="171"/>
      <c r="L90" s="164"/>
      <c r="M90" s="209"/>
      <c r="N90" s="123"/>
      <c r="O90" s="199"/>
      <c r="P90" s="5" t="s">
        <v>2742</v>
      </c>
      <c r="Q90" s="25"/>
    </row>
    <row r="91" spans="1:18" s="44" customFormat="1">
      <c r="A91" s="1503" t="str">
        <f>IF(ISERROR(#REF!),"xx","")</f>
        <v>xx</v>
      </c>
      <c r="B91" s="723">
        <v>9967004849</v>
      </c>
      <c r="C91" s="1364"/>
      <c r="D91" s="725" t="s">
        <v>3603</v>
      </c>
      <c r="E91" s="729"/>
      <c r="F91" s="1956">
        <v>11773.968433920003</v>
      </c>
      <c r="G91" s="159" t="s">
        <v>2890</v>
      </c>
      <c r="H91" s="160"/>
      <c r="I91" s="189" t="s">
        <v>3407</v>
      </c>
      <c r="J91" s="189" t="s">
        <v>3408</v>
      </c>
      <c r="K91" s="170"/>
      <c r="L91" s="160"/>
      <c r="M91" s="461"/>
      <c r="N91" s="461"/>
      <c r="O91" s="465"/>
      <c r="P91" s="4"/>
      <c r="Q91" s="1639"/>
      <c r="R91"/>
    </row>
    <row r="92" spans="1:18" s="44" customFormat="1">
      <c r="A92" s="1503" t="str">
        <f>IF(ISERROR(#REF!),"xx","")</f>
        <v>xx</v>
      </c>
      <c r="B92" s="734">
        <v>9967004850</v>
      </c>
      <c r="C92" s="1363"/>
      <c r="D92" s="727" t="s">
        <v>3604</v>
      </c>
      <c r="E92" s="735"/>
      <c r="F92" s="1956">
        <v>17602.228385280003</v>
      </c>
      <c r="G92" s="163" t="s">
        <v>2890</v>
      </c>
      <c r="H92" s="164"/>
      <c r="I92" s="195" t="s">
        <v>3407</v>
      </c>
      <c r="J92" s="195" t="s">
        <v>3408</v>
      </c>
      <c r="K92" s="171"/>
      <c r="L92" s="164"/>
      <c r="M92" s="446"/>
      <c r="N92" s="446"/>
      <c r="O92" s="448"/>
      <c r="P92" s="5"/>
      <c r="Q92" s="1639"/>
      <c r="R92"/>
    </row>
    <row r="93" spans="1:18">
      <c r="A93" s="1503" t="str">
        <f>IF(ISERROR(#REF!),"xx","")</f>
        <v>xx</v>
      </c>
      <c r="B93" s="662">
        <v>9967002441</v>
      </c>
      <c r="C93" s="1350"/>
      <c r="D93" s="669" t="s">
        <v>1931</v>
      </c>
      <c r="E93" s="664"/>
      <c r="F93" s="1956">
        <v>966.78489600000034</v>
      </c>
      <c r="G93" s="161" t="s">
        <v>2890</v>
      </c>
      <c r="H93" s="162"/>
      <c r="I93" s="191" t="s">
        <v>3407</v>
      </c>
      <c r="J93" s="191" t="s">
        <v>3408</v>
      </c>
      <c r="K93" s="153"/>
      <c r="L93" s="162"/>
      <c r="M93" s="183"/>
      <c r="N93" s="139"/>
      <c r="O93" s="58"/>
      <c r="P93" s="14" t="s">
        <v>1939</v>
      </c>
      <c r="Q93" s="25"/>
    </row>
    <row r="94" spans="1:18">
      <c r="A94" s="1503" t="str">
        <f>IF(ISERROR(#REF!),"xx","")</f>
        <v>xx</v>
      </c>
      <c r="B94" s="662">
        <v>9967002442</v>
      </c>
      <c r="C94" s="1350"/>
      <c r="D94" s="669" t="s">
        <v>1932</v>
      </c>
      <c r="E94" s="664"/>
      <c r="F94" s="1956">
        <v>754.42752000000019</v>
      </c>
      <c r="G94" s="161" t="s">
        <v>2890</v>
      </c>
      <c r="H94" s="162"/>
      <c r="I94" s="191" t="s">
        <v>3407</v>
      </c>
      <c r="J94" s="191" t="s">
        <v>3408</v>
      </c>
      <c r="K94" s="153"/>
      <c r="L94" s="162"/>
      <c r="M94" s="183"/>
      <c r="N94" s="139"/>
      <c r="O94" s="58"/>
      <c r="P94" s="14" t="s">
        <v>1939</v>
      </c>
      <c r="Q94" s="25"/>
    </row>
    <row r="95" spans="1:18">
      <c r="A95" s="1503" t="str">
        <f>IF(ISERROR(#REF!),"xx","")</f>
        <v>xx</v>
      </c>
      <c r="B95" s="665">
        <v>9967002443</v>
      </c>
      <c r="C95" s="1351"/>
      <c r="D95" s="670" t="s">
        <v>1933</v>
      </c>
      <c r="E95" s="667"/>
      <c r="F95" s="1956">
        <v>1076.6891520000001</v>
      </c>
      <c r="G95" s="163" t="s">
        <v>2890</v>
      </c>
      <c r="H95" s="164"/>
      <c r="I95" s="195" t="s">
        <v>3407</v>
      </c>
      <c r="J95" s="195" t="s">
        <v>3408</v>
      </c>
      <c r="K95" s="171"/>
      <c r="L95" s="164"/>
      <c r="M95" s="209"/>
      <c r="N95" s="123"/>
      <c r="O95" s="199"/>
      <c r="P95" s="5" t="s">
        <v>1939</v>
      </c>
      <c r="Q95" s="25"/>
    </row>
    <row r="96" spans="1:18">
      <c r="A96" s="1503" t="str">
        <f>IF(ISERROR(#REF!),"xx","")</f>
        <v>xx</v>
      </c>
      <c r="B96" s="662">
        <v>9967004851</v>
      </c>
      <c r="C96" s="1350"/>
      <c r="D96" s="669" t="s">
        <v>3606</v>
      </c>
      <c r="E96" s="664"/>
      <c r="F96" s="1956">
        <v>2326.1515199999999</v>
      </c>
      <c r="G96" s="161" t="s">
        <v>2890</v>
      </c>
      <c r="H96" s="162"/>
      <c r="I96" s="191" t="s">
        <v>3407</v>
      </c>
      <c r="J96" s="191" t="s">
        <v>3408</v>
      </c>
      <c r="K96" s="153"/>
      <c r="L96" s="162"/>
      <c r="M96" s="183"/>
      <c r="N96" s="139"/>
      <c r="O96" s="58"/>
      <c r="P96" s="14"/>
      <c r="Q96" s="1639"/>
    </row>
    <row r="97" spans="1:18">
      <c r="A97" s="1503" t="str">
        <f>IF(ISERROR(#REF!),"xx","")</f>
        <v>xx</v>
      </c>
      <c r="B97" s="662">
        <v>9967004852</v>
      </c>
      <c r="C97" s="1350"/>
      <c r="D97" s="669" t="s">
        <v>3607</v>
      </c>
      <c r="E97" s="664"/>
      <c r="F97" s="1956">
        <v>3323.0948889600004</v>
      </c>
      <c r="G97" s="163" t="s">
        <v>2890</v>
      </c>
      <c r="H97" s="164"/>
      <c r="I97" s="195" t="s">
        <v>3407</v>
      </c>
      <c r="J97" s="195" t="s">
        <v>3408</v>
      </c>
      <c r="K97" s="171"/>
      <c r="L97" s="164"/>
      <c r="M97" s="183"/>
      <c r="N97" s="139"/>
      <c r="O97" s="58"/>
      <c r="P97" s="14"/>
      <c r="Q97" s="1639"/>
    </row>
    <row r="98" spans="1:18" ht="12.75" customHeight="1">
      <c r="A98" s="1503"/>
      <c r="B98" s="1288"/>
      <c r="C98" s="1400"/>
      <c r="D98" s="508"/>
      <c r="E98" s="96"/>
      <c r="F98" s="96"/>
      <c r="G98" s="96"/>
      <c r="H98" s="413"/>
      <c r="I98" s="245"/>
      <c r="J98" s="245"/>
      <c r="K98" s="856"/>
      <c r="L98" s="174"/>
      <c r="M98" s="1289"/>
      <c r="N98" s="96"/>
      <c r="O98" s="96"/>
      <c r="P98" s="96"/>
      <c r="Q98" s="25"/>
    </row>
    <row r="99" spans="1:18" s="78" customFormat="1">
      <c r="A99" s="1503"/>
      <c r="B99" s="90" t="s">
        <v>1030</v>
      </c>
      <c r="C99" s="1343"/>
      <c r="D99" s="83"/>
      <c r="E99" s="83"/>
      <c r="F99" s="83"/>
      <c r="G99" s="83" t="s">
        <v>10</v>
      </c>
      <c r="H99" s="515"/>
      <c r="I99" s="1927"/>
      <c r="J99" s="1927"/>
      <c r="K99" s="356"/>
      <c r="L99" s="434"/>
      <c r="M99" s="431"/>
      <c r="N99" s="83"/>
      <c r="O99" s="91"/>
      <c r="P99" s="89"/>
      <c r="Q99" s="25"/>
      <c r="R99"/>
    </row>
    <row r="100" spans="1:18">
      <c r="A100" s="1503" t="str">
        <f>IF(ISERROR(#REF!),"xx","")</f>
        <v>xx</v>
      </c>
      <c r="B100" s="755" t="s">
        <v>1827</v>
      </c>
      <c r="C100" s="1347"/>
      <c r="D100" s="756" t="s">
        <v>3505</v>
      </c>
      <c r="E100" s="757" t="s">
        <v>1237</v>
      </c>
      <c r="F100" s="1981"/>
      <c r="G100" s="161" t="s">
        <v>2890</v>
      </c>
      <c r="H100" s="162"/>
      <c r="I100" s="191" t="s">
        <v>3407</v>
      </c>
      <c r="J100" s="191" t="s">
        <v>3408</v>
      </c>
      <c r="K100" s="162"/>
      <c r="L100" s="162"/>
      <c r="M100" s="183"/>
      <c r="N100" s="139"/>
      <c r="O100" s="116"/>
      <c r="P100" s="97" t="s">
        <v>1850</v>
      </c>
      <c r="Q100" s="25"/>
    </row>
    <row r="101" spans="1:18">
      <c r="A101" s="1503" t="str">
        <f>IF(ISERROR(#REF!),"xx","")</f>
        <v>xx</v>
      </c>
      <c r="B101" s="755" t="s">
        <v>1441</v>
      </c>
      <c r="C101" s="1347"/>
      <c r="D101" s="756" t="s">
        <v>3506</v>
      </c>
      <c r="E101" s="757" t="s">
        <v>1344</v>
      </c>
      <c r="F101" s="1981"/>
      <c r="G101" s="161" t="s">
        <v>2890</v>
      </c>
      <c r="H101" s="162"/>
      <c r="I101" s="191" t="s">
        <v>3407</v>
      </c>
      <c r="J101" s="191" t="s">
        <v>3408</v>
      </c>
      <c r="K101" s="162"/>
      <c r="L101" s="162"/>
      <c r="M101" s="183"/>
      <c r="N101" s="139">
        <v>1051</v>
      </c>
      <c r="O101" s="116" t="s">
        <v>167</v>
      </c>
      <c r="P101" s="14" t="s">
        <v>1819</v>
      </c>
      <c r="Q101" s="25"/>
    </row>
    <row r="102" spans="1:18">
      <c r="A102" s="1503" t="str">
        <f>IF(ISERROR(#REF!),"xx","")</f>
        <v>xx</v>
      </c>
      <c r="B102" s="758" t="s">
        <v>1745</v>
      </c>
      <c r="C102" s="1348"/>
      <c r="D102" s="706" t="s">
        <v>3507</v>
      </c>
      <c r="E102" s="661" t="s">
        <v>1236</v>
      </c>
      <c r="F102" s="1981"/>
      <c r="G102" s="163" t="s">
        <v>2890</v>
      </c>
      <c r="H102" s="164"/>
      <c r="I102" s="195" t="s">
        <v>3407</v>
      </c>
      <c r="J102" s="195" t="s">
        <v>3408</v>
      </c>
      <c r="K102" s="164"/>
      <c r="L102" s="164"/>
      <c r="M102" s="209"/>
      <c r="N102" s="123"/>
      <c r="O102" s="180"/>
      <c r="P102" s="5" t="s">
        <v>1819</v>
      </c>
      <c r="Q102" s="25"/>
    </row>
    <row r="103" spans="1:18">
      <c r="A103" s="1503" t="str">
        <f>IF(ISERROR(#REF!),"xx","")</f>
        <v>xx</v>
      </c>
      <c r="B103" s="662" t="s">
        <v>2697</v>
      </c>
      <c r="C103" s="1350"/>
      <c r="D103" s="663" t="s">
        <v>888</v>
      </c>
      <c r="E103" s="664"/>
      <c r="F103" s="1981"/>
      <c r="G103" s="161" t="s">
        <v>2890</v>
      </c>
      <c r="H103" s="162"/>
      <c r="I103" s="191" t="s">
        <v>3407</v>
      </c>
      <c r="J103" s="191" t="s">
        <v>3408</v>
      </c>
      <c r="K103" s="162"/>
      <c r="L103" s="162"/>
      <c r="M103" s="183"/>
      <c r="N103" s="139">
        <v>1051</v>
      </c>
      <c r="O103" s="116" t="s">
        <v>167</v>
      </c>
      <c r="P103" s="14" t="s">
        <v>1493</v>
      </c>
      <c r="Q103" s="25"/>
    </row>
    <row r="104" spans="1:18">
      <c r="A104" s="1503" t="str">
        <f>IF(ISERROR(#REF!),"xx","")</f>
        <v>xx</v>
      </c>
      <c r="B104" s="665" t="s">
        <v>2480</v>
      </c>
      <c r="C104" s="1351"/>
      <c r="D104" s="666" t="s">
        <v>2479</v>
      </c>
      <c r="E104" s="667"/>
      <c r="F104" s="1981"/>
      <c r="G104" s="163" t="s">
        <v>2890</v>
      </c>
      <c r="H104" s="164"/>
      <c r="I104" s="195" t="s">
        <v>3407</v>
      </c>
      <c r="J104" s="195" t="s">
        <v>3408</v>
      </c>
      <c r="K104" s="164"/>
      <c r="L104" s="164"/>
      <c r="M104" s="209"/>
      <c r="N104" s="123"/>
      <c r="O104" s="180"/>
      <c r="P104" s="5"/>
      <c r="Q104" s="25"/>
    </row>
    <row r="105" spans="1:18">
      <c r="A105" s="1503" t="str">
        <f>IF(ISERROR(#REF!),"xx","")</f>
        <v>xx</v>
      </c>
      <c r="B105" s="662" t="s">
        <v>1353</v>
      </c>
      <c r="C105" s="1350"/>
      <c r="D105" s="663" t="s">
        <v>917</v>
      </c>
      <c r="E105" s="664" t="s">
        <v>295</v>
      </c>
      <c r="F105" s="1956">
        <v>105.75180000000002</v>
      </c>
      <c r="G105" s="161" t="s">
        <v>2890</v>
      </c>
      <c r="H105" s="162"/>
      <c r="I105" s="191" t="s">
        <v>3407</v>
      </c>
      <c r="J105" s="191" t="s">
        <v>3408</v>
      </c>
      <c r="K105" s="162"/>
      <c r="L105" s="162"/>
      <c r="M105" s="183"/>
      <c r="N105" s="139"/>
      <c r="O105" s="58" t="s">
        <v>1743</v>
      </c>
      <c r="P105" s="14" t="s">
        <v>1255</v>
      </c>
      <c r="Q105" s="25"/>
    </row>
    <row r="106" spans="1:18" s="44" customFormat="1">
      <c r="A106" s="1503" t="str">
        <f>IF(ISERROR(#REF!),"xx","")</f>
        <v>xx</v>
      </c>
      <c r="B106" s="662" t="s">
        <v>3308</v>
      </c>
      <c r="C106" s="1350"/>
      <c r="D106" s="663" t="s">
        <v>3309</v>
      </c>
      <c r="E106" s="664" t="s">
        <v>3310</v>
      </c>
      <c r="F106" s="1956">
        <v>105.75180000000002</v>
      </c>
      <c r="G106" s="161" t="s">
        <v>2890</v>
      </c>
      <c r="H106" s="162"/>
      <c r="I106" s="191" t="s">
        <v>3407</v>
      </c>
      <c r="J106" s="191" t="s">
        <v>3408</v>
      </c>
      <c r="K106" s="221"/>
      <c r="L106" s="323"/>
      <c r="M106" s="365"/>
      <c r="N106" s="365"/>
      <c r="O106" s="391" t="s">
        <v>1743</v>
      </c>
      <c r="P106" s="14" t="s">
        <v>3311</v>
      </c>
      <c r="Q106"/>
      <c r="R106"/>
    </row>
    <row r="107" spans="1:18">
      <c r="A107" s="1503" t="str">
        <f>IF(ISERROR(#REF!),"xx","")</f>
        <v>xx</v>
      </c>
      <c r="B107" s="662" t="s">
        <v>1372</v>
      </c>
      <c r="C107" s="1350"/>
      <c r="D107" s="663" t="s">
        <v>1373</v>
      </c>
      <c r="E107" s="664" t="s">
        <v>1243</v>
      </c>
      <c r="F107" s="1956">
        <v>53.555040000000012</v>
      </c>
      <c r="G107" s="161" t="s">
        <v>2890</v>
      </c>
      <c r="H107" s="162"/>
      <c r="I107" s="191" t="s">
        <v>3407</v>
      </c>
      <c r="J107" s="191" t="s">
        <v>3408</v>
      </c>
      <c r="K107" s="162"/>
      <c r="L107" s="162"/>
      <c r="M107" s="183"/>
      <c r="N107" s="139"/>
      <c r="O107" s="58" t="s">
        <v>1682</v>
      </c>
      <c r="P107" s="14" t="s">
        <v>1749</v>
      </c>
      <c r="Q107" s="25"/>
    </row>
    <row r="108" spans="1:18">
      <c r="A108" s="1503" t="str">
        <f>IF(ISERROR(#REF!),"xx","")</f>
        <v>xx</v>
      </c>
      <c r="B108" s="662" t="s">
        <v>1746</v>
      </c>
      <c r="C108" s="1350"/>
      <c r="D108" s="663" t="s">
        <v>1747</v>
      </c>
      <c r="E108" s="664" t="s">
        <v>1748</v>
      </c>
      <c r="F108" s="1956">
        <v>222.56388000000007</v>
      </c>
      <c r="G108" s="161" t="s">
        <v>2890</v>
      </c>
      <c r="H108" s="162"/>
      <c r="I108" s="191" t="s">
        <v>3407</v>
      </c>
      <c r="J108" s="191" t="s">
        <v>3408</v>
      </c>
      <c r="K108" s="221"/>
      <c r="L108" s="323"/>
      <c r="M108" s="139"/>
      <c r="N108" s="139"/>
      <c r="O108" s="116"/>
      <c r="P108" s="14" t="s">
        <v>1750</v>
      </c>
      <c r="Q108" s="25"/>
    </row>
    <row r="109" spans="1:18">
      <c r="A109" s="1503" t="str">
        <f>IF(ISERROR(#REF!),"xx","")</f>
        <v>xx</v>
      </c>
      <c r="B109" s="711" t="s">
        <v>1256</v>
      </c>
      <c r="C109" s="1353"/>
      <c r="D109" s="712" t="s">
        <v>513</v>
      </c>
      <c r="E109" s="713" t="s">
        <v>547</v>
      </c>
      <c r="F109" s="1956">
        <v>56.271600000000014</v>
      </c>
      <c r="G109" s="173" t="s">
        <v>2890</v>
      </c>
      <c r="H109" s="174"/>
      <c r="I109" s="245" t="s">
        <v>3407</v>
      </c>
      <c r="J109" s="245" t="s">
        <v>3408</v>
      </c>
      <c r="K109" s="241"/>
      <c r="L109" s="174"/>
      <c r="M109" s="296"/>
      <c r="N109" s="151"/>
      <c r="O109" s="255" t="s">
        <v>1743</v>
      </c>
      <c r="P109" s="24" t="s">
        <v>754</v>
      </c>
      <c r="Q109" s="25"/>
    </row>
    <row r="110" spans="1:18">
      <c r="A110" s="1503" t="str">
        <f>IF(ISERROR(#REF!),"xx","")</f>
        <v>xx</v>
      </c>
      <c r="B110" s="662" t="s">
        <v>1720</v>
      </c>
      <c r="C110" s="1350"/>
      <c r="D110" s="663" t="s">
        <v>1721</v>
      </c>
      <c r="E110" s="664" t="s">
        <v>1722</v>
      </c>
      <c r="F110" s="1956">
        <v>425.27746800000006</v>
      </c>
      <c r="G110" s="161" t="s">
        <v>2890</v>
      </c>
      <c r="H110" s="162"/>
      <c r="I110" s="191" t="s">
        <v>3407</v>
      </c>
      <c r="J110" s="191" t="s">
        <v>3408</v>
      </c>
      <c r="K110" s="162"/>
      <c r="L110" s="162"/>
      <c r="M110" s="183"/>
      <c r="N110" s="139"/>
      <c r="O110" s="116"/>
      <c r="P110" s="14" t="s">
        <v>1846</v>
      </c>
      <c r="Q110" s="25"/>
    </row>
    <row r="111" spans="1:18">
      <c r="A111" s="1503" t="str">
        <f>IF(ISERROR(#REF!),"xx","")</f>
        <v>xx</v>
      </c>
      <c r="B111" s="662" t="s">
        <v>1723</v>
      </c>
      <c r="C111" s="1350"/>
      <c r="D111" s="663" t="s">
        <v>1721</v>
      </c>
      <c r="E111" s="664" t="s">
        <v>1724</v>
      </c>
      <c r="F111" s="1956">
        <v>425.27746800000006</v>
      </c>
      <c r="G111" s="161" t="s">
        <v>2890</v>
      </c>
      <c r="H111" s="162"/>
      <c r="I111" s="191" t="s">
        <v>3407</v>
      </c>
      <c r="J111" s="191" t="s">
        <v>3408</v>
      </c>
      <c r="K111" s="153"/>
      <c r="L111" s="162"/>
      <c r="M111" s="183"/>
      <c r="N111" s="139"/>
      <c r="O111" s="58"/>
      <c r="P111" s="14" t="s">
        <v>1847</v>
      </c>
      <c r="Q111" s="25"/>
    </row>
    <row r="112" spans="1:18">
      <c r="A112" s="1503" t="str">
        <f>IF(ISERROR(#REF!),"xx","")</f>
        <v>xx</v>
      </c>
      <c r="B112" s="662" t="s">
        <v>1725</v>
      </c>
      <c r="C112" s="1350"/>
      <c r="D112" s="663" t="s">
        <v>1721</v>
      </c>
      <c r="E112" s="664" t="s">
        <v>1726</v>
      </c>
      <c r="F112" s="1956">
        <v>425.27746800000006</v>
      </c>
      <c r="G112" s="161" t="s">
        <v>2890</v>
      </c>
      <c r="H112" s="162"/>
      <c r="I112" s="191" t="s">
        <v>3407</v>
      </c>
      <c r="J112" s="191" t="s">
        <v>3408</v>
      </c>
      <c r="K112" s="153"/>
      <c r="L112" s="162"/>
      <c r="M112" s="183"/>
      <c r="N112" s="139"/>
      <c r="O112" s="58"/>
      <c r="P112" s="14" t="s">
        <v>1848</v>
      </c>
      <c r="Q112" s="25"/>
    </row>
    <row r="113" spans="1:17">
      <c r="A113" s="1503" t="str">
        <f>IF(ISERROR(#REF!),"xx","")</f>
        <v>xx</v>
      </c>
      <c r="B113" s="665" t="s">
        <v>1727</v>
      </c>
      <c r="C113" s="1351"/>
      <c r="D113" s="666" t="s">
        <v>1721</v>
      </c>
      <c r="E113" s="667" t="s">
        <v>1728</v>
      </c>
      <c r="F113" s="1956">
        <v>425.27746800000006</v>
      </c>
      <c r="G113" s="163" t="s">
        <v>2890</v>
      </c>
      <c r="H113" s="164"/>
      <c r="I113" s="195" t="s">
        <v>3407</v>
      </c>
      <c r="J113" s="195" t="s">
        <v>3408</v>
      </c>
      <c r="K113" s="171"/>
      <c r="L113" s="164"/>
      <c r="M113" s="209"/>
      <c r="N113" s="123"/>
      <c r="O113" s="199"/>
      <c r="P113" s="5" t="s">
        <v>1849</v>
      </c>
      <c r="Q113" s="25"/>
    </row>
    <row r="114" spans="1:17">
      <c r="Q114" s="25"/>
    </row>
    <row r="115" spans="1:17" ht="14.4">
      <c r="B115" s="44"/>
      <c r="C115" s="1401"/>
      <c r="D115" s="976"/>
      <c r="E115" s="977"/>
      <c r="F115" s="44"/>
      <c r="Q115" s="25"/>
    </row>
    <row r="116" spans="1:17" ht="14.4">
      <c r="B116" s="44"/>
      <c r="C116" s="1401"/>
      <c r="D116" s="976"/>
      <c r="E116" s="977"/>
      <c r="F116" s="44"/>
      <c r="Q116" s="25"/>
    </row>
    <row r="117" spans="1:17">
      <c r="Q117" s="25"/>
    </row>
    <row r="118" spans="1:17">
      <c r="Q118" s="25"/>
    </row>
    <row r="119" spans="1:17">
      <c r="Q119" s="25"/>
    </row>
    <row r="120" spans="1:17">
      <c r="Q120" s="25"/>
    </row>
    <row r="121" spans="1:17" ht="3" customHeight="1">
      <c r="Q121" s="25"/>
    </row>
    <row r="122" spans="1:17">
      <c r="Q122" s="25"/>
    </row>
    <row r="123" spans="1:17">
      <c r="Q123" s="25"/>
    </row>
    <row r="124" spans="1:17">
      <c r="Q124" s="25"/>
    </row>
    <row r="125" spans="1:17">
      <c r="Q125" s="25"/>
    </row>
    <row r="126" spans="1:17">
      <c r="Q126" s="25"/>
    </row>
    <row r="127" spans="1:17">
      <c r="Q127" s="25"/>
    </row>
    <row r="128" spans="1:17">
      <c r="Q128" s="25"/>
    </row>
    <row r="129" spans="17:17">
      <c r="Q129" s="25"/>
    </row>
    <row r="130" spans="17:17">
      <c r="Q130" s="25"/>
    </row>
    <row r="131" spans="17:17">
      <c r="Q131" s="25"/>
    </row>
    <row r="132" spans="17:17">
      <c r="Q132" s="25"/>
    </row>
    <row r="133" spans="17:17">
      <c r="Q133" s="25"/>
    </row>
    <row r="134" spans="17:17">
      <c r="Q134" s="25"/>
    </row>
    <row r="135" spans="17:17">
      <c r="Q135" s="25"/>
    </row>
    <row r="136" spans="17:17">
      <c r="Q136" s="25"/>
    </row>
    <row r="137" spans="17:17">
      <c r="Q137" s="25"/>
    </row>
    <row r="138" spans="17:17">
      <c r="Q138" s="25"/>
    </row>
    <row r="139" spans="17:17">
      <c r="Q139" s="25"/>
    </row>
    <row r="140" spans="17:17">
      <c r="Q140" s="25"/>
    </row>
    <row r="141" spans="17:17">
      <c r="Q141" s="25"/>
    </row>
    <row r="142" spans="17:17">
      <c r="Q142" s="25"/>
    </row>
    <row r="143" spans="17:17">
      <c r="Q143" s="25"/>
    </row>
    <row r="144" spans="17:17">
      <c r="Q144" s="25"/>
    </row>
    <row r="145" spans="17:17">
      <c r="Q145" s="25"/>
    </row>
    <row r="146" spans="17:17">
      <c r="Q146" s="25"/>
    </row>
    <row r="147" spans="17:17">
      <c r="Q147" s="25"/>
    </row>
    <row r="148" spans="17:17">
      <c r="Q148" s="25"/>
    </row>
    <row r="149" spans="17:17">
      <c r="Q149" s="25"/>
    </row>
    <row r="150" spans="17:17">
      <c r="Q150" s="25"/>
    </row>
    <row r="151" spans="17:17">
      <c r="Q151" s="25"/>
    </row>
    <row r="152" spans="17:17">
      <c r="Q152" s="25"/>
    </row>
    <row r="153" spans="17:17">
      <c r="Q153" s="25"/>
    </row>
    <row r="154" spans="17:17">
      <c r="Q154" s="25"/>
    </row>
    <row r="155" spans="17:17" ht="11.25" customHeight="1">
      <c r="Q155" s="25"/>
    </row>
    <row r="156" spans="17:17">
      <c r="Q156" s="25"/>
    </row>
    <row r="157" spans="17:17">
      <c r="Q157" s="25"/>
    </row>
    <row r="158" spans="17:17">
      <c r="Q158" s="25"/>
    </row>
    <row r="159" spans="17:17">
      <c r="Q159" s="25"/>
    </row>
    <row r="160" spans="17:17">
      <c r="Q160" s="25"/>
    </row>
    <row r="161" spans="17:17">
      <c r="Q161" s="25"/>
    </row>
    <row r="162" spans="17:17">
      <c r="Q162" s="25"/>
    </row>
    <row r="163" spans="17:17">
      <c r="Q163" s="25"/>
    </row>
    <row r="164" spans="17:17">
      <c r="Q164" s="25"/>
    </row>
    <row r="165" spans="17:17">
      <c r="Q165" s="25"/>
    </row>
    <row r="166" spans="17:17">
      <c r="Q166" s="25"/>
    </row>
    <row r="167" spans="17:17">
      <c r="Q167" s="25"/>
    </row>
    <row r="168" spans="17:17">
      <c r="Q168" s="25"/>
    </row>
    <row r="169" spans="17:17">
      <c r="Q169" s="25"/>
    </row>
    <row r="170" spans="17:17">
      <c r="Q170" s="25"/>
    </row>
    <row r="171" spans="17:17">
      <c r="Q171" s="25"/>
    </row>
    <row r="172" spans="17:17">
      <c r="Q172" s="25"/>
    </row>
    <row r="173" spans="17:17">
      <c r="Q173" s="25"/>
    </row>
    <row r="174" spans="17:17">
      <c r="Q174" s="25"/>
    </row>
    <row r="175" spans="17:17">
      <c r="Q175" s="25"/>
    </row>
    <row r="176" spans="17:17">
      <c r="Q176" s="25"/>
    </row>
    <row r="177" spans="17:17">
      <c r="Q177" s="25"/>
    </row>
    <row r="178" spans="17:17">
      <c r="Q178" s="25"/>
    </row>
    <row r="179" spans="17:17">
      <c r="Q179" s="25"/>
    </row>
    <row r="180" spans="17:17">
      <c r="Q180" s="25"/>
    </row>
    <row r="181" spans="17:17">
      <c r="Q181" s="25"/>
    </row>
    <row r="182" spans="17:17">
      <c r="Q182" s="25"/>
    </row>
    <row r="183" spans="17:17">
      <c r="Q183" s="25"/>
    </row>
    <row r="184" spans="17:17">
      <c r="Q184" s="25"/>
    </row>
    <row r="185" spans="17:17">
      <c r="Q185" s="25"/>
    </row>
    <row r="186" spans="17:17">
      <c r="Q186" s="25"/>
    </row>
    <row r="187" spans="17:17">
      <c r="Q187" s="25"/>
    </row>
    <row r="188" spans="17:17">
      <c r="Q188" s="25"/>
    </row>
    <row r="189" spans="17:17">
      <c r="Q189" s="25"/>
    </row>
    <row r="190" spans="17:17">
      <c r="Q190" s="25"/>
    </row>
    <row r="191" spans="17:17">
      <c r="Q191" s="25"/>
    </row>
    <row r="192" spans="17:17">
      <c r="Q192" s="25"/>
    </row>
    <row r="193" spans="17:17">
      <c r="Q193" s="25"/>
    </row>
    <row r="194" spans="17:17">
      <c r="Q194" s="25"/>
    </row>
    <row r="195" spans="17:17">
      <c r="Q195" s="25"/>
    </row>
    <row r="196" spans="17:17">
      <c r="Q196" s="25"/>
    </row>
    <row r="197" spans="17:17">
      <c r="Q197" s="25"/>
    </row>
    <row r="198" spans="17:17">
      <c r="Q198" s="25"/>
    </row>
    <row r="199" spans="17:17">
      <c r="Q199" s="25"/>
    </row>
    <row r="200" spans="17:17">
      <c r="Q200" s="25"/>
    </row>
    <row r="201" spans="17:17">
      <c r="Q201" s="25"/>
    </row>
    <row r="202" spans="17:17">
      <c r="Q202" s="25"/>
    </row>
    <row r="203" spans="17:17">
      <c r="Q203" s="25"/>
    </row>
    <row r="204" spans="17:17">
      <c r="Q204" s="25"/>
    </row>
    <row r="205" spans="17:17">
      <c r="Q205" s="25"/>
    </row>
    <row r="206" spans="17:17">
      <c r="Q206" s="25"/>
    </row>
    <row r="207" spans="17:17">
      <c r="Q207" s="25"/>
    </row>
    <row r="208" spans="17:17">
      <c r="Q208" s="25"/>
    </row>
    <row r="209" spans="17:17">
      <c r="Q209" s="25"/>
    </row>
    <row r="210" spans="17:17">
      <c r="Q210" s="25"/>
    </row>
    <row r="211" spans="17:17">
      <c r="Q211" s="25"/>
    </row>
    <row r="212" spans="17:17">
      <c r="Q212" s="25"/>
    </row>
    <row r="213" spans="17:17">
      <c r="Q213" s="25"/>
    </row>
    <row r="214" spans="17:17">
      <c r="Q214" s="25"/>
    </row>
    <row r="215" spans="17:17">
      <c r="Q215" s="25"/>
    </row>
    <row r="216" spans="17:17">
      <c r="Q216" s="25"/>
    </row>
    <row r="217" spans="17:17">
      <c r="Q217" s="25"/>
    </row>
    <row r="218" spans="17:17">
      <c r="Q218" s="25"/>
    </row>
    <row r="219" spans="17:17">
      <c r="Q219" s="25"/>
    </row>
    <row r="220" spans="17:17">
      <c r="Q220" s="25"/>
    </row>
    <row r="221" spans="17:17">
      <c r="Q221" s="25"/>
    </row>
    <row r="222" spans="17:17">
      <c r="Q222" s="25"/>
    </row>
    <row r="223" spans="17:17">
      <c r="Q223" s="25"/>
    </row>
    <row r="224" spans="17:17">
      <c r="Q224" s="25"/>
    </row>
    <row r="225" spans="17:17">
      <c r="Q225" s="25"/>
    </row>
    <row r="226" spans="17:17">
      <c r="Q226" s="25"/>
    </row>
    <row r="227" spans="17:17">
      <c r="Q227" s="25"/>
    </row>
    <row r="228" spans="17:17">
      <c r="Q228" s="25"/>
    </row>
    <row r="229" spans="17:17">
      <c r="Q229" s="25"/>
    </row>
    <row r="230" spans="17:17">
      <c r="Q230" s="25"/>
    </row>
    <row r="231" spans="17:17">
      <c r="Q231" s="25"/>
    </row>
    <row r="232" spans="17:17">
      <c r="Q232" s="25"/>
    </row>
    <row r="233" spans="17:17">
      <c r="Q233" s="25"/>
    </row>
    <row r="234" spans="17:17">
      <c r="Q234" s="25"/>
    </row>
    <row r="235" spans="17:17">
      <c r="Q235" s="25"/>
    </row>
    <row r="236" spans="17:17">
      <c r="Q236" s="25"/>
    </row>
    <row r="237" spans="17:17">
      <c r="Q237" s="25"/>
    </row>
    <row r="238" spans="17:17">
      <c r="Q238" s="25"/>
    </row>
    <row r="239" spans="17:17">
      <c r="Q239" s="25"/>
    </row>
    <row r="240" spans="17:17">
      <c r="Q240" s="25"/>
    </row>
    <row r="241" spans="17:17">
      <c r="Q241" s="25"/>
    </row>
    <row r="242" spans="17:17">
      <c r="Q242" s="25"/>
    </row>
    <row r="243" spans="17:17">
      <c r="Q243" s="25"/>
    </row>
    <row r="244" spans="17:17">
      <c r="Q244" s="25"/>
    </row>
    <row r="245" spans="17:17">
      <c r="Q245" s="25"/>
    </row>
    <row r="246" spans="17:17">
      <c r="Q246" s="25"/>
    </row>
    <row r="247" spans="17:17">
      <c r="Q247" s="25"/>
    </row>
    <row r="248" spans="17:17">
      <c r="Q248" s="25"/>
    </row>
    <row r="249" spans="17:17">
      <c r="Q249" s="25"/>
    </row>
    <row r="250" spans="17:17">
      <c r="Q250" s="25"/>
    </row>
    <row r="251" spans="17:17">
      <c r="Q251" s="25"/>
    </row>
    <row r="252" spans="17:17">
      <c r="Q252" s="25"/>
    </row>
    <row r="253" spans="17:17">
      <c r="Q253" s="25"/>
    </row>
    <row r="254" spans="17:17">
      <c r="Q254" s="25"/>
    </row>
    <row r="255" spans="17:17">
      <c r="Q255" s="25"/>
    </row>
    <row r="256" spans="17:17">
      <c r="Q256" s="25"/>
    </row>
    <row r="257" spans="17:17">
      <c r="Q257" s="25"/>
    </row>
    <row r="258" spans="17:17">
      <c r="Q258" s="25"/>
    </row>
    <row r="259" spans="17:17">
      <c r="Q259" s="25"/>
    </row>
    <row r="260" spans="17:17">
      <c r="Q260" s="25"/>
    </row>
    <row r="261" spans="17:17">
      <c r="Q261" s="25"/>
    </row>
    <row r="262" spans="17:17">
      <c r="Q262" s="25"/>
    </row>
    <row r="263" spans="17:17">
      <c r="Q263" s="25"/>
    </row>
    <row r="264" spans="17:17">
      <c r="Q264" s="25"/>
    </row>
    <row r="265" spans="17:17">
      <c r="Q265" s="25"/>
    </row>
    <row r="266" spans="17:17">
      <c r="Q266" s="25"/>
    </row>
    <row r="267" spans="17:17">
      <c r="Q267" s="25"/>
    </row>
    <row r="268" spans="17:17">
      <c r="Q268" s="25"/>
    </row>
    <row r="269" spans="17:17">
      <c r="Q269" s="25"/>
    </row>
    <row r="270" spans="17:17">
      <c r="Q270" s="25"/>
    </row>
    <row r="271" spans="17:17">
      <c r="Q271" s="25"/>
    </row>
    <row r="272" spans="17:17">
      <c r="Q272" s="25"/>
    </row>
    <row r="273" spans="17:17">
      <c r="Q273" s="25"/>
    </row>
    <row r="274" spans="17:17">
      <c r="Q274" s="25"/>
    </row>
    <row r="275" spans="17:17">
      <c r="Q275" s="25"/>
    </row>
    <row r="276" spans="17:17">
      <c r="Q276" s="25"/>
    </row>
    <row r="277" spans="17:17">
      <c r="Q277" s="25"/>
    </row>
    <row r="278" spans="17:17">
      <c r="Q278" s="25"/>
    </row>
    <row r="279" spans="17:17">
      <c r="Q279" s="25"/>
    </row>
    <row r="280" spans="17:17">
      <c r="Q280" s="25"/>
    </row>
    <row r="281" spans="17:17">
      <c r="Q281" s="25"/>
    </row>
    <row r="282" spans="17:17">
      <c r="Q282" s="25"/>
    </row>
    <row r="283" spans="17:17">
      <c r="Q283" s="25"/>
    </row>
    <row r="284" spans="17:17">
      <c r="Q284" s="25"/>
    </row>
    <row r="285" spans="17:17">
      <c r="Q285" s="25"/>
    </row>
    <row r="286" spans="17:17">
      <c r="Q286" s="25"/>
    </row>
    <row r="287" spans="17:17">
      <c r="Q287" s="25"/>
    </row>
    <row r="288" spans="17:17">
      <c r="Q288" s="25"/>
    </row>
    <row r="289" spans="17:17">
      <c r="Q289" s="25"/>
    </row>
    <row r="290" spans="17:17">
      <c r="Q290" s="25"/>
    </row>
    <row r="291" spans="17:17">
      <c r="Q291" s="25"/>
    </row>
    <row r="292" spans="17:17">
      <c r="Q292" s="25"/>
    </row>
    <row r="293" spans="17:17">
      <c r="Q293" s="25"/>
    </row>
    <row r="294" spans="17:17">
      <c r="Q294" s="25"/>
    </row>
    <row r="295" spans="17:17">
      <c r="Q295" s="25"/>
    </row>
    <row r="296" spans="17:17">
      <c r="Q296" s="25"/>
    </row>
    <row r="297" spans="17:17">
      <c r="Q297" s="25"/>
    </row>
    <row r="298" spans="17:17">
      <c r="Q298" s="25"/>
    </row>
    <row r="299" spans="17:17">
      <c r="Q299" s="25"/>
    </row>
    <row r="300" spans="17:17">
      <c r="Q300" s="25"/>
    </row>
    <row r="301" spans="17:17">
      <c r="Q301" s="25"/>
    </row>
    <row r="302" spans="17:17">
      <c r="Q302" s="25"/>
    </row>
    <row r="303" spans="17:17">
      <c r="Q303" s="25"/>
    </row>
    <row r="304" spans="17:17">
      <c r="Q304" s="25"/>
    </row>
    <row r="305" spans="17:17">
      <c r="Q305" s="25"/>
    </row>
    <row r="306" spans="17:17">
      <c r="Q306" s="25"/>
    </row>
    <row r="307" spans="17:17">
      <c r="Q307" s="25"/>
    </row>
    <row r="308" spans="17:17">
      <c r="Q308" s="25"/>
    </row>
    <row r="309" spans="17:17">
      <c r="Q309" s="25"/>
    </row>
    <row r="310" spans="17:17">
      <c r="Q310" s="25"/>
    </row>
    <row r="311" spans="17:17">
      <c r="Q311" s="25"/>
    </row>
    <row r="312" spans="17:17">
      <c r="Q312" s="25"/>
    </row>
    <row r="313" spans="17:17">
      <c r="Q313" s="25"/>
    </row>
    <row r="314" spans="17:17">
      <c r="Q314" s="25"/>
    </row>
    <row r="315" spans="17:17">
      <c r="Q315" s="25"/>
    </row>
    <row r="316" spans="17:17">
      <c r="Q316" s="25"/>
    </row>
    <row r="317" spans="17:17">
      <c r="Q317" s="25"/>
    </row>
    <row r="318" spans="17:17">
      <c r="Q318" s="25"/>
    </row>
    <row r="319" spans="17:17">
      <c r="Q319" s="25"/>
    </row>
    <row r="320" spans="17:17">
      <c r="Q320" s="25"/>
    </row>
    <row r="321" spans="17:17">
      <c r="Q321" s="25"/>
    </row>
    <row r="322" spans="17:17">
      <c r="Q322" s="25"/>
    </row>
    <row r="323" spans="17:17">
      <c r="Q323" s="25"/>
    </row>
    <row r="324" spans="17:17">
      <c r="Q324" s="25"/>
    </row>
    <row r="325" spans="17:17">
      <c r="Q325" s="25"/>
    </row>
    <row r="326" spans="17:17">
      <c r="Q326" s="25"/>
    </row>
    <row r="327" spans="17:17">
      <c r="Q327" s="25"/>
    </row>
    <row r="328" spans="17:17">
      <c r="Q328" s="25"/>
    </row>
    <row r="329" spans="17:17">
      <c r="Q329" s="25"/>
    </row>
    <row r="330" spans="17:17">
      <c r="Q330" s="25"/>
    </row>
    <row r="331" spans="17:17">
      <c r="Q331" s="25"/>
    </row>
    <row r="332" spans="17:17">
      <c r="Q332" s="25"/>
    </row>
    <row r="333" spans="17:17">
      <c r="Q333" s="25"/>
    </row>
    <row r="334" spans="17:17">
      <c r="Q334" s="25"/>
    </row>
    <row r="335" spans="17:17">
      <c r="Q335" s="25"/>
    </row>
    <row r="336" spans="17:17">
      <c r="Q336" s="25"/>
    </row>
    <row r="337" spans="17:17">
      <c r="Q337" s="25"/>
    </row>
    <row r="338" spans="17:17">
      <c r="Q338" s="25"/>
    </row>
    <row r="339" spans="17:17">
      <c r="Q339" s="25"/>
    </row>
    <row r="340" spans="17:17">
      <c r="Q340" s="25"/>
    </row>
    <row r="341" spans="17:17">
      <c r="Q341" s="25"/>
    </row>
    <row r="342" spans="17:17">
      <c r="Q342" s="25"/>
    </row>
    <row r="343" spans="17:17">
      <c r="Q343" s="25"/>
    </row>
    <row r="344" spans="17:17">
      <c r="Q344" s="25"/>
    </row>
    <row r="345" spans="17:17">
      <c r="Q345" s="25"/>
    </row>
    <row r="346" spans="17:17">
      <c r="Q346" s="25"/>
    </row>
    <row r="347" spans="17:17">
      <c r="Q347" s="25"/>
    </row>
    <row r="348" spans="17:17">
      <c r="Q348" s="25"/>
    </row>
    <row r="349" spans="17:17">
      <c r="Q349" s="25"/>
    </row>
    <row r="350" spans="17:17">
      <c r="Q350" s="25"/>
    </row>
    <row r="351" spans="17:17">
      <c r="Q351" s="25"/>
    </row>
    <row r="352" spans="17:17">
      <c r="Q352" s="25"/>
    </row>
    <row r="353" spans="17:17">
      <c r="Q353" s="25"/>
    </row>
    <row r="354" spans="17:17">
      <c r="Q354" s="25"/>
    </row>
    <row r="355" spans="17:17">
      <c r="Q355" s="25"/>
    </row>
    <row r="356" spans="17:17">
      <c r="Q356" s="25"/>
    </row>
    <row r="357" spans="17:17">
      <c r="Q357" s="25"/>
    </row>
    <row r="358" spans="17:17">
      <c r="Q358" s="25"/>
    </row>
    <row r="359" spans="17:17">
      <c r="Q359" s="25"/>
    </row>
    <row r="360" spans="17:17">
      <c r="Q360" s="25"/>
    </row>
    <row r="361" spans="17:17">
      <c r="Q361" s="25"/>
    </row>
    <row r="362" spans="17:17">
      <c r="Q362" s="25"/>
    </row>
    <row r="363" spans="17:17">
      <c r="Q363" s="25"/>
    </row>
    <row r="364" spans="17:17">
      <c r="Q364" s="25"/>
    </row>
    <row r="365" spans="17:17">
      <c r="Q365" s="25"/>
    </row>
    <row r="366" spans="17:17">
      <c r="Q366" s="25"/>
    </row>
    <row r="367" spans="17:17">
      <c r="Q367" s="25"/>
    </row>
    <row r="368" spans="17:17">
      <c r="Q368" s="25"/>
    </row>
    <row r="369" spans="17:17">
      <c r="Q369" s="25"/>
    </row>
    <row r="370" spans="17:17">
      <c r="Q370" s="25"/>
    </row>
    <row r="371" spans="17:17">
      <c r="Q371" s="25"/>
    </row>
    <row r="372" spans="17:17">
      <c r="Q372" s="25"/>
    </row>
    <row r="373" spans="17:17">
      <c r="Q373" s="25"/>
    </row>
    <row r="374" spans="17:17">
      <c r="Q374" s="25"/>
    </row>
    <row r="375" spans="17:17">
      <c r="Q375" s="25"/>
    </row>
    <row r="376" spans="17:17">
      <c r="Q376" s="25"/>
    </row>
    <row r="377" spans="17:17">
      <c r="Q377" s="25"/>
    </row>
    <row r="378" spans="17:17">
      <c r="Q378" s="25"/>
    </row>
    <row r="379" spans="17:17">
      <c r="Q379" s="25"/>
    </row>
    <row r="380" spans="17:17">
      <c r="Q380" s="25"/>
    </row>
    <row r="381" spans="17:17">
      <c r="Q381" s="25"/>
    </row>
    <row r="382" spans="17:17">
      <c r="Q382" s="25"/>
    </row>
    <row r="383" spans="17:17">
      <c r="Q383" s="25"/>
    </row>
    <row r="384" spans="17:17">
      <c r="Q384" s="25"/>
    </row>
    <row r="385" spans="17:17">
      <c r="Q385" s="25"/>
    </row>
    <row r="386" spans="17:17">
      <c r="Q386" s="25"/>
    </row>
    <row r="387" spans="17:17">
      <c r="Q387" s="25"/>
    </row>
    <row r="388" spans="17:17">
      <c r="Q388" s="25"/>
    </row>
    <row r="389" spans="17:17">
      <c r="Q389" s="25"/>
    </row>
    <row r="390" spans="17:17">
      <c r="Q390" s="25"/>
    </row>
    <row r="391" spans="17:17">
      <c r="Q391" s="25"/>
    </row>
    <row r="392" spans="17:17">
      <c r="Q392" s="25"/>
    </row>
    <row r="393" spans="17:17">
      <c r="Q393" s="25"/>
    </row>
    <row r="394" spans="17:17">
      <c r="Q394" s="25"/>
    </row>
    <row r="395" spans="17:17">
      <c r="Q395" s="25"/>
    </row>
    <row r="396" spans="17:17">
      <c r="Q396" s="25"/>
    </row>
    <row r="397" spans="17:17">
      <c r="Q397" s="25"/>
    </row>
    <row r="398" spans="17:17">
      <c r="Q398" s="25"/>
    </row>
    <row r="399" spans="17:17">
      <c r="Q399" s="25"/>
    </row>
    <row r="400" spans="17:17">
      <c r="Q400" s="25"/>
    </row>
    <row r="401" spans="17:17">
      <c r="Q401" s="25"/>
    </row>
    <row r="402" spans="17:17">
      <c r="Q402" s="25"/>
    </row>
    <row r="403" spans="17:17">
      <c r="Q403" s="25"/>
    </row>
    <row r="404" spans="17:17">
      <c r="Q404" s="25"/>
    </row>
    <row r="405" spans="17:17">
      <c r="Q405" s="25"/>
    </row>
    <row r="406" spans="17:17">
      <c r="Q406" s="25"/>
    </row>
    <row r="407" spans="17:17">
      <c r="Q407" s="25"/>
    </row>
    <row r="408" spans="17:17">
      <c r="Q408" s="25"/>
    </row>
    <row r="409" spans="17:17">
      <c r="Q409" s="25"/>
    </row>
    <row r="410" spans="17:17">
      <c r="Q410" s="25"/>
    </row>
    <row r="411" spans="17:17">
      <c r="Q411" s="25"/>
    </row>
    <row r="412" spans="17:17">
      <c r="Q412" s="25"/>
    </row>
    <row r="413" spans="17:17">
      <c r="Q413" s="25"/>
    </row>
    <row r="414" spans="17:17">
      <c r="Q414" s="25"/>
    </row>
    <row r="415" spans="17:17">
      <c r="Q415" s="25"/>
    </row>
    <row r="416" spans="17:17">
      <c r="Q416" s="25"/>
    </row>
    <row r="417" spans="17:17">
      <c r="Q417" s="25"/>
    </row>
    <row r="418" spans="17:17">
      <c r="Q418" s="25"/>
    </row>
    <row r="419" spans="17:17">
      <c r="Q419" s="25"/>
    </row>
    <row r="420" spans="17:17">
      <c r="Q420" s="25"/>
    </row>
  </sheetData>
  <mergeCells count="1">
    <mergeCell ref="L2:M2"/>
  </mergeCells>
  <conditionalFormatting sqref="F72:F77 F19:F70 F79:F97 F105:F113">
    <cfRule type="cellIs" dxfId="12" priority="21" stopIfTrue="1" operator="equal">
      <formula>0</formula>
    </cfRule>
  </conditionalFormatting>
  <pageMargins left="0.19685039370078741" right="0.23622047244094491" top="0.31496062992125984" bottom="0.35433070866141736" header="0.31496062992125984" footer="0.19685039370078741"/>
  <pageSetup paperSize="9" scale="61" fitToHeight="4" orientation="landscape" r:id="rId1"/>
  <headerFooter alignWithMargins="0">
    <oddFooter>&amp;C&amp;8&amp;F / &amp;A   /   page &amp;P / &amp;N     printed: &amp;D</oddFooter>
  </headerFooter>
  <rowBreaks count="1" manualBreakCount="1">
    <brk id="87" min="1" max="18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38">
    <tabColor rgb="FFFFCCCC"/>
    <pageSetUpPr fitToPage="1"/>
  </sheetPr>
  <dimension ref="A1:P156"/>
  <sheetViews>
    <sheetView topLeftCell="B1" zoomScaleNormal="100" workbookViewId="0">
      <pane ySplit="6" topLeftCell="A13" activePane="bottomLeft" state="frozen"/>
      <selection activeCell="B507" sqref="B507"/>
      <selection pane="bottomLeft" activeCell="F1" sqref="F1:F1048576"/>
    </sheetView>
  </sheetViews>
  <sheetFormatPr defaultColWidth="11.44140625" defaultRowHeight="13.2"/>
  <cols>
    <col min="1" max="1" width="4.6640625" style="1503" hidden="1" customWidth="1"/>
    <col min="2" max="2" width="12" style="518" customWidth="1"/>
    <col min="3" max="3" width="11.44140625" style="1334" hidden="1" customWidth="1"/>
    <col min="4" max="4" width="11.44140625" style="518"/>
    <col min="5" max="5" width="33.6640625" style="518" customWidth="1"/>
    <col min="6" max="6" width="10.109375" style="518" customWidth="1"/>
    <col min="7" max="7" width="8.44140625" style="518" customWidth="1"/>
    <col min="8" max="8" width="6.5546875" style="518" bestFit="1" customWidth="1"/>
    <col min="9" max="9" width="4.88671875" style="518" customWidth="1"/>
    <col min="10" max="10" width="7.6640625" style="518" customWidth="1"/>
    <col min="11" max="15" width="5.6640625" style="518" customWidth="1"/>
    <col min="16" max="16" width="67.33203125" style="518" customWidth="1"/>
    <col min="17" max="16384" width="11.44140625" style="518"/>
  </cols>
  <sheetData>
    <row r="1" spans="1:16" ht="15.6">
      <c r="A1" s="1503" t="str">
        <f>Front!J3</f>
        <v>k</v>
      </c>
      <c r="B1" s="818" t="s">
        <v>640</v>
      </c>
      <c r="C1" s="1318"/>
      <c r="D1" s="819"/>
      <c r="E1" s="820"/>
      <c r="F1" s="619"/>
      <c r="G1" s="619"/>
      <c r="H1" s="619"/>
      <c r="I1" s="1504"/>
      <c r="J1" s="1505" t="s">
        <v>619</v>
      </c>
      <c r="K1" s="1543" t="str">
        <f>Front!D14</f>
        <v>Logic Computers</v>
      </c>
      <c r="L1" s="1506"/>
      <c r="M1" s="1543"/>
      <c r="N1" s="1506"/>
      <c r="O1" s="1506"/>
      <c r="P1" s="1507"/>
    </row>
    <row r="2" spans="1:16" ht="15.6">
      <c r="B2" s="821" t="s">
        <v>4079</v>
      </c>
      <c r="C2" s="1319"/>
      <c r="D2" s="822"/>
      <c r="E2" s="823"/>
      <c r="F2" s="1508"/>
      <c r="G2" s="1508"/>
      <c r="H2" s="1508"/>
      <c r="I2" s="1509"/>
      <c r="J2" s="1509"/>
      <c r="K2" s="1510" t="s">
        <v>620</v>
      </c>
      <c r="L2" s="1988">
        <f>+Front!I12</f>
        <v>43412</v>
      </c>
      <c r="M2" s="1988"/>
      <c r="N2" s="1511"/>
      <c r="O2" s="1510" t="s">
        <v>621</v>
      </c>
      <c r="P2" s="1512">
        <f>+Front!I10</f>
        <v>43412</v>
      </c>
    </row>
    <row r="3" spans="1:16" ht="15.6">
      <c r="B3" s="821"/>
      <c r="C3" s="1319"/>
      <c r="D3" s="822"/>
      <c r="E3" s="823"/>
      <c r="F3" s="1949"/>
      <c r="G3" s="1508"/>
      <c r="H3" s="1508"/>
      <c r="I3" s="1509"/>
      <c r="J3" s="1509"/>
      <c r="K3" s="1510"/>
      <c r="L3" s="1637"/>
      <c r="M3" s="1637"/>
      <c r="N3" s="1511"/>
      <c r="O3" s="1510"/>
      <c r="P3" s="1512"/>
    </row>
    <row r="4" spans="1:16">
      <c r="B4" s="824"/>
      <c r="C4" s="1320"/>
      <c r="D4" s="826"/>
      <c r="E4" s="825"/>
      <c r="F4" s="1514"/>
      <c r="G4" s="623"/>
      <c r="H4" s="623"/>
      <c r="I4" s="623"/>
      <c r="J4" s="623"/>
      <c r="K4" s="623"/>
      <c r="L4" s="623"/>
      <c r="M4" s="623"/>
      <c r="N4" s="623"/>
      <c r="O4" s="623"/>
      <c r="P4" s="1515"/>
    </row>
    <row r="5" spans="1:16">
      <c r="B5" s="519" t="s">
        <v>642</v>
      </c>
      <c r="C5" s="1321"/>
      <c r="D5" s="520" t="s">
        <v>643</v>
      </c>
      <c r="E5" s="521"/>
      <c r="F5" s="1950" t="s">
        <v>4608</v>
      </c>
      <c r="G5" s="522" t="s">
        <v>617</v>
      </c>
      <c r="H5" s="523"/>
      <c r="I5" s="523"/>
      <c r="J5" s="523"/>
      <c r="K5" s="523"/>
      <c r="L5" s="523"/>
      <c r="M5" s="523"/>
      <c r="N5" s="524" t="s">
        <v>630</v>
      </c>
      <c r="O5" s="1212" t="str">
        <f>+Front!J19</f>
        <v>EUR</v>
      </c>
      <c r="P5" s="891"/>
    </row>
    <row r="6" spans="1:16">
      <c r="B6" s="526"/>
      <c r="C6" s="1322"/>
      <c r="D6" s="527"/>
      <c r="E6" s="528"/>
      <c r="F6" s="1951"/>
      <c r="G6" s="529"/>
      <c r="H6" s="530"/>
      <c r="I6" s="530"/>
      <c r="J6" s="530"/>
      <c r="K6" s="530"/>
      <c r="L6" s="530"/>
      <c r="M6" s="530"/>
      <c r="N6" s="530"/>
      <c r="O6" s="530"/>
      <c r="P6" s="528"/>
    </row>
    <row r="7" spans="1:16" ht="6" customHeight="1">
      <c r="B7" s="532"/>
      <c r="C7" s="1323"/>
      <c r="D7" s="533"/>
      <c r="E7" s="532"/>
      <c r="F7" s="532"/>
      <c r="G7" s="532"/>
      <c r="H7" s="532"/>
      <c r="I7" s="532"/>
      <c r="J7" s="532"/>
      <c r="K7" s="532"/>
      <c r="L7" s="532"/>
      <c r="M7" s="532"/>
      <c r="N7" s="532"/>
      <c r="O7" s="532"/>
      <c r="P7" s="532"/>
    </row>
    <row r="8" spans="1:16">
      <c r="B8" s="895" t="s">
        <v>266</v>
      </c>
      <c r="C8" s="1324"/>
      <c r="D8" s="896"/>
      <c r="E8" s="896"/>
      <c r="F8" s="536"/>
      <c r="G8" s="896"/>
      <c r="H8" s="896"/>
      <c r="I8" s="896"/>
      <c r="J8" s="896"/>
      <c r="K8" s="896"/>
      <c r="L8" s="896"/>
      <c r="M8" s="896"/>
      <c r="N8" s="896"/>
      <c r="O8" s="902"/>
      <c r="P8" s="897"/>
    </row>
    <row r="9" spans="1:16" s="1430" customFormat="1" ht="12.75" customHeight="1">
      <c r="A9" s="1518" t="str">
        <f>IF(ISERROR(#REF!),"xx","")</f>
        <v>xx</v>
      </c>
      <c r="B9" s="1536" t="s">
        <v>4078</v>
      </c>
      <c r="C9" s="1611"/>
      <c r="D9" s="1537" t="s">
        <v>4079</v>
      </c>
      <c r="E9" s="1605"/>
      <c r="F9" s="1981"/>
      <c r="G9" s="1865" t="s">
        <v>4084</v>
      </c>
      <c r="H9" s="1538"/>
      <c r="I9" s="1538"/>
      <c r="J9" s="1538"/>
      <c r="K9" s="1538"/>
      <c r="L9" s="1538"/>
      <c r="M9" s="1538"/>
      <c r="N9" s="1538"/>
      <c r="O9" s="1539"/>
      <c r="P9" s="1540" t="s">
        <v>3381</v>
      </c>
    </row>
    <row r="10" spans="1:16" s="1430" customFormat="1">
      <c r="A10" s="1518" t="str">
        <f>IF(ISERROR(#REF!),"xx","")</f>
        <v>xx</v>
      </c>
      <c r="B10" s="1612"/>
      <c r="C10" s="1606"/>
      <c r="D10" s="1642"/>
      <c r="E10" s="1613"/>
      <c r="F10" s="1973"/>
      <c r="G10" s="1607"/>
      <c r="H10" s="1608"/>
      <c r="I10" s="1608"/>
      <c r="J10" s="1608"/>
      <c r="K10" s="1608"/>
      <c r="L10" s="1608"/>
      <c r="M10" s="1608"/>
      <c r="N10" s="1608"/>
      <c r="O10" s="1609"/>
      <c r="P10" s="1610"/>
    </row>
    <row r="11" spans="1:16">
      <c r="A11" s="1518"/>
    </row>
    <row r="12" spans="1:16">
      <c r="A12" s="1518"/>
      <c r="B12" s="535" t="s">
        <v>72</v>
      </c>
      <c r="C12" s="1324"/>
      <c r="D12" s="536"/>
      <c r="E12" s="536"/>
      <c r="F12" s="536"/>
      <c r="G12" s="536"/>
      <c r="H12" s="536"/>
      <c r="I12" s="536"/>
      <c r="J12" s="536"/>
      <c r="K12" s="536"/>
      <c r="L12" s="536"/>
      <c r="M12" s="536"/>
      <c r="N12" s="536"/>
      <c r="O12" s="538"/>
      <c r="P12" s="537"/>
    </row>
    <row r="13" spans="1:16">
      <c r="A13" s="1518"/>
      <c r="B13" s="1305">
        <v>9967007059</v>
      </c>
      <c r="C13" s="1346"/>
      <c r="D13" s="1306" t="s">
        <v>4087</v>
      </c>
      <c r="E13" s="1307"/>
      <c r="F13" s="1956">
        <v>112698.432</v>
      </c>
      <c r="G13" s="587" t="s">
        <v>3394</v>
      </c>
      <c r="H13" s="544" t="s">
        <v>4083</v>
      </c>
      <c r="I13" s="906"/>
      <c r="J13" s="906"/>
      <c r="K13" s="542"/>
      <c r="L13" s="565"/>
      <c r="M13" s="552"/>
      <c r="N13" s="553"/>
      <c r="O13" s="554"/>
      <c r="P13" s="1541"/>
    </row>
    <row r="14" spans="1:16">
      <c r="A14" s="1518"/>
      <c r="B14" s="1305">
        <v>9967007061</v>
      </c>
      <c r="C14" s="1346"/>
      <c r="D14" s="1306" t="s">
        <v>4080</v>
      </c>
      <c r="E14" s="1307"/>
      <c r="F14" s="1956">
        <v>2508.0337497600008</v>
      </c>
      <c r="G14" s="587" t="s">
        <v>3394</v>
      </c>
      <c r="H14" s="544" t="s">
        <v>4083</v>
      </c>
      <c r="I14" s="906"/>
      <c r="J14" s="906"/>
      <c r="K14" s="542"/>
      <c r="L14" s="565"/>
      <c r="M14" s="552"/>
      <c r="N14" s="553"/>
      <c r="O14" s="554"/>
      <c r="P14" s="1541"/>
    </row>
    <row r="15" spans="1:16">
      <c r="A15" s="1518"/>
      <c r="B15" s="1305">
        <v>9967007062</v>
      </c>
      <c r="C15" s="1346"/>
      <c r="D15" s="1306" t="s">
        <v>4081</v>
      </c>
      <c r="E15" s="1307"/>
      <c r="F15" s="1956">
        <v>5014.0556927999996</v>
      </c>
      <c r="G15" s="587" t="s">
        <v>3394</v>
      </c>
      <c r="H15" s="544" t="s">
        <v>4083</v>
      </c>
      <c r="I15" s="906"/>
      <c r="J15" s="906"/>
      <c r="K15" s="542"/>
      <c r="L15" s="565"/>
      <c r="M15" s="552"/>
      <c r="N15" s="553"/>
      <c r="O15" s="554"/>
      <c r="P15" s="1541"/>
    </row>
    <row r="16" spans="1:16">
      <c r="A16" s="1518"/>
      <c r="B16" s="1305">
        <v>9967007063</v>
      </c>
      <c r="C16" s="1346"/>
      <c r="D16" s="1306" t="s">
        <v>4082</v>
      </c>
      <c r="E16" s="1307"/>
      <c r="F16" s="1956">
        <v>4512.0354047999999</v>
      </c>
      <c r="G16" s="587" t="s">
        <v>3394</v>
      </c>
      <c r="H16" s="544" t="s">
        <v>4083</v>
      </c>
      <c r="I16" s="906"/>
      <c r="J16" s="906"/>
      <c r="K16" s="542"/>
      <c r="L16" s="565"/>
      <c r="M16" s="552"/>
      <c r="N16" s="553"/>
      <c r="O16" s="554"/>
      <c r="P16" s="1541"/>
    </row>
    <row r="17" spans="1:16" customFormat="1">
      <c r="A17" s="1518" t="str">
        <f>IF(ISERROR(#REF!),"xx","")</f>
        <v>xx</v>
      </c>
      <c r="B17" s="662" t="s">
        <v>2429</v>
      </c>
      <c r="C17" s="1350"/>
      <c r="D17" s="669" t="s">
        <v>2430</v>
      </c>
      <c r="E17" s="664" t="s">
        <v>2432</v>
      </c>
      <c r="F17" s="1956">
        <v>2590.8717542399995</v>
      </c>
      <c r="G17" s="166" t="s">
        <v>3394</v>
      </c>
      <c r="H17" s="162" t="s">
        <v>4083</v>
      </c>
      <c r="I17" s="162"/>
      <c r="J17" s="162"/>
      <c r="K17" s="162"/>
      <c r="L17" s="139"/>
      <c r="M17" s="139"/>
      <c r="N17" s="139"/>
      <c r="O17" s="116"/>
      <c r="P17" s="86" t="s">
        <v>3512</v>
      </c>
    </row>
    <row r="18" spans="1:16" customFormat="1">
      <c r="A18" s="1518" t="str">
        <f>IF(ISERROR(#REF!),"xx","")</f>
        <v>xx</v>
      </c>
      <c r="B18" s="1911">
        <v>9967007982</v>
      </c>
      <c r="C18" s="1912"/>
      <c r="D18" s="1920" t="s">
        <v>1507</v>
      </c>
      <c r="E18" s="664"/>
      <c r="F18" s="1956">
        <v>311.1780672000001</v>
      </c>
      <c r="G18" s="166" t="s">
        <v>3394</v>
      </c>
      <c r="H18" s="162" t="s">
        <v>4083</v>
      </c>
      <c r="I18" s="162"/>
      <c r="J18" s="162"/>
      <c r="K18" s="162"/>
      <c r="L18" s="139"/>
      <c r="M18" s="139"/>
      <c r="N18" s="139"/>
      <c r="O18" s="116"/>
      <c r="P18" s="86" t="s">
        <v>401</v>
      </c>
    </row>
    <row r="19" spans="1:16" customFormat="1">
      <c r="A19" s="1503" t="str">
        <f>IF(ISERROR(#REF!),"xx","")</f>
        <v>xx</v>
      </c>
      <c r="B19" s="665">
        <v>9967008359</v>
      </c>
      <c r="C19" s="1351"/>
      <c r="D19" s="670" t="s">
        <v>4561</v>
      </c>
      <c r="E19" s="667"/>
      <c r="F19" s="1956">
        <v>311.1780672000001</v>
      </c>
      <c r="G19" s="163" t="s">
        <v>3394</v>
      </c>
      <c r="H19" s="164" t="s">
        <v>4083</v>
      </c>
      <c r="I19" s="164"/>
      <c r="J19" s="1650"/>
      <c r="K19" s="1650"/>
      <c r="L19" s="164"/>
      <c r="M19" s="123"/>
      <c r="N19" s="123"/>
      <c r="O19" s="180"/>
      <c r="P19" s="310" t="s">
        <v>401</v>
      </c>
    </row>
    <row r="20" spans="1:16">
      <c r="A20" s="1518"/>
      <c r="B20" s="1305">
        <v>9967007240</v>
      </c>
      <c r="C20" s="1346"/>
      <c r="D20" s="1306" t="s">
        <v>4345</v>
      </c>
      <c r="E20" s="1307"/>
      <c r="F20" s="1956">
        <v>1204.0663219200001</v>
      </c>
      <c r="G20" s="587" t="s">
        <v>3394</v>
      </c>
      <c r="H20" s="544" t="s">
        <v>4083</v>
      </c>
      <c r="I20" s="906"/>
      <c r="J20" s="906"/>
      <c r="K20" s="542"/>
      <c r="L20" s="565"/>
      <c r="M20" s="552"/>
      <c r="N20" s="553"/>
      <c r="O20" s="554"/>
      <c r="P20" s="1541"/>
    </row>
    <row r="21" spans="1:16">
      <c r="A21" s="1518"/>
      <c r="B21" s="1305">
        <v>9967007241</v>
      </c>
      <c r="C21" s="1346"/>
      <c r="D21" s="1306" t="s">
        <v>4346</v>
      </c>
      <c r="E21" s="1307"/>
      <c r="F21" s="1956">
        <v>186.59507328000004</v>
      </c>
      <c r="G21" s="587" t="s">
        <v>3394</v>
      </c>
      <c r="H21" s="544" t="s">
        <v>4083</v>
      </c>
      <c r="I21" s="906"/>
      <c r="J21" s="906"/>
      <c r="K21" s="542"/>
      <c r="L21" s="565"/>
      <c r="M21" s="552"/>
      <c r="N21" s="553"/>
      <c r="O21" s="554"/>
      <c r="P21" s="1541"/>
    </row>
    <row r="22" spans="1:16">
      <c r="A22" s="1518"/>
      <c r="B22" s="1305">
        <v>9967007986</v>
      </c>
      <c r="C22" s="1346"/>
      <c r="D22" s="1306" t="s">
        <v>4498</v>
      </c>
      <c r="E22" s="1307"/>
      <c r="F22" s="1956">
        <v>3612.1989657600002</v>
      </c>
      <c r="G22" s="587" t="s">
        <v>3394</v>
      </c>
      <c r="H22" s="544" t="s">
        <v>4083</v>
      </c>
      <c r="I22" s="906"/>
      <c r="J22" s="906"/>
      <c r="K22" s="542"/>
      <c r="L22" s="565"/>
      <c r="M22" s="552"/>
      <c r="N22" s="553"/>
      <c r="O22" s="554"/>
      <c r="P22" s="1541"/>
    </row>
    <row r="23" spans="1:16">
      <c r="A23" s="1518"/>
      <c r="B23" s="1305">
        <v>9967007987</v>
      </c>
      <c r="C23" s="1346"/>
      <c r="D23" s="1306" t="s">
        <v>4499</v>
      </c>
      <c r="E23" s="1307"/>
      <c r="F23" s="1956">
        <v>6020.3316096000008</v>
      </c>
      <c r="G23" s="587" t="s">
        <v>3394</v>
      </c>
      <c r="H23" s="544" t="s">
        <v>4083</v>
      </c>
      <c r="I23" s="906"/>
      <c r="J23" s="906"/>
      <c r="K23" s="542"/>
      <c r="L23" s="565"/>
      <c r="M23" s="552"/>
      <c r="N23" s="553"/>
      <c r="O23" s="554"/>
      <c r="P23" s="1541"/>
    </row>
    <row r="24" spans="1:16" customFormat="1">
      <c r="A24" s="1518"/>
      <c r="B24" s="674" t="s">
        <v>3960</v>
      </c>
      <c r="C24" s="1349"/>
      <c r="D24" s="710" t="s">
        <v>3963</v>
      </c>
      <c r="E24" s="673"/>
      <c r="F24" s="1956">
        <v>635.33973888000003</v>
      </c>
      <c r="G24" s="169" t="s">
        <v>3394</v>
      </c>
      <c r="H24" s="160"/>
      <c r="I24" s="160"/>
      <c r="J24" s="160"/>
      <c r="K24" s="160"/>
      <c r="L24" s="124"/>
      <c r="M24" s="124"/>
      <c r="N24" s="124"/>
      <c r="O24" s="179"/>
      <c r="P24" s="155" t="s">
        <v>3964</v>
      </c>
    </row>
    <row r="25" spans="1:16" customFormat="1">
      <c r="A25" s="1518"/>
      <c r="B25" s="665" t="s">
        <v>3961</v>
      </c>
      <c r="C25" s="1351"/>
      <c r="D25" s="670" t="s">
        <v>3962</v>
      </c>
      <c r="E25" s="667"/>
      <c r="F25" s="1956">
        <v>3131.8614835200001</v>
      </c>
      <c r="G25" s="172" t="s">
        <v>3394</v>
      </c>
      <c r="H25" s="164"/>
      <c r="I25" s="164"/>
      <c r="J25" s="164"/>
      <c r="K25" s="164"/>
      <c r="L25" s="123"/>
      <c r="M25" s="123"/>
      <c r="N25" s="123"/>
      <c r="O25" s="180"/>
      <c r="P25" s="310" t="s">
        <v>3965</v>
      </c>
    </row>
    <row r="26" spans="1:16">
      <c r="A26" s="1518"/>
      <c r="G26" s="613"/>
    </row>
    <row r="27" spans="1:16">
      <c r="A27" s="1518"/>
      <c r="B27" s="535" t="s">
        <v>3013</v>
      </c>
      <c r="C27" s="1324"/>
      <c r="D27" s="536"/>
      <c r="E27" s="536"/>
      <c r="F27" s="536"/>
      <c r="G27" s="536"/>
      <c r="H27" s="536"/>
      <c r="I27" s="536"/>
      <c r="J27" s="536"/>
      <c r="K27" s="536"/>
      <c r="L27" s="536"/>
      <c r="M27" s="536"/>
      <c r="N27" s="536"/>
      <c r="O27" s="538"/>
      <c r="P27" s="537"/>
    </row>
    <row r="28" spans="1:16">
      <c r="A28" s="1518" t="str">
        <f>IF(ISERROR(#REF!),"xx","")</f>
        <v>xx</v>
      </c>
      <c r="B28" s="1305" t="s">
        <v>3382</v>
      </c>
      <c r="C28" s="1346"/>
      <c r="D28" s="1306" t="s">
        <v>3383</v>
      </c>
      <c r="E28" s="1307" t="s">
        <v>717</v>
      </c>
      <c r="F28" s="1956">
        <v>68.864796000000027</v>
      </c>
      <c r="G28" s="587" t="s">
        <v>3394</v>
      </c>
      <c r="H28" s="544" t="s">
        <v>4083</v>
      </c>
      <c r="I28" s="906"/>
      <c r="J28" s="906"/>
      <c r="K28" s="542"/>
      <c r="L28" s="565"/>
      <c r="M28" s="552"/>
      <c r="N28" s="553"/>
      <c r="O28" s="554"/>
      <c r="P28" s="594" t="s">
        <v>3390</v>
      </c>
    </row>
    <row r="29" spans="1:16">
      <c r="A29" s="1518" t="str">
        <f>IF(ISERROR(#REF!),"xx","")</f>
        <v>xx</v>
      </c>
      <c r="B29" s="1305" t="s">
        <v>3384</v>
      </c>
      <c r="C29" s="1346"/>
      <c r="D29" s="1306" t="s">
        <v>3385</v>
      </c>
      <c r="E29" s="1307" t="s">
        <v>718</v>
      </c>
      <c r="F29" s="1956">
        <v>113.49399600000002</v>
      </c>
      <c r="G29" s="587" t="s">
        <v>3394</v>
      </c>
      <c r="H29" s="544" t="s">
        <v>4083</v>
      </c>
      <c r="I29" s="906"/>
      <c r="J29" s="906"/>
      <c r="K29" s="542"/>
      <c r="L29" s="565"/>
      <c r="M29" s="552"/>
      <c r="N29" s="553"/>
      <c r="O29" s="554"/>
      <c r="P29" s="1541" t="s">
        <v>3391</v>
      </c>
    </row>
    <row r="30" spans="1:16">
      <c r="A30" s="1518" t="str">
        <f>IF(ISERROR(#REF!),"xx","")</f>
        <v>xx</v>
      </c>
      <c r="B30" s="1305" t="s">
        <v>3386</v>
      </c>
      <c r="C30" s="1346"/>
      <c r="D30" s="1306" t="s">
        <v>3387</v>
      </c>
      <c r="E30" s="1307" t="s">
        <v>719</v>
      </c>
      <c r="F30" s="1956">
        <v>86.79409200000002</v>
      </c>
      <c r="G30" s="587" t="s">
        <v>3394</v>
      </c>
      <c r="H30" s="544" t="s">
        <v>4083</v>
      </c>
      <c r="I30" s="906"/>
      <c r="J30" s="906"/>
      <c r="K30" s="542"/>
      <c r="L30" s="565"/>
      <c r="M30" s="552"/>
      <c r="N30" s="553"/>
      <c r="O30" s="554"/>
      <c r="P30" s="1541" t="s">
        <v>3392</v>
      </c>
    </row>
    <row r="31" spans="1:16">
      <c r="A31" s="1518" t="str">
        <f>IF(ISERROR(#REF!),"xx","")</f>
        <v>xx</v>
      </c>
      <c r="B31" s="1308" t="s">
        <v>3388</v>
      </c>
      <c r="C31" s="1345"/>
      <c r="D31" s="1309" t="s">
        <v>3389</v>
      </c>
      <c r="E31" s="1310" t="s">
        <v>720</v>
      </c>
      <c r="F31" s="1956">
        <v>123.87513600000001</v>
      </c>
      <c r="G31" s="591" t="s">
        <v>3394</v>
      </c>
      <c r="H31" s="557" t="s">
        <v>4083</v>
      </c>
      <c r="I31" s="907"/>
      <c r="J31" s="907"/>
      <c r="K31" s="905"/>
      <c r="L31" s="562"/>
      <c r="M31" s="560"/>
      <c r="N31" s="568"/>
      <c r="O31" s="563"/>
      <c r="P31" s="1641" t="s">
        <v>3393</v>
      </c>
    </row>
    <row r="32" spans="1:16">
      <c r="A32" s="1518" t="str">
        <f>IF(ISERROR(#REF!),"xx","")</f>
        <v>xx</v>
      </c>
      <c r="B32" s="1311" t="s">
        <v>2442</v>
      </c>
      <c r="C32" s="1344"/>
      <c r="D32" s="1312" t="s">
        <v>2448</v>
      </c>
      <c r="E32" s="1313" t="s">
        <v>376</v>
      </c>
      <c r="F32" s="1956">
        <v>355.09320000000008</v>
      </c>
      <c r="G32" s="850" t="s">
        <v>3394</v>
      </c>
      <c r="H32" s="578" t="s">
        <v>4083</v>
      </c>
      <c r="I32" s="1640"/>
      <c r="J32" s="600" t="s">
        <v>2463</v>
      </c>
      <c r="K32" s="600" t="s">
        <v>2422</v>
      </c>
      <c r="L32" s="600" t="s">
        <v>2423</v>
      </c>
      <c r="M32" s="600" t="s">
        <v>2421</v>
      </c>
      <c r="N32" s="600" t="s">
        <v>3123</v>
      </c>
      <c r="O32" s="608"/>
      <c r="P32" s="1643" t="s">
        <v>3940</v>
      </c>
    </row>
    <row r="33" spans="1:16">
      <c r="A33" s="1518" t="str">
        <f>IF(ISERROR(#REF!),"xx","")</f>
        <v>xx</v>
      </c>
      <c r="B33" s="1305" t="s">
        <v>2444</v>
      </c>
      <c r="C33" s="1346"/>
      <c r="D33" s="1306" t="s">
        <v>2450</v>
      </c>
      <c r="E33" s="1307" t="s">
        <v>81</v>
      </c>
      <c r="F33" s="1956">
        <v>397.7820000000001</v>
      </c>
      <c r="G33" s="587" t="s">
        <v>3394</v>
      </c>
      <c r="H33" s="544" t="s">
        <v>4083</v>
      </c>
      <c r="I33" s="906"/>
      <c r="J33" s="552" t="s">
        <v>2463</v>
      </c>
      <c r="K33" s="552" t="s">
        <v>2422</v>
      </c>
      <c r="L33" s="552" t="s">
        <v>2423</v>
      </c>
      <c r="M33" s="552" t="s">
        <v>2421</v>
      </c>
      <c r="N33" s="552" t="s">
        <v>3123</v>
      </c>
      <c r="O33" s="554"/>
      <c r="P33" s="1541" t="s">
        <v>3940</v>
      </c>
    </row>
    <row r="34" spans="1:16">
      <c r="A34" s="1518" t="str">
        <f>IF(ISERROR(#REF!),"xx","")</f>
        <v>xx</v>
      </c>
      <c r="B34" s="1305" t="s">
        <v>2443</v>
      </c>
      <c r="C34" s="1346"/>
      <c r="D34" s="1306" t="s">
        <v>2449</v>
      </c>
      <c r="E34" s="1307" t="s">
        <v>1581</v>
      </c>
      <c r="F34" s="1956">
        <v>397.7820000000001</v>
      </c>
      <c r="G34" s="587" t="s">
        <v>3394</v>
      </c>
      <c r="H34" s="544" t="s">
        <v>4083</v>
      </c>
      <c r="I34" s="906"/>
      <c r="J34" s="552" t="s">
        <v>2463</v>
      </c>
      <c r="K34" s="552" t="s">
        <v>2422</v>
      </c>
      <c r="L34" s="552" t="s">
        <v>2423</v>
      </c>
      <c r="M34" s="552" t="s">
        <v>2421</v>
      </c>
      <c r="N34" s="552"/>
      <c r="O34" s="554"/>
      <c r="P34" s="1541" t="s">
        <v>3940</v>
      </c>
    </row>
    <row r="35" spans="1:16">
      <c r="A35" s="1518" t="str">
        <f>IF(ISERROR(#REF!),"xx","")</f>
        <v>xx</v>
      </c>
      <c r="B35" s="1308" t="s">
        <v>2441</v>
      </c>
      <c r="C35" s="1345"/>
      <c r="D35" s="1309" t="s">
        <v>2447</v>
      </c>
      <c r="E35" s="1310" t="s">
        <v>1582</v>
      </c>
      <c r="F35" s="1956">
        <v>397.7820000000001</v>
      </c>
      <c r="G35" s="591" t="s">
        <v>3394</v>
      </c>
      <c r="H35" s="557" t="s">
        <v>4083</v>
      </c>
      <c r="I35" s="907"/>
      <c r="J35" s="560" t="s">
        <v>2463</v>
      </c>
      <c r="K35" s="560" t="s">
        <v>2422</v>
      </c>
      <c r="L35" s="560" t="s">
        <v>2423</v>
      </c>
      <c r="M35" s="560" t="s">
        <v>2421</v>
      </c>
      <c r="N35" s="560"/>
      <c r="O35" s="563"/>
      <c r="P35" s="1641" t="s">
        <v>3940</v>
      </c>
    </row>
    <row r="36" spans="1:16">
      <c r="A36" s="1518" t="str">
        <f>IF(ISERROR(#REF!),"xx","")</f>
        <v>xx</v>
      </c>
      <c r="B36" s="1308" t="s">
        <v>2446</v>
      </c>
      <c r="C36" s="1345"/>
      <c r="D36" s="1309" t="s">
        <v>2451</v>
      </c>
      <c r="E36" s="1310" t="s">
        <v>509</v>
      </c>
      <c r="F36" s="1956">
        <v>816.90840000000003</v>
      </c>
      <c r="G36" s="591" t="s">
        <v>3394</v>
      </c>
      <c r="H36" s="557" t="s">
        <v>4083</v>
      </c>
      <c r="I36" s="907"/>
      <c r="J36" s="560" t="s">
        <v>2463</v>
      </c>
      <c r="K36" s="560"/>
      <c r="L36" s="560"/>
      <c r="M36" s="560"/>
      <c r="N36" s="560"/>
      <c r="O36" s="563"/>
      <c r="P36" s="1641" t="s">
        <v>3941</v>
      </c>
    </row>
    <row r="156" spans="2:16" s="1503" customFormat="1" ht="11.25" customHeight="1">
      <c r="B156" s="518"/>
      <c r="C156" s="1334"/>
      <c r="D156" s="518"/>
      <c r="E156" s="518"/>
      <c r="F156" s="518"/>
      <c r="G156" s="518"/>
      <c r="H156" s="518"/>
      <c r="I156" s="518"/>
      <c r="J156" s="518"/>
      <c r="K156" s="518"/>
      <c r="L156" s="518"/>
      <c r="M156" s="518"/>
      <c r="N156" s="518"/>
      <c r="O156" s="518"/>
      <c r="P156" s="518"/>
    </row>
  </sheetData>
  <mergeCells count="1">
    <mergeCell ref="L2:M2"/>
  </mergeCells>
  <conditionalFormatting sqref="F13:F25 F28:F36">
    <cfRule type="cellIs" dxfId="11" priority="9" stopIfTrue="1" operator="equal">
      <formula>0</formula>
    </cfRule>
  </conditionalFormatting>
  <pageMargins left="0.43" right="0.23" top="0.44" bottom="0.28999999999999998" header="0.42" footer="0.27"/>
  <pageSetup paperSize="9" scale="6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6"/>
  <dimension ref="A1:T104"/>
  <sheetViews>
    <sheetView zoomScaleNormal="100" workbookViewId="0">
      <pane xSplit="5" ySplit="6" topLeftCell="F7" activePane="bottomRight" state="frozen"/>
      <selection activeCell="G5" sqref="G5"/>
      <selection pane="topRight" activeCell="G5" sqref="G5"/>
      <selection pane="bottomLeft" activeCell="G5" sqref="G5"/>
      <selection pane="bottomRight" activeCell="F1" sqref="F1:G1048576"/>
    </sheetView>
  </sheetViews>
  <sheetFormatPr defaultColWidth="11.44140625" defaultRowHeight="13.2"/>
  <cols>
    <col min="1" max="1" width="5" style="1503" hidden="1" customWidth="1"/>
    <col min="2" max="2" width="11.6640625" style="518" customWidth="1"/>
    <col min="3" max="3" width="12.33203125" style="1334" hidden="1" customWidth="1"/>
    <col min="4" max="4" width="10.109375" style="613" customWidth="1"/>
    <col min="5" max="5" width="37.33203125" style="518" customWidth="1"/>
    <col min="6" max="6" width="10.109375" style="518" customWidth="1"/>
    <col min="7" max="7" width="6.33203125" style="518" customWidth="1"/>
    <col min="8" max="9" width="6.88671875" style="518" customWidth="1"/>
    <col min="10" max="13" width="5.6640625" style="518" customWidth="1"/>
    <col min="14" max="14" width="9.88671875" style="518" customWidth="1"/>
    <col min="15" max="15" width="10.33203125" style="518" customWidth="1"/>
    <col min="16" max="16" width="73.88671875" style="518" customWidth="1"/>
    <col min="17" max="16384" width="11.44140625" style="518"/>
  </cols>
  <sheetData>
    <row r="1" spans="1:20" ht="15.6">
      <c r="A1" s="1503" t="str">
        <f>Front!J3</f>
        <v>k</v>
      </c>
      <c r="B1" s="818" t="s">
        <v>640</v>
      </c>
      <c r="C1" s="1318"/>
      <c r="D1" s="819"/>
      <c r="E1" s="820"/>
      <c r="F1" s="619"/>
      <c r="G1" s="619"/>
      <c r="H1" s="619"/>
      <c r="I1" s="1504"/>
      <c r="J1" s="1505" t="s">
        <v>619</v>
      </c>
      <c r="K1" s="1543" t="str">
        <f>Front!D14</f>
        <v>Logic Computers</v>
      </c>
      <c r="L1" s="1506"/>
      <c r="M1" s="1543"/>
      <c r="N1" s="1506"/>
      <c r="O1" s="1506"/>
      <c r="P1" s="1507"/>
    </row>
    <row r="2" spans="1:20" ht="15.6">
      <c r="B2" s="821" t="str">
        <f>IF(OR(A1="x",A1="k"),"bizhub C227 / C287","ineo+ 227 /+ 287")</f>
        <v>bizhub C227 / C287</v>
      </c>
      <c r="C2" s="1319"/>
      <c r="D2" s="822"/>
      <c r="E2" s="823"/>
      <c r="F2" s="1508"/>
      <c r="G2" s="1508"/>
      <c r="H2" s="1508"/>
      <c r="I2" s="1509"/>
      <c r="J2" s="1509"/>
      <c r="K2" s="1510" t="s">
        <v>620</v>
      </c>
      <c r="L2" s="1988">
        <f>+Front!I12</f>
        <v>43412</v>
      </c>
      <c r="M2" s="1988"/>
      <c r="N2" s="1511"/>
      <c r="O2" s="1510" t="s">
        <v>621</v>
      </c>
      <c r="P2" s="1512">
        <f>+Front!I10</f>
        <v>43412</v>
      </c>
    </row>
    <row r="3" spans="1:20" ht="15.6">
      <c r="B3" s="821" t="str">
        <f>IF(A1="X","ineo+ 227 /+ 287","")</f>
        <v/>
      </c>
      <c r="C3" s="1319"/>
      <c r="D3" s="822"/>
      <c r="E3" s="823"/>
      <c r="F3" s="1949"/>
      <c r="G3" s="1508"/>
      <c r="H3" s="1508"/>
      <c r="I3" s="1509"/>
      <c r="J3" s="1509"/>
      <c r="K3" s="1510"/>
      <c r="L3" s="1568"/>
      <c r="M3" s="1568"/>
      <c r="N3" s="1511"/>
      <c r="O3" s="1510"/>
      <c r="P3" s="1512"/>
    </row>
    <row r="4" spans="1:20">
      <c r="B4" s="824"/>
      <c r="C4" s="1320"/>
      <c r="D4" s="826"/>
      <c r="E4" s="825"/>
      <c r="F4" s="1514"/>
      <c r="G4" s="623"/>
      <c r="H4" s="623"/>
      <c r="I4" s="623"/>
      <c r="J4" s="623"/>
      <c r="K4" s="623"/>
      <c r="L4" s="623"/>
      <c r="M4" s="623"/>
      <c r="N4" s="623"/>
      <c r="O4" s="623"/>
      <c r="P4" s="1515"/>
    </row>
    <row r="5" spans="1:20">
      <c r="B5" s="519" t="s">
        <v>642</v>
      </c>
      <c r="C5" s="1321"/>
      <c r="D5" s="520" t="s">
        <v>643</v>
      </c>
      <c r="E5" s="521"/>
      <c r="F5" s="1950" t="s">
        <v>4608</v>
      </c>
      <c r="G5" s="522" t="s">
        <v>617</v>
      </c>
      <c r="H5" s="523"/>
      <c r="I5" s="523"/>
      <c r="J5" s="523"/>
      <c r="K5" s="523"/>
      <c r="L5" s="523"/>
      <c r="M5" s="523"/>
      <c r="N5" s="524" t="s">
        <v>630</v>
      </c>
      <c r="O5" s="1211" t="str">
        <f>Front!J19</f>
        <v>EUR</v>
      </c>
      <c r="P5" s="525" t="s">
        <v>618</v>
      </c>
    </row>
    <row r="6" spans="1:20">
      <c r="B6" s="526"/>
      <c r="C6" s="1322"/>
      <c r="D6" s="527"/>
      <c r="E6" s="528"/>
      <c r="F6" s="1951"/>
      <c r="G6" s="529"/>
      <c r="H6" s="530"/>
      <c r="I6" s="530"/>
      <c r="J6" s="530"/>
      <c r="K6" s="530"/>
      <c r="L6" s="530"/>
      <c r="M6" s="530"/>
      <c r="N6" s="530"/>
      <c r="O6" s="528"/>
      <c r="P6" s="531"/>
    </row>
    <row r="7" spans="1:20" ht="6.75" customHeight="1">
      <c r="B7" s="532"/>
      <c r="C7" s="1323"/>
      <c r="D7" s="533"/>
      <c r="E7" s="532"/>
      <c r="F7" s="532"/>
      <c r="G7" s="532"/>
      <c r="H7" s="532"/>
      <c r="I7" s="532"/>
      <c r="J7" s="532"/>
      <c r="K7" s="532"/>
      <c r="L7" s="532"/>
      <c r="M7" s="532"/>
      <c r="N7" s="532"/>
      <c r="O7" s="532"/>
      <c r="P7" s="532"/>
    </row>
    <row r="8" spans="1:20" s="539" customFormat="1">
      <c r="A8" s="1503"/>
      <c r="B8" s="535" t="s">
        <v>1028</v>
      </c>
      <c r="C8" s="1324"/>
      <c r="D8" s="536"/>
      <c r="E8" s="536"/>
      <c r="F8" s="536"/>
      <c r="G8" s="536" t="s">
        <v>220</v>
      </c>
      <c r="H8" s="536"/>
      <c r="I8" s="536"/>
      <c r="J8" s="536"/>
      <c r="K8" s="536"/>
      <c r="L8" s="536"/>
      <c r="M8" s="536"/>
      <c r="N8" s="536"/>
      <c r="O8" s="538"/>
      <c r="P8" s="537"/>
    </row>
    <row r="9" spans="1:20">
      <c r="A9" s="1503" t="str">
        <f>IF(ISERROR(#REF!),"xx","")</f>
        <v>xx</v>
      </c>
      <c r="B9" s="680" t="s">
        <v>4072</v>
      </c>
      <c r="C9" s="1325"/>
      <c r="D9" s="681" t="s">
        <v>3251</v>
      </c>
      <c r="E9" s="682"/>
      <c r="F9" s="1954">
        <v>2182.3234293168007</v>
      </c>
      <c r="G9" s="980" t="s">
        <v>3084</v>
      </c>
      <c r="H9" s="619"/>
      <c r="I9" s="619"/>
      <c r="J9" s="619"/>
      <c r="K9" s="619"/>
      <c r="L9" s="619"/>
      <c r="M9" s="619"/>
      <c r="N9" s="619"/>
      <c r="O9" s="620"/>
      <c r="P9" s="598" t="s">
        <v>3324</v>
      </c>
      <c r="S9" s="532"/>
    </row>
    <row r="10" spans="1:20">
      <c r="A10" s="1503" t="str">
        <f>IF(ISERROR(#REF!),"xx","")</f>
        <v>xx</v>
      </c>
      <c r="B10" s="683"/>
      <c r="C10" s="1326"/>
      <c r="D10" s="890" t="s">
        <v>4610</v>
      </c>
      <c r="E10" s="684"/>
      <c r="F10" s="541"/>
      <c r="G10" s="968" t="s">
        <v>3083</v>
      </c>
      <c r="H10" s="904"/>
      <c r="I10" s="904"/>
      <c r="J10" s="904"/>
      <c r="K10" s="904"/>
      <c r="L10" s="904"/>
      <c r="M10" s="904"/>
      <c r="N10" s="904"/>
      <c r="O10" s="1252" t="s">
        <v>3323</v>
      </c>
      <c r="P10" s="625"/>
      <c r="S10" s="532"/>
    </row>
    <row r="11" spans="1:20">
      <c r="A11" s="1503" t="str">
        <f>IF(ISERROR(#REF!),"xx","")</f>
        <v>xx</v>
      </c>
      <c r="B11" s="680" t="s">
        <v>4073</v>
      </c>
      <c r="C11" s="1325"/>
      <c r="D11" s="681" t="s">
        <v>3252</v>
      </c>
      <c r="E11" s="682"/>
      <c r="F11" s="540">
        <v>2666.5688373786002</v>
      </c>
      <c r="G11" s="980" t="s">
        <v>3084</v>
      </c>
      <c r="H11" s="619"/>
      <c r="I11" s="619"/>
      <c r="J11" s="619"/>
      <c r="K11" s="619"/>
      <c r="L11" s="619"/>
      <c r="M11" s="619"/>
      <c r="N11" s="619"/>
      <c r="O11" s="620"/>
      <c r="P11" s="621" t="s">
        <v>3325</v>
      </c>
      <c r="S11" s="532"/>
    </row>
    <row r="12" spans="1:20">
      <c r="A12" s="1503" t="str">
        <f>IF(ISERROR(#REF!),"xx","")</f>
        <v>xx</v>
      </c>
      <c r="B12" s="683"/>
      <c r="C12" s="1326"/>
      <c r="D12" s="879"/>
      <c r="E12" s="684"/>
      <c r="F12" s="541" t="s">
        <v>4563</v>
      </c>
      <c r="G12" s="622" t="s">
        <v>3083</v>
      </c>
      <c r="H12" s="623"/>
      <c r="I12" s="623"/>
      <c r="J12" s="623"/>
      <c r="K12" s="623"/>
      <c r="L12" s="623"/>
      <c r="M12" s="623"/>
      <c r="N12" s="623"/>
      <c r="O12" s="624" t="s">
        <v>3323</v>
      </c>
      <c r="P12" s="625"/>
      <c r="S12" s="532"/>
    </row>
    <row r="13" spans="1:20" ht="12.75" customHeight="1">
      <c r="B13" s="532"/>
      <c r="C13" s="1323"/>
      <c r="D13" s="533"/>
      <c r="E13" s="532"/>
      <c r="F13" s="1290"/>
      <c r="G13" s="532"/>
      <c r="H13" s="532"/>
      <c r="I13" s="532"/>
      <c r="J13" s="532"/>
      <c r="K13" s="532"/>
      <c r="L13" s="532"/>
      <c r="M13" s="532"/>
      <c r="N13" s="532"/>
      <c r="O13" s="532"/>
      <c r="P13" s="532"/>
    </row>
    <row r="14" spans="1:20" s="539" customFormat="1">
      <c r="A14" s="1503"/>
      <c r="B14" s="535" t="s">
        <v>296</v>
      </c>
      <c r="C14" s="1324"/>
      <c r="D14" s="536"/>
      <c r="E14" s="536"/>
      <c r="F14" s="536"/>
      <c r="G14" s="1428" t="s">
        <v>10</v>
      </c>
      <c r="H14" s="1428"/>
      <c r="I14" s="1428"/>
      <c r="J14" s="1428"/>
      <c r="K14" s="1428"/>
      <c r="L14" s="536"/>
      <c r="M14" s="536"/>
      <c r="N14" s="536"/>
      <c r="O14" s="538"/>
      <c r="P14" s="537"/>
      <c r="Q14" s="518"/>
      <c r="R14" s="518"/>
      <c r="S14" s="518"/>
      <c r="T14" s="518"/>
    </row>
    <row r="15" spans="1:20" s="532" customFormat="1">
      <c r="A15" s="1503" t="str">
        <f>IF(ISERROR(#REF!),"xx","")</f>
        <v>xx</v>
      </c>
      <c r="B15" s="857" t="s">
        <v>3053</v>
      </c>
      <c r="C15" s="1327"/>
      <c r="D15" s="687" t="s">
        <v>3054</v>
      </c>
      <c r="E15" s="688" t="s">
        <v>2</v>
      </c>
      <c r="F15" s="540">
        <v>62.474631912000014</v>
      </c>
      <c r="G15" s="587" t="s">
        <v>3256</v>
      </c>
      <c r="H15" s="544" t="s">
        <v>3257</v>
      </c>
      <c r="I15" s="545"/>
      <c r="J15" s="604"/>
      <c r="K15" s="544"/>
      <c r="L15" s="866"/>
      <c r="M15" s="566"/>
      <c r="N15" s="549"/>
      <c r="O15" s="554"/>
      <c r="P15" s="588"/>
      <c r="Q15" s="518"/>
      <c r="R15" s="518"/>
      <c r="S15" s="518"/>
      <c r="T15" s="518"/>
    </row>
    <row r="16" spans="1:20" s="555" customFormat="1">
      <c r="A16" s="1503" t="str">
        <f>IF(ISERROR(#REF!),"xx","")</f>
        <v>xx</v>
      </c>
      <c r="B16" s="689" t="s">
        <v>3255</v>
      </c>
      <c r="C16" s="1328"/>
      <c r="D16" s="690" t="s">
        <v>3055</v>
      </c>
      <c r="E16" s="691" t="s">
        <v>1771</v>
      </c>
      <c r="F16" s="540">
        <v>430.18085880000007</v>
      </c>
      <c r="G16" s="591" t="s">
        <v>3256</v>
      </c>
      <c r="H16" s="557" t="s">
        <v>3257</v>
      </c>
      <c r="I16" s="558"/>
      <c r="J16" s="559"/>
      <c r="K16" s="559"/>
      <c r="L16" s="562"/>
      <c r="M16" s="562"/>
      <c r="N16" s="568"/>
      <c r="O16" s="563"/>
      <c r="P16" s="615" t="s">
        <v>3260</v>
      </c>
      <c r="Q16" s="518"/>
      <c r="R16" s="518"/>
      <c r="S16" s="518"/>
      <c r="T16" s="518"/>
    </row>
    <row r="17" spans="1:19" s="555" customFormat="1">
      <c r="A17" s="1503" t="str">
        <f>IF(ISERROR(#REF!),"xx","")</f>
        <v>xx</v>
      </c>
      <c r="B17" s="692">
        <v>9967004600</v>
      </c>
      <c r="C17" s="1333"/>
      <c r="D17" s="693" t="s">
        <v>3258</v>
      </c>
      <c r="E17" s="694" t="s">
        <v>3061</v>
      </c>
      <c r="F17" s="540">
        <v>115.16475801600001</v>
      </c>
      <c r="G17" s="850" t="s">
        <v>3256</v>
      </c>
      <c r="H17" s="578" t="s">
        <v>3257</v>
      </c>
      <c r="I17" s="579"/>
      <c r="J17" s="607"/>
      <c r="K17" s="578"/>
      <c r="L17" s="635"/>
      <c r="M17" s="635"/>
      <c r="N17" s="636"/>
      <c r="O17" s="608"/>
      <c r="P17" s="637"/>
      <c r="Q17" s="518"/>
      <c r="S17" s="575"/>
    </row>
    <row r="18" spans="1:19">
      <c r="A18" s="1503" t="str">
        <f>IF(ISERROR(#REF!),"xx","")</f>
        <v>xx</v>
      </c>
      <c r="B18" s="692" t="s">
        <v>4138</v>
      </c>
      <c r="C18" s="1333"/>
      <c r="D18" s="693" t="s">
        <v>3262</v>
      </c>
      <c r="E18" s="694" t="s">
        <v>1003</v>
      </c>
      <c r="F18" s="540">
        <v>548.45716464000009</v>
      </c>
      <c r="G18" s="850" t="s">
        <v>3256</v>
      </c>
      <c r="H18" s="578" t="s">
        <v>3257</v>
      </c>
      <c r="I18" s="579"/>
      <c r="J18" s="609"/>
      <c r="K18" s="609"/>
      <c r="L18" s="635"/>
      <c r="M18" s="1444"/>
      <c r="N18" s="635"/>
      <c r="O18" s="608"/>
      <c r="P18" s="616" t="s">
        <v>3261</v>
      </c>
      <c r="S18" s="539"/>
    </row>
    <row r="19" spans="1:19">
      <c r="A19" s="1503" t="str">
        <f>IF(ISERROR(#REF!),"xx","")</f>
        <v>xx</v>
      </c>
      <c r="B19" s="686" t="s">
        <v>4158</v>
      </c>
      <c r="C19" s="1327"/>
      <c r="D19" s="687" t="s">
        <v>3263</v>
      </c>
      <c r="E19" s="688" t="s">
        <v>1545</v>
      </c>
      <c r="F19" s="540">
        <v>800.2488629520002</v>
      </c>
      <c r="G19" s="587" t="s">
        <v>3256</v>
      </c>
      <c r="H19" s="544" t="s">
        <v>3257</v>
      </c>
      <c r="I19" s="545"/>
      <c r="J19" s="604"/>
      <c r="K19" s="544"/>
      <c r="L19" s="565"/>
      <c r="M19" s="565"/>
      <c r="N19" s="553"/>
      <c r="O19" s="554"/>
      <c r="P19" s="594" t="s">
        <v>1410</v>
      </c>
      <c r="S19" s="532"/>
    </row>
    <row r="20" spans="1:19">
      <c r="A20" s="1503" t="str">
        <f>IF(ISERROR(#REF!),"xx","")</f>
        <v>xx</v>
      </c>
      <c r="B20" s="689" t="s">
        <v>3259</v>
      </c>
      <c r="C20" s="1328"/>
      <c r="D20" s="690" t="s">
        <v>3264</v>
      </c>
      <c r="E20" s="691" t="s">
        <v>243</v>
      </c>
      <c r="F20" s="540">
        <v>800.2488629520002</v>
      </c>
      <c r="G20" s="591" t="s">
        <v>3256</v>
      </c>
      <c r="H20" s="557" t="s">
        <v>3257</v>
      </c>
      <c r="I20" s="558"/>
      <c r="J20" s="559"/>
      <c r="K20" s="559"/>
      <c r="L20" s="562"/>
      <c r="M20" s="561"/>
      <c r="N20" s="562"/>
      <c r="O20" s="563"/>
      <c r="P20" s="618" t="s">
        <v>1984</v>
      </c>
      <c r="S20" s="532"/>
    </row>
    <row r="21" spans="1:19">
      <c r="A21" s="1503" t="str">
        <f>IF(ISERROR(#REF!),"xx","")</f>
        <v>xx</v>
      </c>
      <c r="B21" s="686" t="s">
        <v>3141</v>
      </c>
      <c r="C21" s="1327"/>
      <c r="D21" s="687" t="s">
        <v>2627</v>
      </c>
      <c r="E21" s="688" t="s">
        <v>3334</v>
      </c>
      <c r="F21" s="540">
        <v>153.59049921600001</v>
      </c>
      <c r="G21" s="587" t="s">
        <v>3256</v>
      </c>
      <c r="H21" s="544" t="s">
        <v>3257</v>
      </c>
      <c r="I21" s="545"/>
      <c r="J21" s="551"/>
      <c r="K21" s="551"/>
      <c r="L21" s="565"/>
      <c r="M21" s="878"/>
      <c r="N21" s="565"/>
      <c r="O21" s="554"/>
      <c r="P21" s="1554" t="s">
        <v>2640</v>
      </c>
      <c r="S21" s="532"/>
    </row>
    <row r="22" spans="1:19">
      <c r="A22" s="1503" t="str">
        <f>IF(ISERROR(#REF!),"xx","")</f>
        <v>xx</v>
      </c>
      <c r="B22" s="689" t="s">
        <v>2628</v>
      </c>
      <c r="C22" s="1328"/>
      <c r="D22" s="690" t="s">
        <v>3142</v>
      </c>
      <c r="E22" s="691" t="s">
        <v>2630</v>
      </c>
      <c r="F22" s="540">
        <v>703.43473939199998</v>
      </c>
      <c r="G22" s="591" t="s">
        <v>3256</v>
      </c>
      <c r="H22" s="557" t="s">
        <v>3257</v>
      </c>
      <c r="I22" s="558"/>
      <c r="J22" s="559"/>
      <c r="K22" s="559"/>
      <c r="L22" s="562"/>
      <c r="M22" s="561"/>
      <c r="N22" s="562"/>
      <c r="O22" s="563"/>
      <c r="P22" s="618" t="s">
        <v>3062</v>
      </c>
      <c r="S22" s="532"/>
    </row>
    <row r="23" spans="1:19" s="44" customFormat="1">
      <c r="A23" s="1503" t="str">
        <f>IF(ISERROR(#REF!),"xx","")</f>
        <v>xx</v>
      </c>
      <c r="B23" s="711">
        <v>9967001961</v>
      </c>
      <c r="C23" s="1353"/>
      <c r="D23" s="712" t="s">
        <v>1760</v>
      </c>
      <c r="E23" s="713" t="s">
        <v>1485</v>
      </c>
      <c r="F23" s="540">
        <v>166.99264797600003</v>
      </c>
      <c r="G23" s="173" t="s">
        <v>3256</v>
      </c>
      <c r="H23" s="174" t="s">
        <v>3257</v>
      </c>
      <c r="I23" s="174"/>
      <c r="J23" s="151"/>
      <c r="K23" s="151"/>
      <c r="L23" s="151"/>
      <c r="M23" s="151"/>
      <c r="N23" s="151"/>
      <c r="O23" s="1704"/>
      <c r="P23" s="787" t="s">
        <v>733</v>
      </c>
      <c r="Q23" s="518"/>
      <c r="R23" s="518"/>
    </row>
    <row r="24" spans="1:19">
      <c r="A24" s="1503" t="str">
        <f>IF(ISERROR(#REF!),"xx","")</f>
        <v>xx</v>
      </c>
      <c r="B24" s="689" t="s">
        <v>3266</v>
      </c>
      <c r="C24" s="1328"/>
      <c r="D24" s="690" t="s">
        <v>3267</v>
      </c>
      <c r="E24" s="691" t="s">
        <v>3268</v>
      </c>
      <c r="F24" s="540">
        <v>33.177347280000006</v>
      </c>
      <c r="G24" s="591" t="s">
        <v>3256</v>
      </c>
      <c r="H24" s="557" t="s">
        <v>3257</v>
      </c>
      <c r="I24" s="558"/>
      <c r="J24" s="559"/>
      <c r="K24" s="559"/>
      <c r="L24" s="562"/>
      <c r="M24" s="561"/>
      <c r="N24" s="562"/>
      <c r="O24" s="563"/>
      <c r="P24" s="618" t="s">
        <v>3265</v>
      </c>
      <c r="S24" s="532"/>
    </row>
    <row r="25" spans="1:19">
      <c r="A25" s="1503" t="str">
        <f>IF(ISERROR(#REF!),"xx","")</f>
        <v>xx</v>
      </c>
      <c r="B25" s="1410" t="s">
        <v>3063</v>
      </c>
      <c r="C25" s="1411"/>
      <c r="D25" s="1412" t="s">
        <v>1781</v>
      </c>
      <c r="E25" s="1413" t="s">
        <v>305</v>
      </c>
      <c r="F25" s="540">
        <v>318.33383551200001</v>
      </c>
      <c r="G25" s="1420" t="s">
        <v>3256</v>
      </c>
      <c r="H25" s="1414" t="s">
        <v>3257</v>
      </c>
      <c r="I25" s="1415"/>
      <c r="J25" s="1421"/>
      <c r="K25" s="1414"/>
      <c r="L25" s="1416"/>
      <c r="M25" s="1416"/>
      <c r="N25" s="1417"/>
      <c r="O25" s="1418"/>
      <c r="P25" s="1419" t="s">
        <v>1782</v>
      </c>
    </row>
    <row r="26" spans="1:19">
      <c r="A26" s="1503" t="str">
        <f>IF(ISERROR(#REF!),"xx","")</f>
        <v>xx</v>
      </c>
      <c r="B26" s="692" t="s">
        <v>3071</v>
      </c>
      <c r="C26" s="1333"/>
      <c r="D26" s="693" t="s">
        <v>1778</v>
      </c>
      <c r="E26" s="694" t="s">
        <v>1779</v>
      </c>
      <c r="F26" s="540">
        <v>726.1902758880002</v>
      </c>
      <c r="G26" s="850" t="s">
        <v>3256</v>
      </c>
      <c r="H26" s="578" t="s">
        <v>3257</v>
      </c>
      <c r="I26" s="579"/>
      <c r="J26" s="609"/>
      <c r="K26" s="609"/>
      <c r="L26" s="635"/>
      <c r="M26" s="1444"/>
      <c r="N26" s="635"/>
      <c r="O26" s="608"/>
      <c r="P26" s="616"/>
      <c r="S26" s="532"/>
    </row>
    <row r="27" spans="1:19">
      <c r="A27" s="1503" t="str">
        <f>IF(ISERROR(#REF!),"xx","")</f>
        <v>xx</v>
      </c>
      <c r="B27" s="686" t="s">
        <v>3070</v>
      </c>
      <c r="C27" s="1327"/>
      <c r="D27" s="687" t="s">
        <v>3069</v>
      </c>
      <c r="E27" s="688" t="s">
        <v>3072</v>
      </c>
      <c r="F27" s="540">
        <v>26.541877824000007</v>
      </c>
      <c r="G27" s="587" t="s">
        <v>3256</v>
      </c>
      <c r="H27" s="544" t="s">
        <v>3257</v>
      </c>
      <c r="I27" s="545"/>
      <c r="J27" s="604"/>
      <c r="K27" s="544"/>
      <c r="L27" s="565"/>
      <c r="M27" s="565"/>
      <c r="N27" s="553"/>
      <c r="O27" s="554"/>
      <c r="P27" s="594" t="s">
        <v>3074</v>
      </c>
      <c r="S27" s="532"/>
    </row>
    <row r="28" spans="1:19">
      <c r="A28" s="1503" t="str">
        <f>IF(ISERROR(#REF!),"xx","")</f>
        <v>xx</v>
      </c>
      <c r="B28" s="686" t="s">
        <v>3073</v>
      </c>
      <c r="C28" s="1327"/>
      <c r="D28" s="687" t="s">
        <v>1783</v>
      </c>
      <c r="E28" s="688" t="s">
        <v>1831</v>
      </c>
      <c r="F28" s="540">
        <v>303.11349314400007</v>
      </c>
      <c r="G28" s="587" t="s">
        <v>3256</v>
      </c>
      <c r="H28" s="544" t="s">
        <v>3257</v>
      </c>
      <c r="I28" s="545"/>
      <c r="J28" s="551"/>
      <c r="K28" s="551"/>
      <c r="L28" s="565"/>
      <c r="M28" s="878"/>
      <c r="N28" s="565"/>
      <c r="O28" s="554"/>
      <c r="P28" s="617" t="s">
        <v>3081</v>
      </c>
      <c r="S28" s="532"/>
    </row>
    <row r="29" spans="1:19">
      <c r="A29" s="1503" t="str">
        <f>IF(ISERROR(#REF!),"xx","")</f>
        <v>xx</v>
      </c>
      <c r="B29" s="692" t="s">
        <v>3066</v>
      </c>
      <c r="C29" s="1333"/>
      <c r="D29" s="693" t="s">
        <v>469</v>
      </c>
      <c r="E29" s="694" t="s">
        <v>472</v>
      </c>
      <c r="F29" s="540">
        <v>1087.5234530160003</v>
      </c>
      <c r="G29" s="850" t="s">
        <v>3256</v>
      </c>
      <c r="H29" s="578" t="s">
        <v>3257</v>
      </c>
      <c r="I29" s="579"/>
      <c r="J29" s="609"/>
      <c r="K29" s="609"/>
      <c r="L29" s="635"/>
      <c r="M29" s="1444"/>
      <c r="N29" s="635"/>
      <c r="O29" s="608"/>
      <c r="P29" s="637" t="s">
        <v>3249</v>
      </c>
      <c r="S29" s="532"/>
    </row>
    <row r="30" spans="1:19">
      <c r="A30" s="1503" t="str">
        <f>IF(ISERROR(#REF!),"xx","")</f>
        <v>xx</v>
      </c>
      <c r="B30" s="686" t="s">
        <v>3067</v>
      </c>
      <c r="C30" s="1327"/>
      <c r="D30" s="687" t="s">
        <v>2386</v>
      </c>
      <c r="E30" s="688" t="s">
        <v>473</v>
      </c>
      <c r="F30" s="540">
        <v>1928.2599262080003</v>
      </c>
      <c r="G30" s="587" t="s">
        <v>3256</v>
      </c>
      <c r="H30" s="544" t="s">
        <v>3257</v>
      </c>
      <c r="I30" s="545"/>
      <c r="J30" s="604"/>
      <c r="K30" s="544"/>
      <c r="L30" s="565"/>
      <c r="M30" s="565"/>
      <c r="N30" s="553"/>
      <c r="O30" s="554"/>
      <c r="P30" s="594" t="s">
        <v>3248</v>
      </c>
    </row>
    <row r="31" spans="1:19">
      <c r="A31" s="1503" t="str">
        <f>IF(ISERROR(#REF!),"xx","")</f>
        <v>xx</v>
      </c>
      <c r="B31" s="686" t="s">
        <v>3065</v>
      </c>
      <c r="C31" s="1327"/>
      <c r="D31" s="687" t="s">
        <v>3064</v>
      </c>
      <c r="E31" s="688" t="s">
        <v>381</v>
      </c>
      <c r="F31" s="540">
        <v>134.62130404800001</v>
      </c>
      <c r="G31" s="587" t="s">
        <v>3256</v>
      </c>
      <c r="H31" s="544" t="s">
        <v>3257</v>
      </c>
      <c r="I31" s="545"/>
      <c r="J31" s="551"/>
      <c r="K31" s="551"/>
      <c r="L31" s="565"/>
      <c r="M31" s="878"/>
      <c r="N31" s="565"/>
      <c r="O31" s="554"/>
      <c r="P31" s="617" t="s">
        <v>3068</v>
      </c>
    </row>
    <row r="32" spans="1:19" ht="14.25" customHeight="1">
      <c r="A32" s="1503" t="str">
        <f>IF(ISERROR(#REF!),"xx","")</f>
        <v>xx</v>
      </c>
      <c r="B32" s="686" t="s">
        <v>456</v>
      </c>
      <c r="C32" s="1327"/>
      <c r="D32" s="687" t="s">
        <v>467</v>
      </c>
      <c r="E32" s="688" t="s">
        <v>1785</v>
      </c>
      <c r="F32" s="540">
        <v>342.43895901600001</v>
      </c>
      <c r="G32" s="587" t="s">
        <v>3256</v>
      </c>
      <c r="H32" s="544" t="s">
        <v>3257</v>
      </c>
      <c r="I32" s="545"/>
      <c r="J32" s="551"/>
      <c r="K32" s="551"/>
      <c r="L32" s="565"/>
      <c r="M32" s="878"/>
      <c r="N32" s="565"/>
      <c r="O32" s="554"/>
      <c r="P32" s="617" t="s">
        <v>1784</v>
      </c>
      <c r="S32" s="532"/>
    </row>
    <row r="33" spans="1:20">
      <c r="A33" s="1503" t="str">
        <f>IF(ISERROR(#REF!),"xx","")</f>
        <v>xx</v>
      </c>
      <c r="B33" s="692" t="s">
        <v>3269</v>
      </c>
      <c r="C33" s="1333"/>
      <c r="D33" s="693" t="s">
        <v>3077</v>
      </c>
      <c r="E33" s="694" t="s">
        <v>745</v>
      </c>
      <c r="F33" s="540">
        <v>845.64747036000006</v>
      </c>
      <c r="G33" s="850" t="s">
        <v>3256</v>
      </c>
      <c r="H33" s="578" t="s">
        <v>3257</v>
      </c>
      <c r="I33" s="579"/>
      <c r="J33" s="607"/>
      <c r="K33" s="578"/>
      <c r="L33" s="600"/>
      <c r="M33" s="1569"/>
      <c r="N33" s="636"/>
      <c r="O33" s="608"/>
      <c r="P33" s="598" t="s">
        <v>3280</v>
      </c>
      <c r="S33" s="532"/>
    </row>
    <row r="34" spans="1:20">
      <c r="A34" s="1503" t="str">
        <f>IF(ISERROR(#REF!),"xx","")</f>
        <v>xx</v>
      </c>
      <c r="B34" s="686">
        <v>4614506</v>
      </c>
      <c r="C34" s="1327"/>
      <c r="D34" s="687" t="s">
        <v>19</v>
      </c>
      <c r="E34" s="688" t="s">
        <v>240</v>
      </c>
      <c r="F34" s="540">
        <v>31.265432352000005</v>
      </c>
      <c r="G34" s="587" t="s">
        <v>3256</v>
      </c>
      <c r="H34" s="544" t="s">
        <v>3257</v>
      </c>
      <c r="I34" s="545"/>
      <c r="J34" s="604"/>
      <c r="K34" s="544"/>
      <c r="L34" s="552"/>
      <c r="M34" s="564"/>
      <c r="N34" s="553"/>
      <c r="O34" s="554"/>
      <c r="P34" s="588" t="s">
        <v>994</v>
      </c>
    </row>
    <row r="35" spans="1:20">
      <c r="A35" s="1503" t="str">
        <f>IF(ISERROR(#REF!),"xx","")</f>
        <v>xx</v>
      </c>
      <c r="B35" s="689">
        <v>4614511</v>
      </c>
      <c r="C35" s="1328"/>
      <c r="D35" s="690" t="s">
        <v>205</v>
      </c>
      <c r="E35" s="691"/>
      <c r="F35" s="540">
        <v>35.16423926400001</v>
      </c>
      <c r="G35" s="591" t="s">
        <v>3256</v>
      </c>
      <c r="H35" s="557" t="s">
        <v>3257</v>
      </c>
      <c r="I35" s="558"/>
      <c r="J35" s="557"/>
      <c r="K35" s="557"/>
      <c r="L35" s="562"/>
      <c r="M35" s="561"/>
      <c r="N35" s="568"/>
      <c r="O35" s="563"/>
      <c r="P35" s="615"/>
      <c r="S35" s="532"/>
    </row>
    <row r="36" spans="1:20">
      <c r="A36" s="1503" t="str">
        <f>IF(ISERROR(#REF!),"xx","")</f>
        <v>xx</v>
      </c>
      <c r="B36" s="686" t="s">
        <v>3338</v>
      </c>
      <c r="C36" s="1327"/>
      <c r="D36" s="687" t="s">
        <v>3078</v>
      </c>
      <c r="E36" s="688" t="s">
        <v>1791</v>
      </c>
      <c r="F36" s="540">
        <v>99.550786104000011</v>
      </c>
      <c r="G36" s="587" t="s">
        <v>3256</v>
      </c>
      <c r="H36" s="544" t="s">
        <v>3257</v>
      </c>
      <c r="I36" s="545"/>
      <c r="J36" s="604"/>
      <c r="K36" s="544"/>
      <c r="L36" s="565"/>
      <c r="M36" s="565"/>
      <c r="N36" s="553"/>
      <c r="O36" s="554"/>
      <c r="P36" s="588" t="s">
        <v>3082</v>
      </c>
      <c r="S36" s="532"/>
    </row>
    <row r="37" spans="1:20" s="532" customFormat="1">
      <c r="A37" s="1503" t="str">
        <f>IF(ISERROR(#REF!),"xx","")</f>
        <v>xx</v>
      </c>
      <c r="B37" s="686" t="s">
        <v>3326</v>
      </c>
      <c r="C37" s="1327"/>
      <c r="D37" s="687" t="s">
        <v>3079</v>
      </c>
      <c r="E37" s="664" t="s">
        <v>204</v>
      </c>
      <c r="F37" s="540">
        <v>199.08282794400003</v>
      </c>
      <c r="G37" s="587" t="s">
        <v>3256</v>
      </c>
      <c r="H37" s="544" t="s">
        <v>3257</v>
      </c>
      <c r="I37" s="545"/>
      <c r="J37" s="604"/>
      <c r="K37" s="544"/>
      <c r="L37" s="565"/>
      <c r="M37" s="565"/>
      <c r="N37" s="553"/>
      <c r="O37" s="554"/>
      <c r="P37" s="588" t="s">
        <v>1985</v>
      </c>
      <c r="Q37" s="518"/>
      <c r="R37" s="518"/>
      <c r="S37" s="518"/>
      <c r="T37" s="518"/>
    </row>
    <row r="38" spans="1:20">
      <c r="A38" s="1503" t="str">
        <f>IF(ISERROR(#REF!),"xx","")</f>
        <v>xx</v>
      </c>
      <c r="B38" s="692" t="s">
        <v>462</v>
      </c>
      <c r="C38" s="1333"/>
      <c r="D38" s="693" t="s">
        <v>1195</v>
      </c>
      <c r="E38" s="694" t="s">
        <v>1303</v>
      </c>
      <c r="F38" s="540">
        <v>65.623668264000003</v>
      </c>
      <c r="G38" s="850" t="s">
        <v>3256</v>
      </c>
      <c r="H38" s="578" t="s">
        <v>3257</v>
      </c>
      <c r="I38" s="579"/>
      <c r="J38" s="609"/>
      <c r="K38" s="609"/>
      <c r="L38" s="635"/>
      <c r="M38" s="1444"/>
      <c r="N38" s="635"/>
      <c r="O38" s="608"/>
      <c r="P38" s="616" t="s">
        <v>1796</v>
      </c>
    </row>
    <row r="39" spans="1:20">
      <c r="A39" s="1503" t="str">
        <f>IF(ISERROR(#REF!),"xx","")</f>
        <v>xx</v>
      </c>
      <c r="B39" s="686" t="s">
        <v>1601</v>
      </c>
      <c r="C39" s="1327"/>
      <c r="D39" s="687" t="s">
        <v>1602</v>
      </c>
      <c r="E39" s="688" t="s">
        <v>995</v>
      </c>
      <c r="F39" s="540">
        <v>704.99051330400016</v>
      </c>
      <c r="G39" s="587" t="s">
        <v>3256</v>
      </c>
      <c r="H39" s="544" t="s">
        <v>3257</v>
      </c>
      <c r="I39" s="545"/>
      <c r="J39" s="551"/>
      <c r="K39" s="551"/>
      <c r="L39" s="565"/>
      <c r="M39" s="878"/>
      <c r="N39" s="565"/>
      <c r="O39" s="554"/>
      <c r="P39" s="617" t="s">
        <v>3103</v>
      </c>
    </row>
    <row r="40" spans="1:20">
      <c r="A40" s="1503" t="str">
        <f>IF(ISERROR(#REF!),"xx","")</f>
        <v>xx</v>
      </c>
      <c r="B40" s="689" t="s">
        <v>3075</v>
      </c>
      <c r="C40" s="1328"/>
      <c r="D40" s="690" t="s">
        <v>1194</v>
      </c>
      <c r="E40" s="691" t="s">
        <v>1794</v>
      </c>
      <c r="F40" s="540">
        <v>90.197398368000009</v>
      </c>
      <c r="G40" s="591" t="s">
        <v>3256</v>
      </c>
      <c r="H40" s="557" t="s">
        <v>3257</v>
      </c>
      <c r="I40" s="558"/>
      <c r="J40" s="559"/>
      <c r="K40" s="559"/>
      <c r="L40" s="562"/>
      <c r="M40" s="561"/>
      <c r="N40" s="562"/>
      <c r="O40" s="563"/>
      <c r="P40" s="618" t="s">
        <v>1795</v>
      </c>
      <c r="S40" s="532"/>
    </row>
    <row r="41" spans="1:20">
      <c r="A41" s="1503" t="str">
        <f>IF(ISERROR(#REF!),"xx","")</f>
        <v>xx</v>
      </c>
      <c r="B41" s="686" t="s">
        <v>3076</v>
      </c>
      <c r="C41" s="1327"/>
      <c r="D41" s="687" t="s">
        <v>1968</v>
      </c>
      <c r="E41" s="688" t="s">
        <v>2471</v>
      </c>
      <c r="F41" s="540">
        <v>23.898936599999999</v>
      </c>
      <c r="G41" s="587" t="s">
        <v>3256</v>
      </c>
      <c r="H41" s="544" t="s">
        <v>3257</v>
      </c>
      <c r="I41" s="545"/>
      <c r="J41" s="551"/>
      <c r="K41" s="551"/>
      <c r="L41" s="565"/>
      <c r="M41" s="878"/>
      <c r="N41" s="565"/>
      <c r="O41" s="554"/>
      <c r="P41" s="617" t="s">
        <v>1987</v>
      </c>
      <c r="S41" s="532"/>
    </row>
    <row r="42" spans="1:20" s="555" customFormat="1">
      <c r="A42" s="1503" t="str">
        <f>IF(ISERROR(#REF!),"xx","")</f>
        <v>xx</v>
      </c>
      <c r="B42" s="686" t="s">
        <v>3943</v>
      </c>
      <c r="C42" s="1327"/>
      <c r="D42" s="687" t="s">
        <v>3764</v>
      </c>
      <c r="E42" s="688" t="s">
        <v>3885</v>
      </c>
      <c r="F42" s="540">
        <v>193.10340772800001</v>
      </c>
      <c r="G42" s="587" t="s">
        <v>3256</v>
      </c>
      <c r="H42" s="544" t="s">
        <v>3257</v>
      </c>
      <c r="I42" s="545"/>
      <c r="J42" s="604"/>
      <c r="K42" s="544"/>
      <c r="L42" s="565"/>
      <c r="M42" s="565"/>
      <c r="N42" s="553"/>
      <c r="O42" s="554"/>
      <c r="P42" s="594" t="s">
        <v>3209</v>
      </c>
      <c r="Q42" s="518"/>
      <c r="R42" s="518"/>
      <c r="S42" s="532"/>
      <c r="T42" s="518"/>
    </row>
    <row r="43" spans="1:20">
      <c r="A43" s="1503" t="str">
        <f>IF(ISERROR(#REF!),"xx","")</f>
        <v>xx</v>
      </c>
      <c r="B43" s="689" t="s">
        <v>247</v>
      </c>
      <c r="C43" s="1328"/>
      <c r="D43" s="690" t="s">
        <v>248</v>
      </c>
      <c r="E43" s="691" t="s">
        <v>485</v>
      </c>
      <c r="F43" s="540">
        <v>43.074318671999997</v>
      </c>
      <c r="G43" s="591" t="s">
        <v>3256</v>
      </c>
      <c r="H43" s="557" t="s">
        <v>3257</v>
      </c>
      <c r="I43" s="558"/>
      <c r="J43" s="605"/>
      <c r="K43" s="557"/>
      <c r="L43" s="562"/>
      <c r="M43" s="562"/>
      <c r="N43" s="568"/>
      <c r="O43" s="563"/>
      <c r="P43" s="586" t="s">
        <v>3162</v>
      </c>
      <c r="S43" s="532"/>
    </row>
    <row r="44" spans="1:20" s="555" customFormat="1">
      <c r="A44" s="1503" t="str">
        <f>IF(ISERROR(#REF!),"xx","")</f>
        <v>xx</v>
      </c>
      <c r="B44" s="662" t="s">
        <v>3212</v>
      </c>
      <c r="C44" s="1327"/>
      <c r="D44" s="687" t="s">
        <v>3214</v>
      </c>
      <c r="E44" s="688" t="s">
        <v>3216</v>
      </c>
      <c r="F44" s="540">
        <v>324.21953440800002</v>
      </c>
      <c r="G44" s="587" t="s">
        <v>3256</v>
      </c>
      <c r="H44" s="544" t="s">
        <v>3257</v>
      </c>
      <c r="I44" s="545"/>
      <c r="J44" s="604"/>
      <c r="K44" s="544"/>
      <c r="L44" s="565"/>
      <c r="M44" s="565"/>
      <c r="N44" s="553"/>
      <c r="O44" s="554"/>
      <c r="P44" s="588" t="s">
        <v>3282</v>
      </c>
      <c r="Q44" s="518"/>
      <c r="R44" s="518"/>
      <c r="S44" s="532"/>
    </row>
    <row r="45" spans="1:20" s="555" customFormat="1">
      <c r="A45" s="1503" t="str">
        <f>IF(ISERROR(#REF!),"xx","")</f>
        <v>xx</v>
      </c>
      <c r="B45" s="665" t="s">
        <v>3270</v>
      </c>
      <c r="C45" s="1328"/>
      <c r="D45" s="690" t="s">
        <v>3281</v>
      </c>
      <c r="E45" s="691" t="s">
        <v>3217</v>
      </c>
      <c r="F45" s="540">
        <v>150.29150875200006</v>
      </c>
      <c r="G45" s="591" t="s">
        <v>3256</v>
      </c>
      <c r="H45" s="557" t="s">
        <v>3257</v>
      </c>
      <c r="I45" s="558"/>
      <c r="J45" s="605"/>
      <c r="K45" s="557"/>
      <c r="L45" s="562"/>
      <c r="M45" s="562"/>
      <c r="N45" s="568"/>
      <c r="O45" s="563"/>
      <c r="P45" s="615" t="s">
        <v>3219</v>
      </c>
      <c r="Q45" s="518"/>
      <c r="R45" s="518"/>
      <c r="S45" s="532"/>
    </row>
    <row r="46" spans="1:20" ht="12.75" customHeight="1">
      <c r="A46" s="1503" t="str">
        <f>IF(ISERROR(#REF!),"xx","")</f>
        <v>xx</v>
      </c>
      <c r="B46" s="1707">
        <v>9967004865</v>
      </c>
      <c r="C46" s="1411"/>
      <c r="D46" s="1412" t="s">
        <v>3643</v>
      </c>
      <c r="E46" s="1413" t="s">
        <v>3002</v>
      </c>
      <c r="F46" s="540">
        <v>54.995670576000002</v>
      </c>
      <c r="G46" s="1420" t="s">
        <v>3256</v>
      </c>
      <c r="H46" s="1414" t="s">
        <v>3257</v>
      </c>
      <c r="I46" s="1415"/>
      <c r="J46" s="1421"/>
      <c r="K46" s="1708"/>
      <c r="L46" s="1709"/>
      <c r="M46" s="1710"/>
      <c r="N46" s="1711"/>
      <c r="O46" s="1418"/>
      <c r="P46" s="1691"/>
    </row>
    <row r="47" spans="1:20" s="555" customFormat="1">
      <c r="A47" s="1503" t="str">
        <f>IF(ISERROR(#REF!),"xx","")</f>
        <v>xx</v>
      </c>
      <c r="B47" s="662" t="s">
        <v>3611</v>
      </c>
      <c r="C47" s="1327"/>
      <c r="D47" s="695" t="s">
        <v>3612</v>
      </c>
      <c r="E47" s="688"/>
      <c r="F47" s="540">
        <v>1.2558656880000003</v>
      </c>
      <c r="G47" s="587" t="s">
        <v>3256</v>
      </c>
      <c r="H47" s="544" t="s">
        <v>3257</v>
      </c>
      <c r="I47" s="545"/>
      <c r="J47" s="604"/>
      <c r="K47" s="544"/>
      <c r="L47" s="565"/>
      <c r="M47" s="565"/>
      <c r="N47" s="553"/>
      <c r="O47" s="554"/>
      <c r="P47" s="588"/>
      <c r="Q47" s="518"/>
      <c r="R47" s="518"/>
      <c r="S47" s="532"/>
    </row>
    <row r="48" spans="1:20" s="555" customFormat="1">
      <c r="A48" s="1503" t="str">
        <f>IF(ISERROR(#REF!),"xx","")</f>
        <v>xx</v>
      </c>
      <c r="B48" s="686">
        <v>9967002640</v>
      </c>
      <c r="C48" s="1327"/>
      <c r="D48" s="695" t="s">
        <v>2477</v>
      </c>
      <c r="E48" s="688"/>
      <c r="F48" s="540">
        <v>205.06224816000005</v>
      </c>
      <c r="G48" s="587" t="s">
        <v>3256</v>
      </c>
      <c r="H48" s="544" t="s">
        <v>3257</v>
      </c>
      <c r="I48" s="545"/>
      <c r="J48" s="604"/>
      <c r="K48" s="544"/>
      <c r="L48" s="565"/>
      <c r="M48" s="565"/>
      <c r="N48" s="553"/>
      <c r="O48" s="554"/>
      <c r="P48" s="588"/>
      <c r="Q48" s="518"/>
      <c r="R48" s="518"/>
      <c r="S48" s="575"/>
    </row>
    <row r="49" spans="1:19" s="44" customFormat="1">
      <c r="A49" s="1503" t="str">
        <f>IF(ISERROR(#REF!),"xx","")</f>
        <v>xx</v>
      </c>
      <c r="B49" s="665">
        <v>4623485</v>
      </c>
      <c r="C49" s="1351"/>
      <c r="D49" s="670" t="s">
        <v>3240</v>
      </c>
      <c r="E49" s="667"/>
      <c r="F49" s="540">
        <v>111.32218389600003</v>
      </c>
      <c r="G49" s="591" t="s">
        <v>3256</v>
      </c>
      <c r="H49" s="557" t="s">
        <v>3257</v>
      </c>
      <c r="I49" s="558"/>
      <c r="J49" s="605"/>
      <c r="K49" s="123"/>
      <c r="L49" s="123"/>
      <c r="M49" s="123"/>
      <c r="N49" s="123"/>
      <c r="O49" s="226"/>
      <c r="P49" s="256" t="s">
        <v>1076</v>
      </c>
      <c r="Q49" s="518"/>
      <c r="R49" s="518"/>
    </row>
    <row r="50" spans="1:19" ht="12.75" customHeight="1">
      <c r="A50" s="1503" t="str">
        <f>IF(ISERROR(#REF!),"xx","")</f>
        <v>xx</v>
      </c>
      <c r="B50" s="1425">
        <v>9967004836</v>
      </c>
      <c r="C50" s="1331"/>
      <c r="D50" s="746" t="s">
        <v>3628</v>
      </c>
      <c r="E50" s="747"/>
      <c r="F50" s="540">
        <v>41.331102120000011</v>
      </c>
      <c r="G50" s="587" t="s">
        <v>3256</v>
      </c>
      <c r="H50" s="544" t="s">
        <v>3257</v>
      </c>
      <c r="I50" s="545"/>
      <c r="J50" s="604"/>
      <c r="K50" s="604"/>
      <c r="L50" s="866"/>
      <c r="M50" s="566"/>
      <c r="N50" s="549"/>
      <c r="O50" s="554"/>
      <c r="P50" s="588" t="s">
        <v>3740</v>
      </c>
    </row>
    <row r="51" spans="1:19" ht="12.75" customHeight="1">
      <c r="A51" s="1503" t="str">
        <f>IF(ISERROR(#REF!),"xx","")</f>
        <v>xx</v>
      </c>
      <c r="B51" s="1425">
        <v>9967004835</v>
      </c>
      <c r="C51" s="1331"/>
      <c r="D51" s="746" t="s">
        <v>3742</v>
      </c>
      <c r="E51" s="747"/>
      <c r="F51" s="540">
        <v>39.362954400000007</v>
      </c>
      <c r="G51" s="587" t="s">
        <v>3256</v>
      </c>
      <c r="H51" s="544" t="s">
        <v>3257</v>
      </c>
      <c r="I51" s="545"/>
      <c r="J51" s="604"/>
      <c r="K51" s="604"/>
      <c r="L51" s="866"/>
      <c r="M51" s="566"/>
      <c r="N51" s="549"/>
      <c r="O51" s="554"/>
      <c r="P51" s="588"/>
    </row>
    <row r="52" spans="1:19" ht="12.75" customHeight="1">
      <c r="A52" s="1503" t="str">
        <f>IF(ISERROR(#REF!),"xx","")</f>
        <v>xx</v>
      </c>
      <c r="B52" s="1425">
        <v>9967008261</v>
      </c>
      <c r="C52" s="1331"/>
      <c r="D52" s="746" t="s">
        <v>4519</v>
      </c>
      <c r="E52" s="747"/>
      <c r="F52" s="540">
        <v>39.362954400000007</v>
      </c>
      <c r="G52" s="587" t="s">
        <v>3256</v>
      </c>
      <c r="H52" s="544" t="s">
        <v>3257</v>
      </c>
      <c r="I52" s="545"/>
      <c r="J52" s="604"/>
      <c r="K52" s="604"/>
      <c r="L52" s="866"/>
      <c r="M52" s="566"/>
      <c r="N52" s="549"/>
      <c r="O52" s="554"/>
      <c r="P52" s="588"/>
    </row>
    <row r="53" spans="1:19" ht="12.75" customHeight="1">
      <c r="A53" s="1503" t="str">
        <f>IF(ISERROR(#REF!),"xx","")</f>
        <v>xx</v>
      </c>
      <c r="B53" s="1426">
        <v>9967004022</v>
      </c>
      <c r="C53" s="1332"/>
      <c r="D53" s="750" t="s">
        <v>3178</v>
      </c>
      <c r="E53" s="685"/>
      <c r="F53" s="540">
        <v>166.82394960000002</v>
      </c>
      <c r="G53" s="591" t="s">
        <v>3256</v>
      </c>
      <c r="H53" s="557" t="s">
        <v>3257</v>
      </c>
      <c r="I53" s="558"/>
      <c r="J53" s="605"/>
      <c r="K53" s="605"/>
      <c r="L53" s="1002"/>
      <c r="M53" s="901"/>
      <c r="N53" s="595"/>
      <c r="O53" s="563"/>
      <c r="P53" s="615" t="s">
        <v>3211</v>
      </c>
    </row>
    <row r="54" spans="1:19">
      <c r="B54" s="573"/>
      <c r="C54" s="1329"/>
      <c r="D54" s="574"/>
      <c r="E54" s="575"/>
      <c r="F54" s="576"/>
      <c r="G54" s="577"/>
      <c r="H54" s="577"/>
      <c r="I54" s="577"/>
      <c r="J54" s="577"/>
      <c r="K54" s="577"/>
      <c r="L54" s="575"/>
      <c r="M54" s="575"/>
      <c r="N54" s="575"/>
      <c r="O54" s="575"/>
      <c r="P54" s="575"/>
      <c r="S54" s="532"/>
    </row>
    <row r="55" spans="1:19" s="539" customFormat="1">
      <c r="A55" s="1503"/>
      <c r="B55" s="535" t="s">
        <v>3231</v>
      </c>
      <c r="C55" s="1324"/>
      <c r="D55" s="536"/>
      <c r="E55" s="536"/>
      <c r="F55" s="1952"/>
      <c r="G55" s="1429"/>
      <c r="H55" s="1428"/>
      <c r="I55" s="1428"/>
      <c r="J55" s="1428"/>
      <c r="K55" s="1428"/>
      <c r="L55" s="536"/>
      <c r="M55" s="536"/>
      <c r="N55" s="536"/>
      <c r="O55" s="538"/>
      <c r="P55" s="537"/>
      <c r="Q55" s="518"/>
      <c r="R55" s="518"/>
      <c r="S55" s="532"/>
    </row>
    <row r="56" spans="1:19" s="555" customFormat="1">
      <c r="A56" s="1503" t="str">
        <f>IF(ISERROR(#REF!),"xx","")</f>
        <v>xx</v>
      </c>
      <c r="B56" s="744" t="s">
        <v>451</v>
      </c>
      <c r="C56" s="1331"/>
      <c r="D56" s="746" t="s">
        <v>1189</v>
      </c>
      <c r="E56" s="747" t="s">
        <v>613</v>
      </c>
      <c r="F56" s="540">
        <v>143.54357371199998</v>
      </c>
      <c r="G56" s="587" t="s">
        <v>3256</v>
      </c>
      <c r="H56" s="544" t="s">
        <v>3257</v>
      </c>
      <c r="I56" s="545"/>
      <c r="J56" s="604"/>
      <c r="K56" s="544"/>
      <c r="L56" s="565"/>
      <c r="M56" s="565"/>
      <c r="N56" s="553"/>
      <c r="O56" s="554"/>
      <c r="P56" s="588" t="s">
        <v>3047</v>
      </c>
      <c r="Q56" s="518"/>
      <c r="R56" s="518"/>
      <c r="S56" s="532"/>
    </row>
    <row r="57" spans="1:19" s="555" customFormat="1">
      <c r="A57" s="1503" t="str">
        <f>IF(ISERROR(#REF!),"xx","")</f>
        <v>xx</v>
      </c>
      <c r="B57" s="744" t="s">
        <v>3040</v>
      </c>
      <c r="C57" s="1331"/>
      <c r="D57" s="746" t="s">
        <v>3041</v>
      </c>
      <c r="E57" s="747" t="s">
        <v>613</v>
      </c>
      <c r="F57" s="540">
        <v>337.84661433600007</v>
      </c>
      <c r="G57" s="587" t="s">
        <v>3256</v>
      </c>
      <c r="H57" s="544" t="s">
        <v>3257</v>
      </c>
      <c r="I57" s="545"/>
      <c r="J57" s="604"/>
      <c r="K57" s="544"/>
      <c r="L57" s="565"/>
      <c r="M57" s="565"/>
      <c r="N57" s="553"/>
      <c r="O57" s="554"/>
      <c r="P57" s="588" t="s">
        <v>3048</v>
      </c>
      <c r="Q57" s="518"/>
      <c r="R57" s="518"/>
      <c r="S57" s="532"/>
    </row>
    <row r="58" spans="1:19" s="555" customFormat="1">
      <c r="A58" s="1503" t="str">
        <f>IF(ISERROR(#REF!),"xx","")</f>
        <v>xx</v>
      </c>
      <c r="B58" s="744" t="s">
        <v>1186</v>
      </c>
      <c r="C58" s="1331"/>
      <c r="D58" s="746" t="s">
        <v>1187</v>
      </c>
      <c r="E58" s="747" t="s">
        <v>613</v>
      </c>
      <c r="F58" s="540">
        <v>403.95763346400008</v>
      </c>
      <c r="G58" s="587" t="s">
        <v>3256</v>
      </c>
      <c r="H58" s="544" t="s">
        <v>3257</v>
      </c>
      <c r="I58" s="545"/>
      <c r="J58" s="604"/>
      <c r="K58" s="544"/>
      <c r="L58" s="565"/>
      <c r="M58" s="565"/>
      <c r="N58" s="553"/>
      <c r="O58" s="554"/>
      <c r="P58" s="590" t="s">
        <v>3049</v>
      </c>
      <c r="Q58" s="518"/>
      <c r="R58" s="518"/>
      <c r="S58" s="532"/>
    </row>
    <row r="59" spans="1:19">
      <c r="A59" s="1503" t="str">
        <f>IF(ISERROR(#REF!),"xx","")</f>
        <v>xx</v>
      </c>
      <c r="B59" s="741" t="s">
        <v>1184</v>
      </c>
      <c r="C59" s="1330"/>
      <c r="D59" s="681" t="s">
        <v>1185</v>
      </c>
      <c r="E59" s="743" t="s">
        <v>613</v>
      </c>
      <c r="F59" s="540">
        <v>403.95763346400008</v>
      </c>
      <c r="G59" s="850" t="s">
        <v>3256</v>
      </c>
      <c r="H59" s="578" t="s">
        <v>3257</v>
      </c>
      <c r="I59" s="579"/>
      <c r="J59" s="607"/>
      <c r="K59" s="578"/>
      <c r="L59" s="635"/>
      <c r="M59" s="635"/>
      <c r="N59" s="636"/>
      <c r="O59" s="608"/>
      <c r="P59" s="598" t="s">
        <v>3050</v>
      </c>
      <c r="S59" s="532"/>
    </row>
    <row r="60" spans="1:19" s="532" customFormat="1">
      <c r="A60" s="1503" t="str">
        <f>IF(ISERROR(#REF!),"xx","")</f>
        <v>xx</v>
      </c>
      <c r="B60" s="744" t="s">
        <v>1182</v>
      </c>
      <c r="C60" s="1331"/>
      <c r="D60" s="746" t="s">
        <v>1183</v>
      </c>
      <c r="E60" s="747" t="s">
        <v>613</v>
      </c>
      <c r="F60" s="540">
        <v>246.05595352800003</v>
      </c>
      <c r="G60" s="587" t="s">
        <v>3256</v>
      </c>
      <c r="H60" s="544" t="s">
        <v>3257</v>
      </c>
      <c r="I60" s="545"/>
      <c r="J60" s="604"/>
      <c r="K60" s="544"/>
      <c r="L60" s="565"/>
      <c r="M60" s="565"/>
      <c r="N60" s="553"/>
      <c r="O60" s="554"/>
      <c r="P60" s="590" t="s">
        <v>3051</v>
      </c>
      <c r="Q60" s="518"/>
      <c r="R60" s="518"/>
    </row>
    <row r="61" spans="1:19" s="532" customFormat="1">
      <c r="A61" s="1503" t="str">
        <f>IF(ISERROR(#REF!),"xx","")</f>
        <v>xx</v>
      </c>
      <c r="B61" s="749" t="s">
        <v>3042</v>
      </c>
      <c r="C61" s="1332"/>
      <c r="D61" s="750" t="s">
        <v>3044</v>
      </c>
      <c r="E61" s="685" t="s">
        <v>613</v>
      </c>
      <c r="F61" s="540">
        <v>380.2461395040001</v>
      </c>
      <c r="G61" s="591" t="s">
        <v>3256</v>
      </c>
      <c r="H61" s="557" t="s">
        <v>3257</v>
      </c>
      <c r="I61" s="558"/>
      <c r="J61" s="605"/>
      <c r="K61" s="557"/>
      <c r="L61" s="562"/>
      <c r="M61" s="562"/>
      <c r="N61" s="568"/>
      <c r="O61" s="563"/>
      <c r="P61" s="593" t="s">
        <v>3052</v>
      </c>
      <c r="Q61" s="518"/>
      <c r="R61" s="518"/>
    </row>
    <row r="62" spans="1:19" s="532" customFormat="1">
      <c r="A62" s="1503" t="str">
        <f>IF(ISERROR(#REF!),"xx","")</f>
        <v>xx</v>
      </c>
      <c r="B62" s="745" t="s">
        <v>1991</v>
      </c>
      <c r="C62" s="1331"/>
      <c r="D62" s="746" t="s">
        <v>1992</v>
      </c>
      <c r="E62" s="747" t="s">
        <v>613</v>
      </c>
      <c r="F62" s="540">
        <v>23.898936599999999</v>
      </c>
      <c r="G62" s="587" t="s">
        <v>3256</v>
      </c>
      <c r="H62" s="544" t="s">
        <v>3257</v>
      </c>
      <c r="I62" s="545"/>
      <c r="J62" s="604"/>
      <c r="K62" s="544"/>
      <c r="L62" s="565"/>
      <c r="M62" s="565"/>
      <c r="N62" s="553"/>
      <c r="O62" s="554"/>
      <c r="P62" s="588" t="s">
        <v>2045</v>
      </c>
      <c r="Q62" s="518"/>
      <c r="R62" s="518"/>
    </row>
    <row r="63" spans="1:19" s="555" customFormat="1">
      <c r="A63" s="1503" t="str">
        <f>IF(ISERROR(#REF!),"xx","")</f>
        <v>xx</v>
      </c>
      <c r="B63" s="744" t="s">
        <v>3950</v>
      </c>
      <c r="C63" s="1331"/>
      <c r="D63" s="746" t="s">
        <v>3942</v>
      </c>
      <c r="E63" s="747" t="s">
        <v>613</v>
      </c>
      <c r="F63" s="540">
        <v>275.54068080000008</v>
      </c>
      <c r="G63" s="587" t="s">
        <v>3256</v>
      </c>
      <c r="H63" s="544" t="s">
        <v>3257</v>
      </c>
      <c r="I63" s="545"/>
      <c r="J63" s="604"/>
      <c r="K63" s="551"/>
      <c r="L63" s="552"/>
      <c r="M63" s="565"/>
      <c r="N63" s="553"/>
      <c r="O63" s="554"/>
      <c r="P63" s="590" t="s">
        <v>3952</v>
      </c>
      <c r="Q63" s="518"/>
      <c r="R63"/>
    </row>
    <row r="64" spans="1:19" s="532" customFormat="1">
      <c r="A64" s="1503" t="str">
        <f>IF(ISERROR(#REF!),"xx","")</f>
        <v>xx</v>
      </c>
      <c r="B64" s="745" t="s">
        <v>3043</v>
      </c>
      <c r="C64" s="1331"/>
      <c r="D64" s="746" t="s">
        <v>3045</v>
      </c>
      <c r="E64" s="747" t="s">
        <v>613</v>
      </c>
      <c r="F64" s="540">
        <v>36.02647540800001</v>
      </c>
      <c r="G64" s="587" t="s">
        <v>3256</v>
      </c>
      <c r="H64" s="544" t="s">
        <v>3257</v>
      </c>
      <c r="I64" s="545"/>
      <c r="J64" s="604"/>
      <c r="K64" s="544"/>
      <c r="L64" s="565"/>
      <c r="M64" s="565"/>
      <c r="N64" s="553"/>
      <c r="O64" s="554"/>
      <c r="P64" s="588" t="s">
        <v>2730</v>
      </c>
      <c r="Q64" s="518"/>
      <c r="R64" s="518"/>
    </row>
    <row r="65" spans="1:19">
      <c r="A65" s="1503" t="str">
        <f>IF(ISERROR(#REF!),"xx","")</f>
        <v>xx</v>
      </c>
      <c r="B65" s="1410">
        <v>9967004026</v>
      </c>
      <c r="C65" s="1411"/>
      <c r="D65" s="1412" t="s">
        <v>3046</v>
      </c>
      <c r="E65" s="1413" t="s">
        <v>722</v>
      </c>
      <c r="F65" s="540">
        <v>70.141035888000005</v>
      </c>
      <c r="G65" s="1420" t="s">
        <v>3256</v>
      </c>
      <c r="H65" s="1414" t="s">
        <v>3257</v>
      </c>
      <c r="I65" s="1415"/>
      <c r="J65" s="1421"/>
      <c r="K65" s="1414"/>
      <c r="L65" s="1416"/>
      <c r="M65" s="1416"/>
      <c r="N65" s="1417"/>
      <c r="O65" s="1418"/>
      <c r="P65" s="1419" t="s">
        <v>1989</v>
      </c>
      <c r="S65" s="532"/>
    </row>
    <row r="66" spans="1:19" ht="12.75" customHeight="1">
      <c r="B66" s="532"/>
      <c r="C66" s="1323"/>
      <c r="D66" s="533"/>
      <c r="E66" s="532"/>
      <c r="F66" s="1290"/>
      <c r="G66" s="532"/>
      <c r="H66" s="532"/>
      <c r="I66" s="532"/>
      <c r="J66" s="532"/>
      <c r="K66" s="532"/>
      <c r="L66" s="532"/>
      <c r="M66" s="532"/>
      <c r="N66" s="532"/>
      <c r="O66" s="532"/>
      <c r="P66" s="532"/>
    </row>
    <row r="67" spans="1:19" s="78" customFormat="1">
      <c r="A67" s="1503"/>
      <c r="B67" s="90" t="s">
        <v>1030</v>
      </c>
      <c r="C67" s="1343"/>
      <c r="D67" s="83"/>
      <c r="E67" s="83"/>
      <c r="F67" s="83"/>
      <c r="G67" s="83" t="s">
        <v>10</v>
      </c>
      <c r="H67" s="83"/>
      <c r="I67" s="131"/>
      <c r="J67" s="131"/>
      <c r="K67" s="131"/>
      <c r="L67" s="131"/>
      <c r="M67" s="131"/>
      <c r="N67" s="131"/>
      <c r="O67" s="184"/>
      <c r="P67" s="1215" t="s">
        <v>2785</v>
      </c>
      <c r="Q67" s="44"/>
      <c r="R67" s="518"/>
    </row>
    <row r="68" spans="1:19" customFormat="1">
      <c r="A68" s="1503" t="str">
        <f>IF(ISERROR(#REF!),"xx","")</f>
        <v>xx</v>
      </c>
      <c r="B68" s="754" t="s">
        <v>3271</v>
      </c>
      <c r="C68" s="1360"/>
      <c r="D68" s="716" t="s">
        <v>3428</v>
      </c>
      <c r="E68" s="658" t="s">
        <v>717</v>
      </c>
      <c r="F68" s="540">
        <v>46.880716362480008</v>
      </c>
      <c r="G68" s="159" t="s">
        <v>3256</v>
      </c>
      <c r="H68" s="160" t="s">
        <v>3257</v>
      </c>
      <c r="I68" s="160"/>
      <c r="J68" s="160"/>
      <c r="K68" s="124"/>
      <c r="L68" s="124"/>
      <c r="M68" s="124"/>
      <c r="N68" s="124"/>
      <c r="O68" s="208"/>
      <c r="P68" s="516" t="s">
        <v>3327</v>
      </c>
      <c r="Q68" s="44"/>
      <c r="R68" s="518"/>
    </row>
    <row r="69" spans="1:19" customFormat="1">
      <c r="A69" s="1503" t="str">
        <f>IF(ISERROR(#REF!),"xx","")</f>
        <v>xx</v>
      </c>
      <c r="B69" s="755" t="s">
        <v>3274</v>
      </c>
      <c r="C69" s="1347"/>
      <c r="D69" s="671" t="s">
        <v>3429</v>
      </c>
      <c r="E69" s="757" t="s">
        <v>718</v>
      </c>
      <c r="F69" s="540">
        <v>83.473826796360001</v>
      </c>
      <c r="G69" s="161" t="s">
        <v>3256</v>
      </c>
      <c r="H69" s="162" t="s">
        <v>3257</v>
      </c>
      <c r="I69" s="162"/>
      <c r="J69" s="162"/>
      <c r="K69" s="139"/>
      <c r="L69" s="139"/>
      <c r="M69" s="139"/>
      <c r="N69" s="139"/>
      <c r="O69" s="208"/>
      <c r="P69" s="995" t="s">
        <v>3328</v>
      </c>
      <c r="Q69" s="44"/>
      <c r="R69" s="518"/>
    </row>
    <row r="70" spans="1:19" customFormat="1">
      <c r="A70" s="1503" t="str">
        <f>IF(ISERROR(#REF!),"xx","")</f>
        <v>xx</v>
      </c>
      <c r="B70" s="755" t="s">
        <v>3273</v>
      </c>
      <c r="C70" s="1347"/>
      <c r="D70" s="671" t="s">
        <v>3430</v>
      </c>
      <c r="E70" s="757" t="s">
        <v>719</v>
      </c>
      <c r="F70" s="540">
        <v>83.473826796360001</v>
      </c>
      <c r="G70" s="161" t="s">
        <v>3256</v>
      </c>
      <c r="H70" s="162" t="s">
        <v>3257</v>
      </c>
      <c r="I70" s="162"/>
      <c r="J70" s="162"/>
      <c r="K70" s="139"/>
      <c r="L70" s="139"/>
      <c r="M70" s="139"/>
      <c r="N70" s="139"/>
      <c r="O70" s="208"/>
      <c r="P70" s="995" t="s">
        <v>3328</v>
      </c>
      <c r="Q70" s="44"/>
      <c r="R70" s="518"/>
    </row>
    <row r="71" spans="1:19" customFormat="1">
      <c r="A71" s="1503" t="str">
        <f>IF(ISERROR(#REF!),"xx","")</f>
        <v>xx</v>
      </c>
      <c r="B71" s="758" t="s">
        <v>3272</v>
      </c>
      <c r="C71" s="1348"/>
      <c r="D71" s="771" t="s">
        <v>3431</v>
      </c>
      <c r="E71" s="661" t="s">
        <v>720</v>
      </c>
      <c r="F71" s="540">
        <v>83.473826796360001</v>
      </c>
      <c r="G71" s="163" t="s">
        <v>3256</v>
      </c>
      <c r="H71" s="164" t="s">
        <v>3257</v>
      </c>
      <c r="I71" s="164"/>
      <c r="J71" s="164"/>
      <c r="K71" s="123"/>
      <c r="L71" s="123"/>
      <c r="M71" s="123"/>
      <c r="N71" s="123"/>
      <c r="O71" s="226"/>
      <c r="P71" s="996" t="s">
        <v>3328</v>
      </c>
      <c r="Q71" s="44"/>
      <c r="R71" s="518"/>
    </row>
    <row r="72" spans="1:19" customFormat="1">
      <c r="A72" s="1503" t="str">
        <f>IF(ISERROR(#REF!),"xx","")</f>
        <v>xx</v>
      </c>
      <c r="B72" s="755" t="s">
        <v>3279</v>
      </c>
      <c r="C72" s="1347"/>
      <c r="D72" s="671" t="s">
        <v>3445</v>
      </c>
      <c r="E72" s="757" t="s">
        <v>864</v>
      </c>
      <c r="F72" s="540">
        <v>153.60260964047998</v>
      </c>
      <c r="G72" s="161" t="s">
        <v>3256</v>
      </c>
      <c r="H72" s="162" t="s">
        <v>3257</v>
      </c>
      <c r="I72" s="162"/>
      <c r="J72" s="162"/>
      <c r="K72" s="139"/>
      <c r="L72" s="139"/>
      <c r="M72" s="139"/>
      <c r="N72" s="139"/>
      <c r="O72" s="208"/>
      <c r="P72" s="631" t="s">
        <v>2790</v>
      </c>
      <c r="Q72" s="44"/>
      <c r="R72" s="518"/>
    </row>
    <row r="73" spans="1:19" customFormat="1">
      <c r="A73" s="1503" t="str">
        <f>IF(ISERROR(#REF!),"xx","")</f>
        <v>xx</v>
      </c>
      <c r="B73" s="758" t="s">
        <v>3275</v>
      </c>
      <c r="C73" s="1348"/>
      <c r="D73" s="771" t="s">
        <v>3446</v>
      </c>
      <c r="E73" s="661" t="s">
        <v>865</v>
      </c>
      <c r="F73" s="540">
        <v>109.89470632139999</v>
      </c>
      <c r="G73" s="163" t="s">
        <v>3256</v>
      </c>
      <c r="H73" s="164" t="s">
        <v>3257</v>
      </c>
      <c r="I73" s="164"/>
      <c r="J73" s="164"/>
      <c r="K73" s="123"/>
      <c r="L73" s="123"/>
      <c r="M73" s="123"/>
      <c r="N73" s="123"/>
      <c r="O73" s="226"/>
      <c r="P73" s="1007" t="s">
        <v>2790</v>
      </c>
      <c r="Q73" s="44"/>
      <c r="R73" s="518"/>
    </row>
    <row r="74" spans="1:19" customFormat="1">
      <c r="A74" s="1503" t="str">
        <f>IF(ISERROR(#REF!),"xx","")</f>
        <v>xx</v>
      </c>
      <c r="B74" s="754" t="s">
        <v>3278</v>
      </c>
      <c r="C74" s="1360"/>
      <c r="D74" s="716" t="s">
        <v>3447</v>
      </c>
      <c r="E74" s="658" t="s">
        <v>495</v>
      </c>
      <c r="F74" s="540">
        <v>375.6033768286801</v>
      </c>
      <c r="G74" s="159" t="s">
        <v>3256</v>
      </c>
      <c r="H74" s="160" t="s">
        <v>3257</v>
      </c>
      <c r="I74" s="160"/>
      <c r="J74" s="160"/>
      <c r="K74" s="124"/>
      <c r="L74" s="124"/>
      <c r="M74" s="124"/>
      <c r="N74" s="124"/>
      <c r="O74" s="208"/>
      <c r="P74" s="1006" t="s">
        <v>2790</v>
      </c>
      <c r="Q74" s="44"/>
      <c r="R74" s="518"/>
    </row>
    <row r="75" spans="1:19" customFormat="1">
      <c r="A75" s="1503" t="str">
        <f>IF(ISERROR(#REF!),"xx","")</f>
        <v>xx</v>
      </c>
      <c r="B75" s="755" t="s">
        <v>3277</v>
      </c>
      <c r="C75" s="1347"/>
      <c r="D75" s="671" t="s">
        <v>3448</v>
      </c>
      <c r="E75" s="757" t="s">
        <v>496</v>
      </c>
      <c r="F75" s="540">
        <v>375.6033768286801</v>
      </c>
      <c r="G75" s="161" t="s">
        <v>3256</v>
      </c>
      <c r="H75" s="162" t="s">
        <v>3257</v>
      </c>
      <c r="I75" s="162"/>
      <c r="J75" s="162"/>
      <c r="K75" s="139"/>
      <c r="L75" s="139"/>
      <c r="M75" s="139"/>
      <c r="N75" s="139"/>
      <c r="O75" s="208"/>
      <c r="P75" s="631" t="s">
        <v>2790</v>
      </c>
      <c r="Q75" s="44"/>
      <c r="R75" s="518"/>
    </row>
    <row r="76" spans="1:19" customFormat="1">
      <c r="A76" s="1503" t="str">
        <f>IF(ISERROR(#REF!),"xx","")</f>
        <v>xx</v>
      </c>
      <c r="B76" s="758" t="s">
        <v>3276</v>
      </c>
      <c r="C76" s="1348"/>
      <c r="D76" s="771" t="s">
        <v>3449</v>
      </c>
      <c r="E76" s="661" t="s">
        <v>497</v>
      </c>
      <c r="F76" s="540">
        <v>375.6033768286801</v>
      </c>
      <c r="G76" s="163" t="s">
        <v>3256</v>
      </c>
      <c r="H76" s="164" t="s">
        <v>3257</v>
      </c>
      <c r="I76" s="164"/>
      <c r="J76" s="164"/>
      <c r="K76" s="123"/>
      <c r="L76" s="123"/>
      <c r="M76" s="123"/>
      <c r="N76" s="123"/>
      <c r="O76" s="226"/>
      <c r="P76" s="1007" t="s">
        <v>2790</v>
      </c>
      <c r="Q76" s="44"/>
      <c r="R76" s="518"/>
    </row>
    <row r="77" spans="1:19" customFormat="1">
      <c r="A77" s="1503" t="str">
        <f>IF(ISERROR(#REF!),"xx","")</f>
        <v>xx</v>
      </c>
      <c r="B77" s="674" t="s">
        <v>3283</v>
      </c>
      <c r="C77" s="1349"/>
      <c r="D77" s="678" t="s">
        <v>187</v>
      </c>
      <c r="E77" s="673"/>
      <c r="F77" s="540">
        <v>30.401317706760008</v>
      </c>
      <c r="G77" s="159" t="s">
        <v>3256</v>
      </c>
      <c r="H77" s="160" t="s">
        <v>3257</v>
      </c>
      <c r="I77" s="160"/>
      <c r="J77" s="124"/>
      <c r="K77" s="124"/>
      <c r="L77" s="124"/>
      <c r="M77" s="124"/>
      <c r="N77" s="124"/>
      <c r="O77" s="115"/>
      <c r="P77" s="516"/>
      <c r="Q77" s="44"/>
      <c r="R77" s="518"/>
    </row>
    <row r="78" spans="1:19" customFormat="1">
      <c r="A78" s="1503" t="str">
        <f>IF(ISERROR(#REF!),"xx","")</f>
        <v>xx</v>
      </c>
      <c r="B78" s="665" t="s">
        <v>3967</v>
      </c>
      <c r="C78" s="1351"/>
      <c r="D78" s="679" t="s">
        <v>1536</v>
      </c>
      <c r="E78" s="667"/>
      <c r="F78" s="540">
        <v>225.98120536992008</v>
      </c>
      <c r="G78" s="163" t="s">
        <v>3256</v>
      </c>
      <c r="H78" s="164" t="s">
        <v>3257</v>
      </c>
      <c r="I78" s="164"/>
      <c r="J78" s="123"/>
      <c r="K78" s="123"/>
      <c r="L78" s="123"/>
      <c r="M78" s="123"/>
      <c r="N78" s="123"/>
      <c r="O78" s="254"/>
      <c r="P78" s="996"/>
      <c r="Q78" s="44"/>
      <c r="R78" s="518"/>
    </row>
    <row r="79" spans="1:19" customFormat="1">
      <c r="A79" s="1503" t="str">
        <f>IF(ISERROR(#REF!),"xx","")</f>
        <v>xx</v>
      </c>
      <c r="B79" s="662" t="s">
        <v>4389</v>
      </c>
      <c r="C79" s="1350"/>
      <c r="D79" s="677" t="s">
        <v>1832</v>
      </c>
      <c r="E79" s="664"/>
      <c r="F79" s="540">
        <v>124.00891707204003</v>
      </c>
      <c r="G79" s="161" t="s">
        <v>3256</v>
      </c>
      <c r="H79" s="162" t="s">
        <v>3257</v>
      </c>
      <c r="I79" s="162"/>
      <c r="J79" s="139"/>
      <c r="K79" s="139"/>
      <c r="L79" s="139"/>
      <c r="M79" s="139"/>
      <c r="N79" s="139"/>
      <c r="O79" s="242"/>
      <c r="P79" s="995"/>
      <c r="Q79" s="44"/>
      <c r="R79" s="518"/>
    </row>
    <row r="80" spans="1:19" customFormat="1">
      <c r="A80" s="1503" t="str">
        <f>IF(ISERROR(#REF!),"xx","")</f>
        <v>xx</v>
      </c>
      <c r="B80" s="665" t="s">
        <v>4390</v>
      </c>
      <c r="C80" s="1351"/>
      <c r="D80" s="679" t="s">
        <v>4391</v>
      </c>
      <c r="E80" s="667"/>
      <c r="F80" s="540">
        <v>38.169902370600006</v>
      </c>
      <c r="G80" s="163" t="s">
        <v>3256</v>
      </c>
      <c r="H80" s="164" t="s">
        <v>3257</v>
      </c>
      <c r="I80" s="164"/>
      <c r="J80" s="123"/>
      <c r="K80" s="123"/>
      <c r="L80" s="123"/>
      <c r="M80" s="123"/>
      <c r="N80" s="123"/>
      <c r="O80" s="254"/>
      <c r="P80" s="996"/>
      <c r="Q80" s="44"/>
      <c r="R80" s="518"/>
    </row>
    <row r="81" spans="1:18" customFormat="1">
      <c r="A81" s="1503" t="str">
        <f>IF(ISERROR(#REF!),"xx","")</f>
        <v>xx</v>
      </c>
      <c r="B81" s="665" t="s">
        <v>1372</v>
      </c>
      <c r="C81" s="1351"/>
      <c r="D81" s="679" t="s">
        <v>1373</v>
      </c>
      <c r="E81" s="667" t="s">
        <v>295</v>
      </c>
      <c r="F81" s="540">
        <v>53.072509089600011</v>
      </c>
      <c r="G81" s="163" t="s">
        <v>3256</v>
      </c>
      <c r="H81" s="164" t="s">
        <v>3257</v>
      </c>
      <c r="I81" s="164"/>
      <c r="J81" s="123"/>
      <c r="K81" s="123"/>
      <c r="L81" s="123"/>
      <c r="M81" s="123"/>
      <c r="N81" s="123"/>
      <c r="O81" s="254"/>
      <c r="P81" s="996" t="s">
        <v>3177</v>
      </c>
      <c r="Q81" s="44"/>
      <c r="R81" s="518"/>
    </row>
    <row r="82" spans="1:18" customFormat="1">
      <c r="A82" s="1503" t="str">
        <f>IF(ISERROR(#REF!),"xx","")</f>
        <v>xx</v>
      </c>
      <c r="B82" s="662">
        <v>9967000189</v>
      </c>
      <c r="C82" s="1350"/>
      <c r="D82" s="677" t="s">
        <v>741</v>
      </c>
      <c r="E82" s="664"/>
      <c r="F82" s="540">
        <v>84.800639523600012</v>
      </c>
      <c r="G82" s="161" t="s">
        <v>3256</v>
      </c>
      <c r="H82" s="162" t="s">
        <v>3257</v>
      </c>
      <c r="I82" s="162"/>
      <c r="J82" s="139"/>
      <c r="K82" s="139"/>
      <c r="L82" s="139"/>
      <c r="M82" s="139"/>
      <c r="N82" s="139"/>
      <c r="O82" s="242"/>
      <c r="P82" s="995"/>
      <c r="Q82" s="44"/>
      <c r="R82" s="518"/>
    </row>
    <row r="83" spans="1:18" customFormat="1">
      <c r="A83" s="1503" t="str">
        <f>IF(ISERROR(#REF!),"xx","")</f>
        <v>xx</v>
      </c>
      <c r="B83" s="665">
        <v>9967000224</v>
      </c>
      <c r="C83" s="1351"/>
      <c r="D83" s="679" t="s">
        <v>449</v>
      </c>
      <c r="E83" s="667"/>
      <c r="F83" s="540">
        <v>36.343131224399997</v>
      </c>
      <c r="G83" s="163" t="s">
        <v>3256</v>
      </c>
      <c r="H83" s="164" t="s">
        <v>3257</v>
      </c>
      <c r="I83" s="164"/>
      <c r="J83" s="123"/>
      <c r="K83" s="123"/>
      <c r="L83" s="123"/>
      <c r="M83" s="123"/>
      <c r="N83" s="123"/>
      <c r="O83" s="254"/>
      <c r="P83" s="996"/>
      <c r="Q83" s="44"/>
      <c r="R83" s="518"/>
    </row>
    <row r="104" spans="3:4" ht="11.25" customHeight="1">
      <c r="C104" s="518"/>
      <c r="D104" s="518"/>
    </row>
  </sheetData>
  <mergeCells count="1">
    <mergeCell ref="L2:M2"/>
  </mergeCells>
  <conditionalFormatting sqref="F11 F9 F15:F53 F56:F65 F68:F83">
    <cfRule type="cellIs" dxfId="37" priority="15" stopIfTrue="1" operator="equal">
      <formula>0</formula>
    </cfRule>
  </conditionalFormatting>
  <pageMargins left="0.15748031496062992" right="0.19685039370078741" top="0.35433070866141736" bottom="0.35433070866141736" header="0.35433070866141736" footer="0.19685039370078741"/>
  <pageSetup paperSize="9" scale="65" fitToHeight="2" orientation="landscape" r:id="rId1"/>
  <headerFooter alignWithMargins="0">
    <oddFooter>&amp;C&amp;8&amp;F / &amp;A   /   page &amp;P / &amp;N     printed: &amp;D</oddFooter>
  </headerFooter>
  <rowBreaks count="1" manualBreakCount="1">
    <brk id="54" min="1" max="18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3">
    <pageSetUpPr fitToPage="1"/>
  </sheetPr>
  <dimension ref="A1:S477"/>
  <sheetViews>
    <sheetView topLeftCell="D1" zoomScaleNormal="100" zoomScaleSheetLayoutView="85" workbookViewId="0">
      <pane ySplit="6" topLeftCell="A7" activePane="bottomLeft" state="frozen"/>
      <selection activeCell="B507" sqref="B507"/>
      <selection pane="bottomLeft" activeCell="F1" sqref="F1:G1048576"/>
    </sheetView>
  </sheetViews>
  <sheetFormatPr defaultColWidth="11.44140625" defaultRowHeight="13.2"/>
  <cols>
    <col min="1" max="1" width="4.6640625" style="287" hidden="1" customWidth="1"/>
    <col min="2" max="2" width="19.5546875" customWidth="1"/>
    <col min="3" max="3" width="12.33203125" style="1341" hidden="1" customWidth="1"/>
    <col min="4" max="4" width="9.44140625" style="76" customWidth="1"/>
    <col min="5" max="5" width="34" customWidth="1"/>
    <col min="6" max="6" width="10.109375" customWidth="1"/>
    <col min="7" max="8" width="10.33203125" customWidth="1"/>
    <col min="9" max="9" width="9.44140625" customWidth="1"/>
    <col min="10" max="10" width="9.5546875" customWidth="1"/>
    <col min="11" max="11" width="8.5546875" customWidth="1"/>
    <col min="12" max="12" width="6.88671875" customWidth="1"/>
    <col min="13" max="13" width="8.33203125" customWidth="1"/>
    <col min="14" max="14" width="6.44140625" customWidth="1"/>
    <col min="15" max="15" width="7" customWidth="1"/>
    <col min="16" max="16" width="56" customWidth="1"/>
    <col min="17" max="17" width="2.5546875" customWidth="1"/>
  </cols>
  <sheetData>
    <row r="1" spans="1:19" ht="15.6">
      <c r="A1" s="287" t="str">
        <f>Front!J3</f>
        <v>k</v>
      </c>
      <c r="B1" s="827" t="s">
        <v>640</v>
      </c>
      <c r="C1" s="1335"/>
      <c r="D1" s="833"/>
      <c r="E1" s="828"/>
      <c r="F1" s="619"/>
      <c r="G1" s="619"/>
      <c r="H1" s="619"/>
      <c r="I1" s="1504"/>
      <c r="J1" s="1505" t="s">
        <v>619</v>
      </c>
      <c r="K1" s="1543" t="str">
        <f>Front!D14</f>
        <v>Logic Computers</v>
      </c>
      <c r="L1" s="1506"/>
      <c r="M1" s="1543"/>
      <c r="N1" s="1506"/>
      <c r="O1" s="1506"/>
      <c r="P1" s="1507"/>
    </row>
    <row r="2" spans="1:19" ht="15.6">
      <c r="B2" s="829" t="s">
        <v>2902</v>
      </c>
      <c r="C2" s="1336"/>
      <c r="D2" s="834"/>
      <c r="E2" s="830"/>
      <c r="F2" s="1508"/>
      <c r="G2" s="1508"/>
      <c r="H2" s="1508"/>
      <c r="I2" s="1509"/>
      <c r="J2" s="1509"/>
      <c r="K2" s="1510" t="s">
        <v>620</v>
      </c>
      <c r="L2" s="1988">
        <f>+Front!I12</f>
        <v>43412</v>
      </c>
      <c r="M2" s="1988"/>
      <c r="N2" s="1511"/>
      <c r="O2" s="1510" t="s">
        <v>621</v>
      </c>
      <c r="P2" s="1512">
        <f>+Front!I10</f>
        <v>43412</v>
      </c>
    </row>
    <row r="3" spans="1:19" ht="15.6">
      <c r="B3" s="829"/>
      <c r="C3" s="1336"/>
      <c r="D3" s="834"/>
      <c r="E3" s="830"/>
      <c r="F3" s="1949"/>
      <c r="G3" s="1508"/>
      <c r="H3" s="1508"/>
      <c r="I3" s="1509"/>
      <c r="J3" s="1509"/>
      <c r="K3" s="1510"/>
      <c r="L3" s="1513"/>
      <c r="M3" s="1513"/>
      <c r="N3" s="1511"/>
      <c r="O3" s="1510"/>
      <c r="P3" s="1512"/>
    </row>
    <row r="4" spans="1:19">
      <c r="B4" s="831"/>
      <c r="C4" s="1337"/>
      <c r="D4" s="835"/>
      <c r="E4" s="832"/>
      <c r="F4" s="87"/>
      <c r="G4" s="623"/>
      <c r="H4" s="623"/>
      <c r="I4" s="623"/>
      <c r="J4" s="623"/>
      <c r="K4" s="623"/>
      <c r="L4" s="623"/>
      <c r="M4" s="623"/>
      <c r="N4" s="623"/>
      <c r="O4" s="623"/>
      <c r="P4" s="1515"/>
    </row>
    <row r="5" spans="1:19">
      <c r="B5" s="519" t="s">
        <v>642</v>
      </c>
      <c r="C5" s="1321"/>
      <c r="D5" s="520" t="s">
        <v>643</v>
      </c>
      <c r="E5" s="104"/>
      <c r="F5" s="1950" t="s">
        <v>4608</v>
      </c>
      <c r="G5" s="106" t="s">
        <v>617</v>
      </c>
      <c r="H5" s="98"/>
      <c r="I5" s="98"/>
      <c r="J5" s="98"/>
      <c r="K5" s="98"/>
      <c r="L5" s="98"/>
      <c r="M5" s="98"/>
      <c r="N5" s="147" t="s">
        <v>630</v>
      </c>
      <c r="O5" s="1210" t="str">
        <f>+Front!J19</f>
        <v>EUR</v>
      </c>
      <c r="P5" s="107" t="s">
        <v>618</v>
      </c>
    </row>
    <row r="6" spans="1:19">
      <c r="B6" s="526"/>
      <c r="C6" s="1322"/>
      <c r="D6" s="527"/>
      <c r="E6" s="101"/>
      <c r="F6" s="1951"/>
      <c r="G6" s="99"/>
      <c r="H6" s="100"/>
      <c r="I6" s="100"/>
      <c r="J6" s="100"/>
      <c r="K6" s="100"/>
      <c r="L6" s="100"/>
      <c r="M6" s="100"/>
      <c r="N6" s="100"/>
      <c r="O6" s="101"/>
      <c r="P6" s="102"/>
    </row>
    <row r="7" spans="1:19" ht="6" customHeight="1">
      <c r="B7" s="2"/>
      <c r="C7" s="1340"/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9" ht="15.6">
      <c r="B8" s="157" t="s">
        <v>1894</v>
      </c>
      <c r="C8" s="1761"/>
      <c r="D8" s="1762"/>
      <c r="E8" s="1762"/>
      <c r="F8" s="83"/>
      <c r="G8" s="83"/>
      <c r="H8" s="83"/>
      <c r="I8" s="83"/>
      <c r="J8" s="83"/>
      <c r="K8" s="83"/>
      <c r="L8" s="83"/>
      <c r="M8" s="83"/>
      <c r="N8" s="83"/>
      <c r="O8" s="91"/>
      <c r="P8" s="79"/>
    </row>
    <row r="9" spans="1:19" s="44" customFormat="1">
      <c r="A9" s="62" t="str">
        <f>IF(ISERROR(#REF!),"xx","")</f>
        <v>xx</v>
      </c>
      <c r="B9" s="662" t="s">
        <v>646</v>
      </c>
      <c r="C9" s="1350"/>
      <c r="D9" s="777" t="s">
        <v>206</v>
      </c>
      <c r="E9" s="664" t="s">
        <v>243</v>
      </c>
      <c r="F9" s="1956">
        <v>826.07845874400005</v>
      </c>
      <c r="G9" s="17" t="s">
        <v>897</v>
      </c>
      <c r="H9" s="18"/>
      <c r="I9" s="191"/>
      <c r="J9" s="191"/>
      <c r="K9" s="191"/>
      <c r="L9" s="191"/>
      <c r="M9" s="191"/>
      <c r="N9" s="191"/>
      <c r="O9" s="197"/>
      <c r="P9" s="14" t="s">
        <v>83</v>
      </c>
    </row>
    <row r="10" spans="1:19" s="44" customFormat="1">
      <c r="A10" s="62" t="str">
        <f>IF(ISERROR(#REF!),"xx","")</f>
        <v>xx</v>
      </c>
      <c r="B10" s="665" t="s">
        <v>364</v>
      </c>
      <c r="C10" s="1351"/>
      <c r="D10" s="666" t="s">
        <v>649</v>
      </c>
      <c r="E10" s="667" t="s">
        <v>305</v>
      </c>
      <c r="F10" s="1956">
        <v>312.46688087999996</v>
      </c>
      <c r="G10" s="19" t="s">
        <v>897</v>
      </c>
      <c r="H10" s="20"/>
      <c r="I10" s="195"/>
      <c r="J10" s="195"/>
      <c r="K10" s="195"/>
      <c r="L10" s="195"/>
      <c r="M10" s="195"/>
      <c r="N10" s="195"/>
      <c r="O10" s="388"/>
      <c r="P10" s="5" t="s">
        <v>1687</v>
      </c>
    </row>
    <row r="11" spans="1:19" s="44" customFormat="1">
      <c r="A11" s="62" t="str">
        <f>IF(ISERROR(#REF!),"xx","")</f>
        <v>xx</v>
      </c>
      <c r="B11" s="665">
        <v>9967000582</v>
      </c>
      <c r="C11" s="1351"/>
      <c r="D11" s="670" t="s">
        <v>482</v>
      </c>
      <c r="E11" s="667"/>
      <c r="F11" s="1956">
        <v>15.745181760000001</v>
      </c>
      <c r="G11" s="19" t="s">
        <v>897</v>
      </c>
      <c r="H11" s="20"/>
      <c r="I11" s="195"/>
      <c r="J11" s="195"/>
      <c r="K11" s="195"/>
      <c r="L11" s="195"/>
      <c r="M11" s="195"/>
      <c r="N11" s="870"/>
      <c r="O11" s="388"/>
      <c r="P11" s="5" t="s">
        <v>1386</v>
      </c>
    </row>
    <row r="12" spans="1:19" s="539" customFormat="1">
      <c r="A12" s="62" t="str">
        <f>IF(ISERROR(#REF!),"xx","")</f>
        <v>xx</v>
      </c>
      <c r="B12" s="535" t="s">
        <v>1030</v>
      </c>
      <c r="C12" s="1324"/>
      <c r="D12" s="536"/>
      <c r="E12" s="536"/>
      <c r="F12" s="1974"/>
      <c r="G12" s="536"/>
      <c r="H12" s="1225"/>
      <c r="I12" s="1225"/>
      <c r="J12" s="1225"/>
      <c r="K12" s="1225"/>
      <c r="L12" s="1225"/>
      <c r="M12" s="1225"/>
      <c r="N12" s="1225"/>
      <c r="O12" s="1226"/>
      <c r="P12" s="537"/>
      <c r="R12" s="44"/>
      <c r="S12" s="44"/>
    </row>
    <row r="13" spans="1:19" s="44" customFormat="1">
      <c r="A13" s="62" t="str">
        <f>IF(ISERROR(#REF!),"xx","")</f>
        <v>xx</v>
      </c>
      <c r="B13" s="1922" t="s">
        <v>606</v>
      </c>
      <c r="C13" s="1923"/>
      <c r="D13" s="1924" t="s">
        <v>115</v>
      </c>
      <c r="E13" s="1925" t="s">
        <v>728</v>
      </c>
      <c r="F13" s="1956">
        <v>50.957300394000001</v>
      </c>
      <c r="G13" s="15" t="s">
        <v>897</v>
      </c>
      <c r="H13" s="16"/>
      <c r="I13" s="189"/>
      <c r="J13" s="189"/>
      <c r="K13" s="189"/>
      <c r="L13" s="189"/>
      <c r="M13" s="189"/>
      <c r="N13" s="189"/>
      <c r="O13" s="389"/>
      <c r="P13" s="4" t="s">
        <v>759</v>
      </c>
    </row>
    <row r="14" spans="1:19" s="44" customFormat="1">
      <c r="A14" s="62" t="str">
        <f>IF(ISERROR(#REF!),"xx","")</f>
        <v>xx</v>
      </c>
      <c r="B14" s="755" t="s">
        <v>607</v>
      </c>
      <c r="C14" s="1347"/>
      <c r="D14" s="807" t="s">
        <v>116</v>
      </c>
      <c r="E14" s="757" t="s">
        <v>729</v>
      </c>
      <c r="F14" s="1956">
        <v>76.339804741200012</v>
      </c>
      <c r="G14" s="17" t="s">
        <v>897</v>
      </c>
      <c r="H14" s="18"/>
      <c r="I14" s="191"/>
      <c r="J14" s="191"/>
      <c r="K14" s="191"/>
      <c r="L14" s="191"/>
      <c r="M14" s="191"/>
      <c r="N14" s="191"/>
      <c r="O14" s="197"/>
      <c r="P14" s="14" t="s">
        <v>1457</v>
      </c>
    </row>
    <row r="15" spans="1:19" s="44" customFormat="1">
      <c r="A15" s="62" t="str">
        <f>IF(ISERROR(#REF!),"xx","")</f>
        <v>xx</v>
      </c>
      <c r="B15" s="755" t="s">
        <v>608</v>
      </c>
      <c r="C15" s="1347"/>
      <c r="D15" s="756" t="s">
        <v>117</v>
      </c>
      <c r="E15" s="757" t="s">
        <v>730</v>
      </c>
      <c r="F15" s="1956">
        <v>76.339804741200012</v>
      </c>
      <c r="G15" s="17" t="s">
        <v>897</v>
      </c>
      <c r="H15" s="18"/>
      <c r="I15" s="191"/>
      <c r="J15" s="191"/>
      <c r="K15" s="191"/>
      <c r="L15" s="191"/>
      <c r="M15" s="191"/>
      <c r="N15" s="191"/>
      <c r="O15" s="197"/>
      <c r="P15" s="14" t="s">
        <v>1457</v>
      </c>
    </row>
    <row r="16" spans="1:19" s="44" customFormat="1">
      <c r="A16" s="62" t="str">
        <f>IF(ISERROR(#REF!),"xx","")</f>
        <v>xx</v>
      </c>
      <c r="B16" s="758" t="s">
        <v>280</v>
      </c>
      <c r="C16" s="1348"/>
      <c r="D16" s="706" t="s">
        <v>118</v>
      </c>
      <c r="E16" s="661" t="s">
        <v>493</v>
      </c>
      <c r="F16" s="1956">
        <v>76.339804741200012</v>
      </c>
      <c r="G16" s="19" t="s">
        <v>897</v>
      </c>
      <c r="H16" s="20"/>
      <c r="I16" s="195"/>
      <c r="J16" s="195"/>
      <c r="K16" s="195"/>
      <c r="L16" s="195"/>
      <c r="M16" s="195"/>
      <c r="N16" s="195"/>
      <c r="O16" s="388"/>
      <c r="P16" s="5" t="s">
        <v>1457</v>
      </c>
    </row>
    <row r="17" spans="1:19" s="44" customFormat="1">
      <c r="A17" s="62" t="str">
        <f>IF(ISERROR(#REF!),"xx","")</f>
        <v>xx</v>
      </c>
      <c r="B17" s="754" t="s">
        <v>119</v>
      </c>
      <c r="C17" s="1360"/>
      <c r="D17" s="705" t="s">
        <v>111</v>
      </c>
      <c r="E17" s="658" t="s">
        <v>494</v>
      </c>
      <c r="F17" s="1956">
        <v>201.52170118080005</v>
      </c>
      <c r="G17" s="15" t="s">
        <v>897</v>
      </c>
      <c r="H17" s="16"/>
      <c r="I17" s="189"/>
      <c r="J17" s="189"/>
      <c r="K17" s="189"/>
      <c r="L17" s="189"/>
      <c r="M17" s="189"/>
      <c r="N17" s="189"/>
      <c r="O17" s="389"/>
      <c r="P17" s="4" t="s">
        <v>757</v>
      </c>
    </row>
    <row r="18" spans="1:19" s="44" customFormat="1">
      <c r="A18" s="62" t="str">
        <f>IF(ISERROR(#REF!),"xx","")</f>
        <v>xx</v>
      </c>
      <c r="B18" s="755" t="s">
        <v>120</v>
      </c>
      <c r="C18" s="1347"/>
      <c r="D18" s="807" t="s">
        <v>112</v>
      </c>
      <c r="E18" s="757" t="s">
        <v>495</v>
      </c>
      <c r="F18" s="1956">
        <v>489.76695888120014</v>
      </c>
      <c r="G18" s="17" t="s">
        <v>897</v>
      </c>
      <c r="H18" s="18"/>
      <c r="I18" s="191"/>
      <c r="J18" s="191"/>
      <c r="K18" s="191"/>
      <c r="L18" s="191"/>
      <c r="M18" s="191"/>
      <c r="N18" s="191"/>
      <c r="O18" s="197"/>
      <c r="P18" s="14" t="s">
        <v>758</v>
      </c>
    </row>
    <row r="19" spans="1:19" s="44" customFormat="1">
      <c r="A19" s="62" t="str">
        <f>IF(ISERROR(#REF!),"xx","")</f>
        <v>xx</v>
      </c>
      <c r="B19" s="755" t="s">
        <v>604</v>
      </c>
      <c r="C19" s="1347"/>
      <c r="D19" s="756" t="s">
        <v>113</v>
      </c>
      <c r="E19" s="757" t="s">
        <v>496</v>
      </c>
      <c r="F19" s="1956">
        <v>489.76695888120014</v>
      </c>
      <c r="G19" s="17" t="s">
        <v>897</v>
      </c>
      <c r="H19" s="18"/>
      <c r="I19" s="191"/>
      <c r="J19" s="191"/>
      <c r="K19" s="191"/>
      <c r="L19" s="191"/>
      <c r="M19" s="191"/>
      <c r="N19" s="191"/>
      <c r="O19" s="197"/>
      <c r="P19" s="14" t="s">
        <v>758</v>
      </c>
    </row>
    <row r="20" spans="1:19" s="44" customFormat="1">
      <c r="A20" s="62" t="str">
        <f>IF(ISERROR(#REF!),"xx","")</f>
        <v>xx</v>
      </c>
      <c r="B20" s="758" t="s">
        <v>605</v>
      </c>
      <c r="C20" s="1348"/>
      <c r="D20" s="706" t="s">
        <v>114</v>
      </c>
      <c r="E20" s="661" t="s">
        <v>497</v>
      </c>
      <c r="F20" s="1956">
        <v>489.76695888120014</v>
      </c>
      <c r="G20" s="19" t="s">
        <v>897</v>
      </c>
      <c r="H20" s="20"/>
      <c r="I20" s="195"/>
      <c r="J20" s="195"/>
      <c r="K20" s="195"/>
      <c r="L20" s="195"/>
      <c r="M20" s="195"/>
      <c r="N20" s="195"/>
      <c r="O20" s="388"/>
      <c r="P20" s="5" t="s">
        <v>758</v>
      </c>
    </row>
    <row r="21" spans="1:19" s="44" customFormat="1">
      <c r="A21" s="62" t="str">
        <f>IF(ISERROR(#REF!),"xx","")</f>
        <v>xx</v>
      </c>
      <c r="B21" s="674" t="s">
        <v>852</v>
      </c>
      <c r="C21" s="1349"/>
      <c r="D21" s="710" t="s">
        <v>535</v>
      </c>
      <c r="E21" s="673"/>
      <c r="F21" s="1956">
        <v>179.85042663588004</v>
      </c>
      <c r="G21" s="15" t="s">
        <v>897</v>
      </c>
      <c r="H21" s="16"/>
      <c r="I21" s="189"/>
      <c r="J21" s="189"/>
      <c r="K21" s="189"/>
      <c r="L21" s="189"/>
      <c r="M21" s="189"/>
      <c r="N21" s="189"/>
      <c r="O21" s="389"/>
      <c r="P21" s="4" t="s">
        <v>339</v>
      </c>
    </row>
    <row r="22" spans="1:19">
      <c r="A22" s="62" t="str">
        <f>IF(ISERROR(#REF!),"xx","")</f>
        <v>xx</v>
      </c>
      <c r="B22" s="662" t="s">
        <v>682</v>
      </c>
      <c r="C22" s="1350"/>
      <c r="D22" s="669" t="s">
        <v>1469</v>
      </c>
      <c r="E22" s="664"/>
      <c r="F22" s="1956">
        <v>46.13077873404</v>
      </c>
      <c r="G22" s="17" t="s">
        <v>897</v>
      </c>
      <c r="H22" s="18"/>
      <c r="I22" s="191"/>
      <c r="J22" s="191"/>
      <c r="K22" s="191"/>
      <c r="L22" s="191"/>
      <c r="M22" s="191"/>
      <c r="N22" s="191"/>
      <c r="O22" s="197"/>
      <c r="P22" s="14" t="s">
        <v>339</v>
      </c>
      <c r="R22" s="44"/>
      <c r="S22" s="44"/>
    </row>
    <row r="23" spans="1:19">
      <c r="A23" s="62" t="str">
        <f>IF(ISERROR(#REF!),"xx","")</f>
        <v>xx</v>
      </c>
      <c r="B23" s="662" t="s">
        <v>749</v>
      </c>
      <c r="C23" s="1350"/>
      <c r="D23" s="778" t="s">
        <v>1536</v>
      </c>
      <c r="E23" s="664"/>
      <c r="F23" s="1956">
        <v>460.09634963292018</v>
      </c>
      <c r="G23" s="17" t="s">
        <v>897</v>
      </c>
      <c r="H23" s="18"/>
      <c r="I23" s="191"/>
      <c r="J23" s="191"/>
      <c r="K23" s="191"/>
      <c r="L23" s="191"/>
      <c r="M23" s="191"/>
      <c r="N23" s="191"/>
      <c r="O23" s="197"/>
      <c r="P23" s="14" t="s">
        <v>340</v>
      </c>
      <c r="R23" s="44"/>
      <c r="S23" s="44"/>
    </row>
    <row r="24" spans="1:19">
      <c r="A24" s="62" t="str">
        <f>IF(ISERROR(#REF!),"xx","")</f>
        <v>xx</v>
      </c>
      <c r="B24" s="665" t="s">
        <v>681</v>
      </c>
      <c r="C24" s="1351"/>
      <c r="D24" s="670" t="s">
        <v>187</v>
      </c>
      <c r="E24" s="667"/>
      <c r="F24" s="1956">
        <v>42.034965532560015</v>
      </c>
      <c r="G24" s="19" t="s">
        <v>897</v>
      </c>
      <c r="H24" s="20"/>
      <c r="I24" s="195"/>
      <c r="J24" s="195"/>
      <c r="K24" s="195"/>
      <c r="L24" s="195"/>
      <c r="M24" s="195"/>
      <c r="N24" s="195"/>
      <c r="O24" s="388"/>
      <c r="P24" s="5" t="s">
        <v>338</v>
      </c>
      <c r="R24" s="44"/>
      <c r="S24" s="44"/>
    </row>
    <row r="25" spans="1:19" ht="14.1" customHeight="1">
      <c r="A25" s="62"/>
      <c r="B25" s="2"/>
      <c r="C25" s="1340"/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R25" s="44"/>
      <c r="S25" s="44"/>
    </row>
    <row r="26" spans="1:19" s="78" customFormat="1" ht="15.6">
      <c r="A26" s="62"/>
      <c r="B26" s="157" t="s">
        <v>2340</v>
      </c>
      <c r="C26" s="1343"/>
      <c r="D26" s="81"/>
      <c r="E26" s="81"/>
      <c r="F26" s="1975"/>
      <c r="G26" s="1217"/>
      <c r="H26" s="1217"/>
      <c r="I26" s="1217"/>
      <c r="J26" s="1217"/>
      <c r="K26" s="1217"/>
      <c r="L26" s="1217"/>
      <c r="M26" s="1217"/>
      <c r="N26" s="1217"/>
      <c r="O26" s="1218"/>
      <c r="P26" s="79"/>
      <c r="R26" s="44"/>
      <c r="S26" s="44"/>
    </row>
    <row r="27" spans="1:19" s="44" customFormat="1">
      <c r="A27" s="62" t="str">
        <f>IF(ISERROR(#REF!),"xx","")</f>
        <v>xx</v>
      </c>
      <c r="B27" s="668">
        <v>9967000336</v>
      </c>
      <c r="C27" s="1377"/>
      <c r="D27" s="669" t="s">
        <v>1359</v>
      </c>
      <c r="E27" s="664"/>
      <c r="F27" s="1956">
        <v>133.02804160800002</v>
      </c>
      <c r="G27" s="973"/>
      <c r="H27" s="362" t="s">
        <v>1513</v>
      </c>
      <c r="I27" s="362"/>
      <c r="J27" s="362"/>
      <c r="K27" s="362"/>
      <c r="L27" s="294"/>
      <c r="M27" s="294"/>
      <c r="N27" s="294"/>
      <c r="O27" s="269"/>
      <c r="P27" s="14" t="s">
        <v>814</v>
      </c>
    </row>
    <row r="28" spans="1:19" s="44" customFormat="1">
      <c r="A28" s="62" t="str">
        <f>IF(ISERROR(#REF!),"xx","")</f>
        <v>xx</v>
      </c>
      <c r="B28" s="668">
        <v>9967000334</v>
      </c>
      <c r="C28" s="1377"/>
      <c r="D28" s="669" t="s">
        <v>1360</v>
      </c>
      <c r="E28" s="664"/>
      <c r="F28" s="1956">
        <v>189.20460081600004</v>
      </c>
      <c r="G28" s="973"/>
      <c r="H28" s="362" t="s">
        <v>1513</v>
      </c>
      <c r="I28" s="362"/>
      <c r="J28" s="362"/>
      <c r="K28" s="362"/>
      <c r="L28" s="294"/>
      <c r="M28" s="294"/>
      <c r="N28" s="294"/>
      <c r="O28" s="269"/>
      <c r="P28" s="14" t="s">
        <v>1515</v>
      </c>
    </row>
    <row r="29" spans="1:19" s="539" customFormat="1">
      <c r="A29" s="62" t="str">
        <f>IF(ISERROR(#REF!),"xx","")</f>
        <v>xx</v>
      </c>
      <c r="B29" s="535" t="s">
        <v>1030</v>
      </c>
      <c r="C29" s="1324"/>
      <c r="D29" s="536"/>
      <c r="E29" s="536"/>
      <c r="F29" s="1974"/>
      <c r="G29" s="536"/>
      <c r="H29" s="1225"/>
      <c r="I29" s="1225"/>
      <c r="J29" s="1225"/>
      <c r="K29" s="1225"/>
      <c r="L29" s="1225"/>
      <c r="M29" s="1225"/>
      <c r="N29" s="1225"/>
      <c r="O29" s="1226"/>
      <c r="P29" s="537"/>
      <c r="R29" s="44"/>
      <c r="S29" s="44"/>
    </row>
    <row r="30" spans="1:19" s="44" customFormat="1">
      <c r="A30" s="62" t="str">
        <f>IF(ISERROR(#REF!),"xx","")</f>
        <v>xx</v>
      </c>
      <c r="B30" s="662" t="s">
        <v>1516</v>
      </c>
      <c r="C30" s="1377"/>
      <c r="D30" s="669" t="s">
        <v>1470</v>
      </c>
      <c r="E30" s="664"/>
      <c r="F30" s="1956">
        <v>65.76376126320001</v>
      </c>
      <c r="G30" s="243" t="s">
        <v>278</v>
      </c>
      <c r="H30" s="63" t="s">
        <v>1513</v>
      </c>
      <c r="I30" s="63"/>
      <c r="J30" s="63"/>
      <c r="K30" s="63"/>
      <c r="L30" s="294"/>
      <c r="M30" s="294"/>
      <c r="N30" s="294"/>
      <c r="O30" s="269"/>
      <c r="P30" s="94" t="s">
        <v>1609</v>
      </c>
    </row>
    <row r="31" spans="1:19" s="44" customFormat="1">
      <c r="A31" s="62" t="str">
        <f>IF(ISERROR(#REF!),"xx","")</f>
        <v>xx</v>
      </c>
      <c r="B31" s="662" t="s">
        <v>1517</v>
      </c>
      <c r="C31" s="1377"/>
      <c r="D31" s="669" t="s">
        <v>1471</v>
      </c>
      <c r="E31" s="664"/>
      <c r="F31" s="1956">
        <v>101.914600788</v>
      </c>
      <c r="G31" s="243" t="s">
        <v>278</v>
      </c>
      <c r="H31" s="63" t="s">
        <v>1513</v>
      </c>
      <c r="I31" s="63"/>
      <c r="J31" s="63"/>
      <c r="K31" s="63"/>
      <c r="L31" s="294"/>
      <c r="M31" s="207"/>
      <c r="N31" s="207"/>
      <c r="O31" s="270"/>
      <c r="P31" s="14" t="s">
        <v>1609</v>
      </c>
    </row>
    <row r="32" spans="1:19" s="44" customFormat="1">
      <c r="A32" s="62" t="str">
        <f>IF(ISERROR(#REF!),"xx","")</f>
        <v>xx</v>
      </c>
      <c r="B32" s="662" t="s">
        <v>1518</v>
      </c>
      <c r="C32" s="1377"/>
      <c r="D32" s="669" t="s">
        <v>1472</v>
      </c>
      <c r="E32" s="664"/>
      <c r="F32" s="1956">
        <v>101.914600788</v>
      </c>
      <c r="G32" s="243" t="s">
        <v>278</v>
      </c>
      <c r="H32" s="63" t="s">
        <v>1513</v>
      </c>
      <c r="I32" s="63"/>
      <c r="J32" s="63"/>
      <c r="K32" s="63"/>
      <c r="L32" s="294"/>
      <c r="M32" s="207"/>
      <c r="N32" s="207"/>
      <c r="O32" s="270"/>
      <c r="P32" s="14" t="s">
        <v>1609</v>
      </c>
    </row>
    <row r="33" spans="1:19" s="44" customFormat="1">
      <c r="A33" s="62" t="str">
        <f>IF(ISERROR(#REF!),"xx","")</f>
        <v>xx</v>
      </c>
      <c r="B33" s="665" t="s">
        <v>1014</v>
      </c>
      <c r="C33" s="1376"/>
      <c r="D33" s="670" t="s">
        <v>892</v>
      </c>
      <c r="E33" s="667"/>
      <c r="F33" s="1956">
        <v>101.914600788</v>
      </c>
      <c r="G33" s="244" t="s">
        <v>278</v>
      </c>
      <c r="H33" s="64" t="s">
        <v>1513</v>
      </c>
      <c r="I33" s="64"/>
      <c r="J33" s="64"/>
      <c r="K33" s="64"/>
      <c r="L33" s="295"/>
      <c r="M33" s="225"/>
      <c r="N33" s="225"/>
      <c r="O33" s="271"/>
      <c r="P33" s="68" t="s">
        <v>1609</v>
      </c>
    </row>
    <row r="34" spans="1:19" s="44" customFormat="1">
      <c r="A34" s="62" t="str">
        <f>IF(ISERROR(#REF!),"xx","")</f>
        <v>xx</v>
      </c>
      <c r="B34" s="662">
        <v>4059218</v>
      </c>
      <c r="C34" s="1377"/>
      <c r="D34" s="669" t="s">
        <v>1026</v>
      </c>
      <c r="E34" s="664"/>
      <c r="F34" s="1956">
        <v>207.29045216880004</v>
      </c>
      <c r="G34" s="243" t="s">
        <v>278</v>
      </c>
      <c r="H34" s="63" t="s">
        <v>1513</v>
      </c>
      <c r="I34" s="63"/>
      <c r="J34" s="63"/>
      <c r="K34" s="63"/>
      <c r="L34" s="294"/>
      <c r="M34" s="294"/>
      <c r="N34" s="294"/>
      <c r="O34" s="269"/>
      <c r="P34" s="94" t="s">
        <v>883</v>
      </c>
    </row>
    <row r="35" spans="1:19" s="44" customFormat="1">
      <c r="A35" s="62" t="str">
        <f>IF(ISERROR(#REF!),"xx","")</f>
        <v>xx</v>
      </c>
      <c r="B35" s="662" t="s">
        <v>279</v>
      </c>
      <c r="C35" s="1377"/>
      <c r="D35" s="669" t="s">
        <v>535</v>
      </c>
      <c r="E35" s="664"/>
      <c r="F35" s="1956">
        <v>124.98960474000002</v>
      </c>
      <c r="G35" s="243" t="s">
        <v>278</v>
      </c>
      <c r="H35" s="63" t="s">
        <v>1513</v>
      </c>
      <c r="I35" s="63"/>
      <c r="J35" s="63"/>
      <c r="K35" s="63"/>
      <c r="L35" s="294"/>
      <c r="M35" s="207"/>
      <c r="N35" s="207"/>
      <c r="O35" s="270"/>
      <c r="P35" s="14"/>
    </row>
    <row r="36" spans="1:19" s="44" customFormat="1">
      <c r="A36" s="62" t="str">
        <f>IF(ISERROR(#REF!),"xx","")</f>
        <v>xx</v>
      </c>
      <c r="B36" s="665" t="s">
        <v>1238</v>
      </c>
      <c r="C36" s="1376"/>
      <c r="D36" s="670" t="s">
        <v>1536</v>
      </c>
      <c r="E36" s="667"/>
      <c r="F36" s="1956">
        <v>151.910442684</v>
      </c>
      <c r="G36" s="244" t="s">
        <v>278</v>
      </c>
      <c r="H36" s="64" t="s">
        <v>1513</v>
      </c>
      <c r="I36" s="64"/>
      <c r="J36" s="64"/>
      <c r="K36" s="64"/>
      <c r="L36" s="295"/>
      <c r="M36" s="225"/>
      <c r="N36" s="225"/>
      <c r="O36" s="271"/>
      <c r="P36" s="5"/>
    </row>
    <row r="37" spans="1:19" ht="14.1" customHeight="1">
      <c r="A37" s="62"/>
      <c r="C37" s="1373"/>
      <c r="G37" s="1018"/>
      <c r="H37" s="1018"/>
      <c r="I37" s="1018"/>
      <c r="J37" s="1018"/>
      <c r="K37" s="1018"/>
      <c r="L37" s="1018"/>
      <c r="M37" s="1018"/>
      <c r="N37" s="1018"/>
      <c r="O37" s="1018"/>
      <c r="R37" s="44"/>
      <c r="S37" s="44"/>
    </row>
    <row r="38" spans="1:19" s="78" customFormat="1" ht="15.6">
      <c r="A38" s="62"/>
      <c r="B38" s="157" t="s">
        <v>2339</v>
      </c>
      <c r="C38" s="1343"/>
      <c r="D38" s="81"/>
      <c r="E38" s="81"/>
      <c r="F38" s="83"/>
      <c r="G38" s="1217"/>
      <c r="H38" s="1217"/>
      <c r="I38" s="1217"/>
      <c r="J38" s="1217"/>
      <c r="K38" s="1217"/>
      <c r="L38" s="1217"/>
      <c r="M38" s="1217"/>
      <c r="N38" s="1217"/>
      <c r="O38" s="1218"/>
      <c r="P38" s="79"/>
      <c r="R38" s="44"/>
      <c r="S38" s="44"/>
    </row>
    <row r="39" spans="1:19" s="44" customFormat="1">
      <c r="A39" s="62" t="str">
        <f>IF(ISERROR(#REF!),"xx","")</f>
        <v>xx</v>
      </c>
      <c r="B39" s="779">
        <v>9967000449</v>
      </c>
      <c r="C39" s="1375"/>
      <c r="D39" s="710" t="s">
        <v>1360</v>
      </c>
      <c r="E39" s="673"/>
      <c r="F39" s="1956">
        <v>397.8282591360001</v>
      </c>
      <c r="G39" s="974"/>
      <c r="H39" s="361" t="s">
        <v>273</v>
      </c>
      <c r="I39" s="361" t="s">
        <v>1648</v>
      </c>
      <c r="J39" s="361" t="s">
        <v>1514</v>
      </c>
      <c r="K39" s="361" t="s">
        <v>515</v>
      </c>
      <c r="L39" s="293"/>
      <c r="M39" s="293"/>
      <c r="N39" s="293"/>
      <c r="O39" s="283"/>
      <c r="P39" s="4" t="s">
        <v>1515</v>
      </c>
    </row>
    <row r="40" spans="1:19" s="44" customFormat="1">
      <c r="A40" s="62" t="str">
        <f>IF(ISERROR(#REF!),"xx","")</f>
        <v>xx</v>
      </c>
      <c r="B40" s="772">
        <v>9967000422</v>
      </c>
      <c r="C40" s="1385"/>
      <c r="D40" s="670" t="s">
        <v>1359</v>
      </c>
      <c r="E40" s="667"/>
      <c r="F40" s="1956">
        <v>123.76837519200004</v>
      </c>
      <c r="G40" s="972"/>
      <c r="H40" s="404"/>
      <c r="I40" s="404"/>
      <c r="J40" s="404" t="s">
        <v>1514</v>
      </c>
      <c r="K40" s="404" t="s">
        <v>515</v>
      </c>
      <c r="L40" s="295"/>
      <c r="M40" s="295"/>
      <c r="N40" s="295"/>
      <c r="O40" s="275"/>
      <c r="P40" s="126" t="s">
        <v>831</v>
      </c>
    </row>
    <row r="41" spans="1:19" s="539" customFormat="1">
      <c r="A41" s="62" t="str">
        <f>IF(ISERROR(#REF!),"xx","")</f>
        <v>xx</v>
      </c>
      <c r="B41" s="535" t="s">
        <v>1030</v>
      </c>
      <c r="C41" s="1324"/>
      <c r="D41" s="536"/>
      <c r="E41" s="536"/>
      <c r="F41" s="1974"/>
      <c r="G41" s="536"/>
      <c r="H41" s="1225"/>
      <c r="I41" s="1225"/>
      <c r="J41" s="1225"/>
      <c r="K41" s="1225"/>
      <c r="L41" s="1225"/>
      <c r="M41" s="1225"/>
      <c r="N41" s="1225"/>
      <c r="O41" s="1226"/>
      <c r="P41" s="537"/>
      <c r="R41" s="44"/>
      <c r="S41" s="44"/>
    </row>
    <row r="42" spans="1:19" s="44" customFormat="1">
      <c r="A42" s="62" t="str">
        <f>IF(ISERROR(#REF!),"xx","")</f>
        <v>xx</v>
      </c>
      <c r="B42" s="754" t="s">
        <v>1680</v>
      </c>
      <c r="C42" s="1380"/>
      <c r="D42" s="802" t="s">
        <v>1470</v>
      </c>
      <c r="E42" s="658"/>
      <c r="F42" s="1956">
        <v>112.87522766520001</v>
      </c>
      <c r="G42" s="418" t="s">
        <v>273</v>
      </c>
      <c r="H42" s="61" t="s">
        <v>1648</v>
      </c>
      <c r="I42" s="61"/>
      <c r="J42" s="61"/>
      <c r="K42" s="61"/>
      <c r="L42" s="293"/>
      <c r="M42" s="206"/>
      <c r="N42" s="206"/>
      <c r="O42" s="206"/>
      <c r="P42" s="95" t="s">
        <v>738</v>
      </c>
    </row>
    <row r="43" spans="1:19" s="44" customFormat="1">
      <c r="A43" s="62" t="str">
        <f>IF(ISERROR(#REF!),"xx","")</f>
        <v>xx</v>
      </c>
      <c r="B43" s="755" t="s">
        <v>1681</v>
      </c>
      <c r="C43" s="1381"/>
      <c r="D43" s="775" t="s">
        <v>1471</v>
      </c>
      <c r="E43" s="757"/>
      <c r="F43" s="1956">
        <v>166.52461185360002</v>
      </c>
      <c r="G43" s="243" t="s">
        <v>273</v>
      </c>
      <c r="H43" s="63" t="s">
        <v>1648</v>
      </c>
      <c r="I43" s="63"/>
      <c r="J43" s="63"/>
      <c r="K43" s="63"/>
      <c r="L43" s="294"/>
      <c r="M43" s="294"/>
      <c r="N43" s="294"/>
      <c r="O43" s="294"/>
      <c r="P43" s="94" t="s">
        <v>738</v>
      </c>
    </row>
    <row r="44" spans="1:19" s="44" customFormat="1">
      <c r="A44" s="62" t="str">
        <f>IF(ISERROR(#REF!),"xx","")</f>
        <v>xx</v>
      </c>
      <c r="B44" s="755" t="s">
        <v>241</v>
      </c>
      <c r="C44" s="1381"/>
      <c r="D44" s="775" t="s">
        <v>1472</v>
      </c>
      <c r="E44" s="757"/>
      <c r="F44" s="1956">
        <v>166.52461185360002</v>
      </c>
      <c r="G44" s="243" t="s">
        <v>273</v>
      </c>
      <c r="H44" s="63" t="s">
        <v>1648</v>
      </c>
      <c r="I44" s="63"/>
      <c r="J44" s="63"/>
      <c r="K44" s="63"/>
      <c r="L44" s="294"/>
      <c r="M44" s="207"/>
      <c r="N44" s="207"/>
      <c r="O44" s="207"/>
      <c r="P44" s="14" t="s">
        <v>738</v>
      </c>
    </row>
    <row r="45" spans="1:19" s="44" customFormat="1">
      <c r="A45" s="62" t="str">
        <f>IF(ISERROR(#REF!),"xx","")</f>
        <v>xx</v>
      </c>
      <c r="B45" s="758" t="s">
        <v>242</v>
      </c>
      <c r="C45" s="1382"/>
      <c r="D45" s="803" t="s">
        <v>892</v>
      </c>
      <c r="E45" s="661"/>
      <c r="F45" s="1956">
        <v>166.52461185360002</v>
      </c>
      <c r="G45" s="244" t="s">
        <v>273</v>
      </c>
      <c r="H45" s="64" t="s">
        <v>1648</v>
      </c>
      <c r="I45" s="64"/>
      <c r="J45" s="64"/>
      <c r="K45" s="64"/>
      <c r="L45" s="295"/>
      <c r="M45" s="225"/>
      <c r="N45" s="225"/>
      <c r="O45" s="271"/>
      <c r="P45" s="5" t="s">
        <v>738</v>
      </c>
    </row>
    <row r="46" spans="1:19" s="44" customFormat="1">
      <c r="A46" s="62" t="str">
        <f>IF(ISERROR(#REF!),"xx","")</f>
        <v>xx</v>
      </c>
      <c r="B46" s="755" t="s">
        <v>1019</v>
      </c>
      <c r="C46" s="1381"/>
      <c r="D46" s="775" t="s">
        <v>1470</v>
      </c>
      <c r="E46" s="757"/>
      <c r="F46" s="1956">
        <v>128.45085533280002</v>
      </c>
      <c r="G46" s="243"/>
      <c r="H46" s="63"/>
      <c r="I46" s="63" t="s">
        <v>1514</v>
      </c>
      <c r="J46" s="63" t="s">
        <v>515</v>
      </c>
      <c r="K46" s="192"/>
      <c r="L46" s="294"/>
      <c r="M46" s="207"/>
      <c r="N46" s="207"/>
      <c r="O46" s="207"/>
      <c r="P46" s="97" t="s">
        <v>386</v>
      </c>
    </row>
    <row r="47" spans="1:19" s="44" customFormat="1">
      <c r="A47" s="62" t="str">
        <f>IF(ISERROR(#REF!),"xx","")</f>
        <v>xx</v>
      </c>
      <c r="B47" s="755" t="s">
        <v>1020</v>
      </c>
      <c r="C47" s="1381"/>
      <c r="D47" s="775" t="s">
        <v>1471</v>
      </c>
      <c r="E47" s="757"/>
      <c r="F47" s="1956">
        <v>192.6762829992</v>
      </c>
      <c r="G47" s="243"/>
      <c r="H47" s="63"/>
      <c r="I47" s="63" t="s">
        <v>1514</v>
      </c>
      <c r="J47" s="63" t="s">
        <v>515</v>
      </c>
      <c r="K47" s="192"/>
      <c r="L47" s="294"/>
      <c r="M47" s="294"/>
      <c r="N47" s="294"/>
      <c r="O47" s="294"/>
      <c r="P47" s="94" t="s">
        <v>386</v>
      </c>
    </row>
    <row r="48" spans="1:19" s="44" customFormat="1">
      <c r="A48" s="62" t="str">
        <f>IF(ISERROR(#REF!),"xx","")</f>
        <v>xx</v>
      </c>
      <c r="B48" s="755" t="s">
        <v>1021</v>
      </c>
      <c r="C48" s="1381"/>
      <c r="D48" s="775" t="s">
        <v>1472</v>
      </c>
      <c r="E48" s="757"/>
      <c r="F48" s="1956">
        <v>192.6762829992</v>
      </c>
      <c r="G48" s="243"/>
      <c r="H48" s="63"/>
      <c r="I48" s="63" t="s">
        <v>1514</v>
      </c>
      <c r="J48" s="63" t="s">
        <v>515</v>
      </c>
      <c r="K48" s="192"/>
      <c r="L48" s="294"/>
      <c r="M48" s="207"/>
      <c r="N48" s="207"/>
      <c r="O48" s="207"/>
      <c r="P48" s="14" t="s">
        <v>386</v>
      </c>
    </row>
    <row r="49" spans="1:19" s="44" customFormat="1">
      <c r="A49" s="62" t="str">
        <f>IF(ISERROR(#REF!),"xx","")</f>
        <v>xx</v>
      </c>
      <c r="B49" s="758" t="s">
        <v>1022</v>
      </c>
      <c r="C49" s="1382"/>
      <c r="D49" s="803" t="s">
        <v>892</v>
      </c>
      <c r="E49" s="661"/>
      <c r="F49" s="1956">
        <v>192.6762829992</v>
      </c>
      <c r="G49" s="244"/>
      <c r="H49" s="64"/>
      <c r="I49" s="64" t="s">
        <v>1514</v>
      </c>
      <c r="J49" s="64" t="s">
        <v>515</v>
      </c>
      <c r="K49" s="1219"/>
      <c r="L49" s="295"/>
      <c r="M49" s="225"/>
      <c r="N49" s="225"/>
      <c r="O49" s="225"/>
      <c r="P49" s="5" t="s">
        <v>386</v>
      </c>
    </row>
    <row r="50" spans="1:19" s="44" customFormat="1">
      <c r="A50" s="62" t="str">
        <f>IF(ISERROR(#REF!),"xx","")</f>
        <v>xx</v>
      </c>
      <c r="B50" s="755" t="s">
        <v>1015</v>
      </c>
      <c r="C50" s="1381"/>
      <c r="D50" s="775" t="s">
        <v>274</v>
      </c>
      <c r="E50" s="757"/>
      <c r="F50" s="1956">
        <v>134.41189802040006</v>
      </c>
      <c r="G50" s="243" t="s">
        <v>273</v>
      </c>
      <c r="H50" s="63" t="s">
        <v>1648</v>
      </c>
      <c r="I50" s="63" t="s">
        <v>1514</v>
      </c>
      <c r="J50" s="63" t="s">
        <v>515</v>
      </c>
      <c r="K50" s="192"/>
      <c r="L50" s="294"/>
      <c r="M50" s="207"/>
      <c r="N50" s="207"/>
      <c r="O50" s="207"/>
      <c r="P50" s="97" t="s">
        <v>887</v>
      </c>
    </row>
    <row r="51" spans="1:19" s="44" customFormat="1">
      <c r="A51" s="62" t="str">
        <f>IF(ISERROR(#REF!),"xx","")</f>
        <v>xx</v>
      </c>
      <c r="B51" s="755" t="s">
        <v>1016</v>
      </c>
      <c r="C51" s="1381"/>
      <c r="D51" s="775" t="s">
        <v>275</v>
      </c>
      <c r="E51" s="757"/>
      <c r="F51" s="1956">
        <v>149.79523398840004</v>
      </c>
      <c r="G51" s="243" t="s">
        <v>273</v>
      </c>
      <c r="H51" s="63" t="s">
        <v>1648</v>
      </c>
      <c r="I51" s="63" t="s">
        <v>1514</v>
      </c>
      <c r="J51" s="63" t="s">
        <v>515</v>
      </c>
      <c r="K51" s="192"/>
      <c r="L51" s="294"/>
      <c r="M51" s="294"/>
      <c r="N51" s="294"/>
      <c r="O51" s="294"/>
      <c r="P51" s="94" t="s">
        <v>887</v>
      </c>
    </row>
    <row r="52" spans="1:19" s="44" customFormat="1">
      <c r="A52" s="62" t="str">
        <f>IF(ISERROR(#REF!),"xx","")</f>
        <v>xx</v>
      </c>
      <c r="B52" s="755" t="s">
        <v>1017</v>
      </c>
      <c r="C52" s="1381"/>
      <c r="D52" s="775" t="s">
        <v>891</v>
      </c>
      <c r="E52" s="757"/>
      <c r="F52" s="1956">
        <v>149.79523398840004</v>
      </c>
      <c r="G52" s="243" t="s">
        <v>273</v>
      </c>
      <c r="H52" s="63" t="s">
        <v>1648</v>
      </c>
      <c r="I52" s="63" t="s">
        <v>1514</v>
      </c>
      <c r="J52" s="63" t="s">
        <v>515</v>
      </c>
      <c r="K52" s="192"/>
      <c r="L52" s="294"/>
      <c r="M52" s="207"/>
      <c r="N52" s="207"/>
      <c r="O52" s="207"/>
      <c r="P52" s="14" t="s">
        <v>887</v>
      </c>
    </row>
    <row r="53" spans="1:19" s="44" customFormat="1">
      <c r="A53" s="62" t="str">
        <f>IF(ISERROR(#REF!),"xx","")</f>
        <v>xx</v>
      </c>
      <c r="B53" s="758" t="s">
        <v>1018</v>
      </c>
      <c r="C53" s="1382"/>
      <c r="D53" s="803" t="s">
        <v>195</v>
      </c>
      <c r="E53" s="661"/>
      <c r="F53" s="1956">
        <v>149.79523398840004</v>
      </c>
      <c r="G53" s="244" t="s">
        <v>273</v>
      </c>
      <c r="H53" s="64" t="s">
        <v>1648</v>
      </c>
      <c r="I53" s="64" t="s">
        <v>1514</v>
      </c>
      <c r="J53" s="64" t="s">
        <v>515</v>
      </c>
      <c r="K53" s="1219"/>
      <c r="L53" s="295"/>
      <c r="M53" s="225"/>
      <c r="N53" s="225"/>
      <c r="O53" s="225"/>
      <c r="P53" s="5" t="s">
        <v>887</v>
      </c>
    </row>
    <row r="54" spans="1:19" s="44" customFormat="1">
      <c r="A54" s="62" t="str">
        <f>IF(ISERROR(#REF!),"xx","")</f>
        <v>xx</v>
      </c>
      <c r="B54" s="668" t="s">
        <v>623</v>
      </c>
      <c r="C54" s="1377"/>
      <c r="D54" s="669" t="s">
        <v>1536</v>
      </c>
      <c r="E54" s="664"/>
      <c r="F54" s="1956">
        <v>192.96472054860001</v>
      </c>
      <c r="G54" s="243" t="s">
        <v>273</v>
      </c>
      <c r="H54" s="63" t="s">
        <v>1648</v>
      </c>
      <c r="I54" s="63"/>
      <c r="J54" s="63"/>
      <c r="K54" s="294"/>
      <c r="L54" s="294"/>
      <c r="M54" s="294"/>
      <c r="N54" s="294"/>
      <c r="O54" s="294"/>
      <c r="P54" s="94" t="s">
        <v>884</v>
      </c>
    </row>
    <row r="55" spans="1:19" s="44" customFormat="1">
      <c r="A55" s="62" t="str">
        <f>IF(ISERROR(#REF!),"xx","")</f>
        <v>xx</v>
      </c>
      <c r="B55" s="662" t="s">
        <v>446</v>
      </c>
      <c r="C55" s="1377"/>
      <c r="D55" s="669" t="s">
        <v>1469</v>
      </c>
      <c r="E55" s="664"/>
      <c r="F55" s="1956">
        <v>28.420713200879998</v>
      </c>
      <c r="G55" s="243" t="s">
        <v>273</v>
      </c>
      <c r="H55" s="63" t="s">
        <v>1648</v>
      </c>
      <c r="I55" s="63"/>
      <c r="J55" s="257"/>
      <c r="K55" s="627"/>
      <c r="L55" s="294"/>
      <c r="M55" s="207"/>
      <c r="N55" s="207"/>
      <c r="O55" s="207"/>
      <c r="P55" s="14" t="s">
        <v>1659</v>
      </c>
      <c r="Q55"/>
    </row>
    <row r="56" spans="1:19" s="44" customFormat="1">
      <c r="A56" s="62" t="str">
        <f>IF(ISERROR(#REF!),"xx","")</f>
        <v>xx</v>
      </c>
      <c r="B56" s="662" t="s">
        <v>1043</v>
      </c>
      <c r="C56" s="1377"/>
      <c r="D56" s="669" t="s">
        <v>1535</v>
      </c>
      <c r="E56" s="664"/>
      <c r="F56" s="1956">
        <v>48.380591619360004</v>
      </c>
      <c r="G56" s="243" t="s">
        <v>273</v>
      </c>
      <c r="H56" s="63" t="s">
        <v>1648</v>
      </c>
      <c r="I56" s="63" t="s">
        <v>1514</v>
      </c>
      <c r="J56" s="63" t="s">
        <v>515</v>
      </c>
      <c r="K56" s="294"/>
      <c r="L56" s="294"/>
      <c r="M56" s="207"/>
      <c r="N56" s="207"/>
      <c r="O56" s="207"/>
      <c r="P56" s="14" t="s">
        <v>889</v>
      </c>
    </row>
    <row r="57" spans="1:19" s="44" customFormat="1">
      <c r="A57" s="62" t="str">
        <f>IF(ISERROR(#REF!),"xx","")</f>
        <v>xx</v>
      </c>
      <c r="B57" s="665" t="s">
        <v>1023</v>
      </c>
      <c r="C57" s="1376"/>
      <c r="D57" s="670" t="s">
        <v>535</v>
      </c>
      <c r="E57" s="667"/>
      <c r="F57" s="1956">
        <v>181.90794782160003</v>
      </c>
      <c r="G57" s="244" t="s">
        <v>273</v>
      </c>
      <c r="H57" s="64" t="s">
        <v>1648</v>
      </c>
      <c r="I57" s="64" t="s">
        <v>1514</v>
      </c>
      <c r="J57" s="64" t="s">
        <v>515</v>
      </c>
      <c r="K57" s="295"/>
      <c r="L57" s="225"/>
      <c r="M57" s="225"/>
      <c r="N57" s="225"/>
      <c r="O57" s="225"/>
      <c r="P57" s="5" t="s">
        <v>1659</v>
      </c>
    </row>
    <row r="58" spans="1:19" s="44" customFormat="1">
      <c r="A58" s="62" t="str">
        <f>IF(ISERROR(#REF!),"xx","")</f>
        <v>xx</v>
      </c>
      <c r="B58" s="662" t="s">
        <v>590</v>
      </c>
      <c r="C58" s="1377"/>
      <c r="D58" s="669" t="s">
        <v>1536</v>
      </c>
      <c r="E58" s="664"/>
      <c r="F58" s="1956">
        <v>278.53452687060008</v>
      </c>
      <c r="G58" s="243"/>
      <c r="H58" s="63"/>
      <c r="I58" s="63" t="s">
        <v>1514</v>
      </c>
      <c r="J58" s="63"/>
      <c r="K58" s="192"/>
      <c r="L58" s="294"/>
      <c r="M58" s="294"/>
      <c r="N58" s="294"/>
      <c r="O58" s="294"/>
      <c r="P58" s="94" t="s">
        <v>1004</v>
      </c>
    </row>
    <row r="59" spans="1:19" s="44" customFormat="1">
      <c r="A59" s="62" t="str">
        <f>IF(ISERROR(#REF!),"xx","")</f>
        <v>xx</v>
      </c>
      <c r="B59" s="662" t="s">
        <v>277</v>
      </c>
      <c r="C59" s="1377"/>
      <c r="D59" s="669" t="s">
        <v>1469</v>
      </c>
      <c r="E59" s="664"/>
      <c r="F59" s="1956">
        <v>25.940150276040011</v>
      </c>
      <c r="G59" s="243"/>
      <c r="H59" s="63"/>
      <c r="I59" s="63" t="s">
        <v>1514</v>
      </c>
      <c r="J59" s="63" t="s">
        <v>515</v>
      </c>
      <c r="K59" s="192"/>
      <c r="L59" s="294"/>
      <c r="M59" s="207"/>
      <c r="N59" s="207"/>
      <c r="O59" s="207"/>
      <c r="P59" s="14" t="s">
        <v>1659</v>
      </c>
    </row>
    <row r="60" spans="1:19" s="44" customFormat="1">
      <c r="A60" s="62" t="str">
        <f>IF(ISERROR(#REF!),"xx","")</f>
        <v>xx</v>
      </c>
      <c r="B60" s="665">
        <v>4623361</v>
      </c>
      <c r="C60" s="1376"/>
      <c r="D60" s="670" t="s">
        <v>1024</v>
      </c>
      <c r="E60" s="667"/>
      <c r="F60" s="1956">
        <v>71.9170956504</v>
      </c>
      <c r="G60" s="244"/>
      <c r="H60" s="64"/>
      <c r="I60" s="64" t="s">
        <v>1514</v>
      </c>
      <c r="J60" s="64" t="s">
        <v>515</v>
      </c>
      <c r="K60" s="1219"/>
      <c r="L60" s="295"/>
      <c r="M60" s="225"/>
      <c r="N60" s="225"/>
      <c r="O60" s="225"/>
      <c r="P60" s="68" t="s">
        <v>1005</v>
      </c>
    </row>
    <row r="61" spans="1:19" ht="14.1" customHeight="1">
      <c r="A61" s="62"/>
      <c r="C61" s="1373"/>
      <c r="G61" s="1018"/>
      <c r="H61" s="1018"/>
      <c r="I61" s="1018"/>
      <c r="J61" s="1018"/>
      <c r="K61" s="1018"/>
      <c r="L61" s="1018"/>
      <c r="M61" s="1018"/>
      <c r="N61" s="1018"/>
      <c r="O61" s="1018"/>
      <c r="R61" s="44"/>
      <c r="S61" s="44"/>
    </row>
    <row r="62" spans="1:19" ht="15.6">
      <c r="A62" s="62"/>
      <c r="B62" s="157" t="s">
        <v>2819</v>
      </c>
      <c r="C62" s="1343"/>
      <c r="D62" s="81"/>
      <c r="E62" s="81"/>
      <c r="F62" s="83"/>
      <c r="G62" s="1217"/>
      <c r="H62" s="1217"/>
      <c r="I62" s="1217"/>
      <c r="J62" s="1217"/>
      <c r="K62" s="1217"/>
      <c r="L62" s="1217"/>
      <c r="M62" s="1217"/>
      <c r="N62" s="1217"/>
      <c r="O62" s="1218"/>
      <c r="P62" s="79"/>
      <c r="R62" s="44"/>
      <c r="S62" s="44"/>
    </row>
    <row r="63" spans="1:19" s="44" customFormat="1">
      <c r="A63" s="62" t="str">
        <f>IF(ISERROR(#REF!),"xx","")</f>
        <v>xx</v>
      </c>
      <c r="B63" s="662" t="s">
        <v>201</v>
      </c>
      <c r="C63" s="1350"/>
      <c r="D63" s="663" t="s">
        <v>1614</v>
      </c>
      <c r="E63" s="664" t="s">
        <v>1003</v>
      </c>
      <c r="F63" s="1956">
        <v>826.07845874400005</v>
      </c>
      <c r="G63" s="17" t="s">
        <v>318</v>
      </c>
      <c r="H63" s="18" t="s">
        <v>319</v>
      </c>
      <c r="I63" s="18" t="s">
        <v>320</v>
      </c>
      <c r="J63" s="18" t="s">
        <v>271</v>
      </c>
      <c r="K63" s="191"/>
      <c r="L63" s="191"/>
      <c r="M63" s="191"/>
      <c r="N63" s="191"/>
      <c r="O63" s="208"/>
      <c r="P63" s="14" t="s">
        <v>1615</v>
      </c>
    </row>
    <row r="64" spans="1:19" ht="12.75" customHeight="1">
      <c r="A64" s="62" t="str">
        <f>IF(ISERROR(#REF!),"xx","")</f>
        <v>xx</v>
      </c>
      <c r="B64" s="662" t="s">
        <v>646</v>
      </c>
      <c r="C64" s="1350"/>
      <c r="D64" s="663" t="s">
        <v>206</v>
      </c>
      <c r="E64" s="664" t="s">
        <v>243</v>
      </c>
      <c r="F64" s="1956">
        <v>826.07845874400005</v>
      </c>
      <c r="G64" s="17" t="s">
        <v>318</v>
      </c>
      <c r="H64" s="18" t="s">
        <v>319</v>
      </c>
      <c r="I64" s="18" t="s">
        <v>320</v>
      </c>
      <c r="J64" s="18" t="s">
        <v>271</v>
      </c>
      <c r="K64" s="18"/>
      <c r="L64" s="18"/>
      <c r="M64" s="63"/>
      <c r="N64" s="18"/>
      <c r="O64" s="42"/>
      <c r="P64" s="14" t="s">
        <v>1411</v>
      </c>
      <c r="R64" s="44"/>
      <c r="S64" s="44"/>
    </row>
    <row r="65" spans="1:19" ht="12.75" customHeight="1">
      <c r="A65" s="62" t="str">
        <f>IF(ISERROR(#REF!),"xx","")</f>
        <v>xx</v>
      </c>
      <c r="B65" s="674" t="s">
        <v>1380</v>
      </c>
      <c r="C65" s="1349"/>
      <c r="D65" s="708" t="s">
        <v>629</v>
      </c>
      <c r="E65" s="673" t="s">
        <v>137</v>
      </c>
      <c r="F65" s="1956">
        <v>1201.057460064</v>
      </c>
      <c r="G65" s="15" t="s">
        <v>318</v>
      </c>
      <c r="H65" s="16" t="s">
        <v>319</v>
      </c>
      <c r="I65" s="16" t="s">
        <v>320</v>
      </c>
      <c r="J65" s="16" t="s">
        <v>271</v>
      </c>
      <c r="K65" s="16"/>
      <c r="L65" s="16"/>
      <c r="M65" s="61"/>
      <c r="N65" s="16"/>
      <c r="O65" s="41"/>
      <c r="P65" s="4" t="s">
        <v>1455</v>
      </c>
      <c r="R65" s="44"/>
      <c r="S65" s="44"/>
    </row>
    <row r="66" spans="1:19" ht="12.75" customHeight="1">
      <c r="A66" s="62" t="str">
        <f>IF(ISERROR(#REF!),"xx","")</f>
        <v>xx</v>
      </c>
      <c r="B66" s="665" t="s">
        <v>651</v>
      </c>
      <c r="C66" s="1351"/>
      <c r="D66" s="666" t="s">
        <v>650</v>
      </c>
      <c r="E66" s="667" t="s">
        <v>474</v>
      </c>
      <c r="F66" s="1956">
        <v>351.5486713200001</v>
      </c>
      <c r="G66" s="19" t="s">
        <v>318</v>
      </c>
      <c r="H66" s="20" t="s">
        <v>319</v>
      </c>
      <c r="I66" s="20" t="s">
        <v>320</v>
      </c>
      <c r="J66" s="20" t="s">
        <v>271</v>
      </c>
      <c r="K66" s="20"/>
      <c r="L66" s="20"/>
      <c r="M66" s="64"/>
      <c r="N66" s="20"/>
      <c r="O66" s="57"/>
      <c r="P66" s="5" t="s">
        <v>973</v>
      </c>
      <c r="R66" s="44"/>
      <c r="S66" s="44"/>
    </row>
    <row r="67" spans="1:19" ht="12.75" customHeight="1">
      <c r="A67" s="62" t="str">
        <f>IF(ISERROR(#REF!),"xx","")</f>
        <v>xx</v>
      </c>
      <c r="B67" s="665" t="s">
        <v>648</v>
      </c>
      <c r="C67" s="1351"/>
      <c r="D67" s="666" t="s">
        <v>647</v>
      </c>
      <c r="E67" s="667" t="s">
        <v>1280</v>
      </c>
      <c r="F67" s="1956">
        <v>126.93615580800002</v>
      </c>
      <c r="G67" s="19" t="s">
        <v>318</v>
      </c>
      <c r="H67" s="20" t="s">
        <v>319</v>
      </c>
      <c r="I67" s="20" t="s">
        <v>320</v>
      </c>
      <c r="J67" s="20" t="s">
        <v>271</v>
      </c>
      <c r="K67" s="20"/>
      <c r="L67" s="20"/>
      <c r="M67" s="64"/>
      <c r="N67" s="20"/>
      <c r="O67" s="57"/>
      <c r="P67" s="5" t="s">
        <v>489</v>
      </c>
      <c r="R67" s="44"/>
      <c r="S67" s="44"/>
    </row>
    <row r="68" spans="1:19" s="44" customFormat="1">
      <c r="A68" s="62" t="str">
        <f>IF(ISERROR(#REF!),"xx","")</f>
        <v>xx</v>
      </c>
      <c r="B68" s="674" t="s">
        <v>1082</v>
      </c>
      <c r="C68" s="1349"/>
      <c r="D68" s="708" t="s">
        <v>1081</v>
      </c>
      <c r="E68" s="673" t="s">
        <v>836</v>
      </c>
      <c r="F68" s="1956">
        <v>205.06224816000005</v>
      </c>
      <c r="G68" s="15" t="s">
        <v>318</v>
      </c>
      <c r="H68" s="16" t="s">
        <v>319</v>
      </c>
      <c r="I68" s="16" t="s">
        <v>320</v>
      </c>
      <c r="J68" s="18" t="s">
        <v>271</v>
      </c>
      <c r="K68" s="189"/>
      <c r="L68" s="189"/>
      <c r="M68" s="189"/>
      <c r="N68" s="189"/>
      <c r="O68" s="634"/>
      <c r="P68" s="4" t="s">
        <v>490</v>
      </c>
    </row>
    <row r="69" spans="1:19" s="44" customFormat="1">
      <c r="A69" s="62" t="str">
        <f>IF(ISERROR(#REF!),"xx","")</f>
        <v>xx</v>
      </c>
      <c r="B69" s="662" t="s">
        <v>549</v>
      </c>
      <c r="C69" s="1350"/>
      <c r="D69" s="663" t="s">
        <v>226</v>
      </c>
      <c r="E69" s="664" t="s">
        <v>745</v>
      </c>
      <c r="F69" s="1956">
        <v>927.63488109600007</v>
      </c>
      <c r="G69" s="17" t="s">
        <v>318</v>
      </c>
      <c r="H69" s="18" t="s">
        <v>319</v>
      </c>
      <c r="I69" s="18" t="s">
        <v>320</v>
      </c>
      <c r="J69" s="191"/>
      <c r="K69" s="191"/>
      <c r="L69" s="191"/>
      <c r="M69" s="191"/>
      <c r="N69" s="191"/>
      <c r="O69" s="197"/>
      <c r="P69" s="14" t="s">
        <v>851</v>
      </c>
    </row>
    <row r="70" spans="1:19" s="44" customFormat="1">
      <c r="A70" s="62" t="str">
        <f>IF(ISERROR(#REF!),"xx","")</f>
        <v>xx</v>
      </c>
      <c r="B70" s="665">
        <v>4614506</v>
      </c>
      <c r="C70" s="1351"/>
      <c r="D70" s="666" t="s">
        <v>19</v>
      </c>
      <c r="E70" s="667" t="s">
        <v>240</v>
      </c>
      <c r="F70" s="1956">
        <v>31.265432352000005</v>
      </c>
      <c r="G70" s="19" t="s">
        <v>318</v>
      </c>
      <c r="H70" s="20" t="s">
        <v>319</v>
      </c>
      <c r="I70" s="20" t="s">
        <v>320</v>
      </c>
      <c r="J70" s="195"/>
      <c r="K70" s="195"/>
      <c r="L70" s="195"/>
      <c r="M70" s="195"/>
      <c r="N70" s="195"/>
      <c r="O70" s="388"/>
      <c r="P70" s="5" t="s">
        <v>994</v>
      </c>
    </row>
    <row r="71" spans="1:19" s="44" customFormat="1">
      <c r="A71" s="62" t="str">
        <f>IF(ISERROR(#REF!),"xx","")</f>
        <v>xx</v>
      </c>
      <c r="B71" s="674">
        <v>4614511</v>
      </c>
      <c r="C71" s="1349"/>
      <c r="D71" s="708"/>
      <c r="E71" s="673" t="s">
        <v>205</v>
      </c>
      <c r="F71" s="1956">
        <v>35.16423926400001</v>
      </c>
      <c r="G71" s="15" t="s">
        <v>318</v>
      </c>
      <c r="H71" s="16" t="s">
        <v>319</v>
      </c>
      <c r="I71" s="16" t="s">
        <v>320</v>
      </c>
      <c r="J71" s="189"/>
      <c r="K71" s="189"/>
      <c r="L71" s="189"/>
      <c r="M71" s="189"/>
      <c r="N71" s="189"/>
      <c r="O71" s="389"/>
      <c r="P71" s="4"/>
    </row>
    <row r="72" spans="1:19" s="44" customFormat="1">
      <c r="A72" s="62" t="str">
        <f>IF(ISERROR(#REF!),"xx","")</f>
        <v>xx</v>
      </c>
      <c r="B72" s="662">
        <v>9967001961</v>
      </c>
      <c r="C72" s="1349"/>
      <c r="D72" s="663" t="s">
        <v>1760</v>
      </c>
      <c r="E72" s="664" t="s">
        <v>1485</v>
      </c>
      <c r="F72" s="1956">
        <v>166.99264797600003</v>
      </c>
      <c r="G72" s="17" t="s">
        <v>318</v>
      </c>
      <c r="H72" s="18" t="s">
        <v>319</v>
      </c>
      <c r="I72" s="18" t="s">
        <v>320</v>
      </c>
      <c r="J72" s="18" t="s">
        <v>271</v>
      </c>
      <c r="K72" s="191"/>
      <c r="L72" s="191"/>
      <c r="M72" s="191"/>
      <c r="N72" s="191"/>
      <c r="O72" s="197"/>
      <c r="P72" s="14" t="s">
        <v>733</v>
      </c>
    </row>
    <row r="73" spans="1:19" s="44" customFormat="1">
      <c r="A73" s="62" t="str">
        <f>IF(ISERROR(#REF!),"xx","")</f>
        <v>xx</v>
      </c>
      <c r="B73" s="665" t="s">
        <v>364</v>
      </c>
      <c r="C73" s="1351"/>
      <c r="D73" s="666" t="s">
        <v>649</v>
      </c>
      <c r="E73" s="667" t="s">
        <v>305</v>
      </c>
      <c r="F73" s="1956">
        <v>312.46688087999996</v>
      </c>
      <c r="G73" s="19" t="s">
        <v>318</v>
      </c>
      <c r="H73" s="20" t="s">
        <v>319</v>
      </c>
      <c r="I73" s="20" t="s">
        <v>320</v>
      </c>
      <c r="J73" s="20" t="s">
        <v>271</v>
      </c>
      <c r="K73" s="195"/>
      <c r="L73" s="195"/>
      <c r="M73" s="195"/>
      <c r="N73" s="195"/>
      <c r="O73" s="388"/>
      <c r="P73" s="5"/>
    </row>
    <row r="74" spans="1:19" s="44" customFormat="1">
      <c r="A74" s="62" t="str">
        <f>IF(ISERROR(#REF!),"xx","")</f>
        <v>xx</v>
      </c>
      <c r="B74" s="665">
        <v>9967000523</v>
      </c>
      <c r="C74" s="1351"/>
      <c r="D74" s="666" t="s">
        <v>269</v>
      </c>
      <c r="E74" s="667" t="s">
        <v>270</v>
      </c>
      <c r="F74" s="1956">
        <v>390.59297323200008</v>
      </c>
      <c r="G74" s="19"/>
      <c r="H74" s="20"/>
      <c r="I74" s="202"/>
      <c r="J74" s="20" t="s">
        <v>271</v>
      </c>
      <c r="K74" s="195"/>
      <c r="L74" s="195"/>
      <c r="M74" s="195"/>
      <c r="N74" s="195"/>
      <c r="O74" s="388"/>
      <c r="P74" s="5" t="s">
        <v>726</v>
      </c>
    </row>
    <row r="75" spans="1:19" s="44" customFormat="1">
      <c r="A75" s="62" t="str">
        <f>IF(ISERROR(#REF!),"xx","")</f>
        <v>xx</v>
      </c>
      <c r="B75" s="665">
        <v>4623484</v>
      </c>
      <c r="C75" s="1352"/>
      <c r="D75" s="670" t="s">
        <v>812</v>
      </c>
      <c r="E75" s="667"/>
      <c r="F75" s="1956">
        <v>111.32218389600003</v>
      </c>
      <c r="G75" s="19"/>
      <c r="H75" s="20"/>
      <c r="I75" s="20"/>
      <c r="J75" s="195"/>
      <c r="K75" s="195"/>
      <c r="L75" s="195"/>
      <c r="M75" s="195"/>
      <c r="N75" s="195"/>
      <c r="O75" s="865"/>
      <c r="P75" s="5"/>
    </row>
    <row r="76" spans="1:19" s="539" customFormat="1">
      <c r="A76" s="62" t="str">
        <f>IF(ISERROR(#REF!),"xx","")</f>
        <v>xx</v>
      </c>
      <c r="B76" s="535" t="s">
        <v>1030</v>
      </c>
      <c r="C76" s="1324"/>
      <c r="D76" s="536"/>
      <c r="E76" s="536"/>
      <c r="F76" s="536"/>
      <c r="G76" s="536"/>
      <c r="H76" s="1225"/>
      <c r="I76" s="1225"/>
      <c r="J76" s="1225"/>
      <c r="K76" s="1225"/>
      <c r="L76" s="1225"/>
      <c r="M76" s="1225"/>
      <c r="N76" s="1225"/>
      <c r="O76" s="1226"/>
      <c r="P76" s="537"/>
      <c r="R76" s="44"/>
      <c r="S76" s="44"/>
    </row>
    <row r="77" spans="1:19" ht="12.75" customHeight="1">
      <c r="A77" s="62" t="str">
        <f>IF(ISERROR(#REF!),"xx","")</f>
        <v>xx</v>
      </c>
      <c r="B77" s="754" t="s">
        <v>677</v>
      </c>
      <c r="C77" s="1360"/>
      <c r="D77" s="657" t="s">
        <v>1641</v>
      </c>
      <c r="E77" s="658" t="s">
        <v>728</v>
      </c>
      <c r="F77" s="1956">
        <v>50.957300394000001</v>
      </c>
      <c r="G77" s="15" t="s">
        <v>318</v>
      </c>
      <c r="H77" s="16" t="s">
        <v>319</v>
      </c>
      <c r="I77" s="16"/>
      <c r="J77" s="189"/>
      <c r="K77" s="189"/>
      <c r="L77" s="189"/>
      <c r="M77" s="189"/>
      <c r="N77" s="189"/>
      <c r="O77" s="190"/>
      <c r="P77" s="230" t="s">
        <v>1591</v>
      </c>
      <c r="R77" s="44"/>
      <c r="S77" s="44"/>
    </row>
    <row r="78" spans="1:19" ht="12.75" customHeight="1">
      <c r="A78" s="62" t="str">
        <f>IF(ISERROR(#REF!),"xx","")</f>
        <v>xx</v>
      </c>
      <c r="B78" s="755" t="s">
        <v>678</v>
      </c>
      <c r="C78" s="1347"/>
      <c r="D78" s="768" t="s">
        <v>299</v>
      </c>
      <c r="E78" s="757" t="s">
        <v>729</v>
      </c>
      <c r="F78" s="1956">
        <v>78.455013436800016</v>
      </c>
      <c r="G78" s="17" t="s">
        <v>318</v>
      </c>
      <c r="H78" s="18" t="s">
        <v>319</v>
      </c>
      <c r="I78" s="18"/>
      <c r="J78" s="191"/>
      <c r="K78" s="191"/>
      <c r="L78" s="191"/>
      <c r="M78" s="191"/>
      <c r="N78" s="191"/>
      <c r="O78" s="193"/>
      <c r="P78" s="132" t="s">
        <v>1592</v>
      </c>
      <c r="R78" s="44"/>
      <c r="S78" s="44"/>
    </row>
    <row r="79" spans="1:19" ht="12.75" customHeight="1">
      <c r="A79" s="62" t="str">
        <f>IF(ISERROR(#REF!),"xx","")</f>
        <v>xx</v>
      </c>
      <c r="B79" s="755" t="s">
        <v>679</v>
      </c>
      <c r="C79" s="1347"/>
      <c r="D79" s="768" t="s">
        <v>300</v>
      </c>
      <c r="E79" s="757" t="s">
        <v>730</v>
      </c>
      <c r="F79" s="1956">
        <v>78.455013436800016</v>
      </c>
      <c r="G79" s="17" t="s">
        <v>318</v>
      </c>
      <c r="H79" s="18" t="s">
        <v>319</v>
      </c>
      <c r="I79" s="18"/>
      <c r="J79" s="191"/>
      <c r="K79" s="191"/>
      <c r="L79" s="191"/>
      <c r="M79" s="191"/>
      <c r="N79" s="191"/>
      <c r="O79" s="193"/>
      <c r="P79" s="132" t="s">
        <v>1592</v>
      </c>
      <c r="R79" s="44"/>
      <c r="S79" s="44"/>
    </row>
    <row r="80" spans="1:19" ht="12.75" customHeight="1">
      <c r="A80" s="62" t="str">
        <f>IF(ISERROR(#REF!),"xx","")</f>
        <v>xx</v>
      </c>
      <c r="B80" s="755" t="s">
        <v>680</v>
      </c>
      <c r="C80" s="1348"/>
      <c r="D80" s="768" t="s">
        <v>672</v>
      </c>
      <c r="E80" s="757" t="s">
        <v>493</v>
      </c>
      <c r="F80" s="1956">
        <v>78.455013436800016</v>
      </c>
      <c r="G80" s="19" t="s">
        <v>318</v>
      </c>
      <c r="H80" s="20" t="s">
        <v>319</v>
      </c>
      <c r="I80" s="20"/>
      <c r="J80" s="195"/>
      <c r="K80" s="195"/>
      <c r="L80" s="195"/>
      <c r="M80" s="195"/>
      <c r="N80" s="195"/>
      <c r="O80" s="196"/>
      <c r="P80" s="135" t="s">
        <v>1592</v>
      </c>
      <c r="R80" s="44"/>
      <c r="S80" s="44"/>
    </row>
    <row r="81" spans="1:19" ht="12.75" customHeight="1">
      <c r="A81" s="62" t="str">
        <f>IF(ISERROR(#REF!),"xx","")</f>
        <v>xx</v>
      </c>
      <c r="B81" s="754" t="s">
        <v>673</v>
      </c>
      <c r="C81" s="1360"/>
      <c r="D81" s="657" t="s">
        <v>1229</v>
      </c>
      <c r="E81" s="658" t="s">
        <v>494</v>
      </c>
      <c r="F81" s="1956">
        <v>205.75211857200003</v>
      </c>
      <c r="G81" s="15" t="s">
        <v>318</v>
      </c>
      <c r="H81" s="16" t="s">
        <v>319</v>
      </c>
      <c r="I81" s="16"/>
      <c r="J81" s="189"/>
      <c r="K81" s="189"/>
      <c r="L81" s="189"/>
      <c r="M81" s="189"/>
      <c r="N81" s="189"/>
      <c r="O81" s="190"/>
      <c r="P81" s="230" t="s">
        <v>614</v>
      </c>
      <c r="R81" s="44"/>
      <c r="S81" s="44"/>
    </row>
    <row r="82" spans="1:19" ht="12.75" customHeight="1">
      <c r="A82" s="62" t="str">
        <f>IF(ISERROR(#REF!),"xx","")</f>
        <v>xx</v>
      </c>
      <c r="B82" s="755" t="s">
        <v>674</v>
      </c>
      <c r="C82" s="1347"/>
      <c r="D82" s="768" t="s">
        <v>1230</v>
      </c>
      <c r="E82" s="757" t="s">
        <v>495</v>
      </c>
      <c r="F82" s="1956">
        <v>523.80258971040007</v>
      </c>
      <c r="G82" s="17" t="s">
        <v>318</v>
      </c>
      <c r="H82" s="18" t="s">
        <v>319</v>
      </c>
      <c r="I82" s="18"/>
      <c r="J82" s="191"/>
      <c r="K82" s="191"/>
      <c r="L82" s="191"/>
      <c r="M82" s="191"/>
      <c r="N82" s="191"/>
      <c r="O82" s="193"/>
      <c r="P82" s="132" t="s">
        <v>1590</v>
      </c>
      <c r="R82" s="44"/>
      <c r="S82" s="44"/>
    </row>
    <row r="83" spans="1:19" ht="12.75" customHeight="1">
      <c r="A83" s="62" t="str">
        <f>IF(ISERROR(#REF!),"xx","")</f>
        <v>xx</v>
      </c>
      <c r="B83" s="755" t="s">
        <v>675</v>
      </c>
      <c r="C83" s="1347"/>
      <c r="D83" s="768" t="s">
        <v>1639</v>
      </c>
      <c r="E83" s="757" t="s">
        <v>496</v>
      </c>
      <c r="F83" s="1956">
        <v>523.80258971040007</v>
      </c>
      <c r="G83" s="17" t="s">
        <v>318</v>
      </c>
      <c r="H83" s="18" t="s">
        <v>319</v>
      </c>
      <c r="I83" s="18"/>
      <c r="J83" s="191"/>
      <c r="K83" s="191"/>
      <c r="L83" s="191"/>
      <c r="M83" s="191"/>
      <c r="N83" s="191"/>
      <c r="O83" s="193"/>
      <c r="P83" s="132" t="s">
        <v>1590</v>
      </c>
      <c r="R83" s="44"/>
      <c r="S83" s="44"/>
    </row>
    <row r="84" spans="1:19" ht="12.75" customHeight="1">
      <c r="A84" s="62" t="str">
        <f>IF(ISERROR(#REF!),"xx","")</f>
        <v>xx</v>
      </c>
      <c r="B84" s="758" t="s">
        <v>676</v>
      </c>
      <c r="C84" s="1348"/>
      <c r="D84" s="770" t="s">
        <v>1640</v>
      </c>
      <c r="E84" s="661" t="s">
        <v>497</v>
      </c>
      <c r="F84" s="1956">
        <v>523.80258971040007</v>
      </c>
      <c r="G84" s="19" t="s">
        <v>318</v>
      </c>
      <c r="H84" s="20" t="s">
        <v>319</v>
      </c>
      <c r="I84" s="20"/>
      <c r="J84" s="195"/>
      <c r="K84" s="195"/>
      <c r="L84" s="195"/>
      <c r="M84" s="195"/>
      <c r="N84" s="195"/>
      <c r="O84" s="196"/>
      <c r="P84" s="132" t="s">
        <v>1590</v>
      </c>
      <c r="R84" s="44"/>
      <c r="S84" s="44"/>
    </row>
    <row r="85" spans="1:19" ht="12.75" customHeight="1">
      <c r="A85" s="62" t="str">
        <f>IF(ISERROR(#REF!),"xx","")</f>
        <v>xx</v>
      </c>
      <c r="B85" s="754" t="s">
        <v>1225</v>
      </c>
      <c r="C85" s="1360"/>
      <c r="D85" s="657" t="s">
        <v>331</v>
      </c>
      <c r="E85" s="658" t="s">
        <v>728</v>
      </c>
      <c r="F85" s="1956">
        <v>50.957300394000001</v>
      </c>
      <c r="G85" s="15"/>
      <c r="H85" s="16"/>
      <c r="I85" s="16" t="s">
        <v>320</v>
      </c>
      <c r="J85" s="16" t="s">
        <v>271</v>
      </c>
      <c r="K85" s="189"/>
      <c r="L85" s="189"/>
      <c r="M85" s="189"/>
      <c r="N85" s="189"/>
      <c r="O85" s="190"/>
      <c r="P85" s="230" t="s">
        <v>1097</v>
      </c>
      <c r="R85" s="44"/>
      <c r="S85" s="44"/>
    </row>
    <row r="86" spans="1:19" ht="12.75" customHeight="1">
      <c r="A86" s="62" t="str">
        <f>IF(ISERROR(#REF!),"xx","")</f>
        <v>xx</v>
      </c>
      <c r="B86" s="755" t="s">
        <v>1226</v>
      </c>
      <c r="C86" s="1347"/>
      <c r="D86" s="768" t="s">
        <v>321</v>
      </c>
      <c r="E86" s="757" t="s">
        <v>729</v>
      </c>
      <c r="F86" s="1956">
        <v>76.339804741200012</v>
      </c>
      <c r="G86" s="17"/>
      <c r="H86" s="18"/>
      <c r="I86" s="18" t="s">
        <v>320</v>
      </c>
      <c r="J86" s="18" t="s">
        <v>271</v>
      </c>
      <c r="K86" s="191"/>
      <c r="L86" s="191"/>
      <c r="M86" s="191"/>
      <c r="N86" s="191"/>
      <c r="O86" s="193"/>
      <c r="P86" s="132" t="s">
        <v>265</v>
      </c>
      <c r="R86" s="44"/>
      <c r="S86" s="44"/>
    </row>
    <row r="87" spans="1:19" ht="12.75" customHeight="1">
      <c r="A87" s="62" t="str">
        <f>IF(ISERROR(#REF!),"xx","")</f>
        <v>xx</v>
      </c>
      <c r="B87" s="755" t="s">
        <v>1227</v>
      </c>
      <c r="C87" s="1347"/>
      <c r="D87" s="768" t="s">
        <v>322</v>
      </c>
      <c r="E87" s="757" t="s">
        <v>730</v>
      </c>
      <c r="F87" s="1956">
        <v>76.339804741200012</v>
      </c>
      <c r="G87" s="17"/>
      <c r="H87" s="18"/>
      <c r="I87" s="18" t="s">
        <v>320</v>
      </c>
      <c r="J87" s="18" t="s">
        <v>271</v>
      </c>
      <c r="K87" s="191"/>
      <c r="L87" s="191"/>
      <c r="M87" s="191"/>
      <c r="N87" s="191"/>
      <c r="O87" s="193"/>
      <c r="P87" s="132" t="s">
        <v>265</v>
      </c>
      <c r="R87" s="44"/>
      <c r="S87" s="44"/>
    </row>
    <row r="88" spans="1:19" ht="12.75" customHeight="1">
      <c r="A88" s="62" t="str">
        <f>IF(ISERROR(#REF!),"xx","")</f>
        <v>xx</v>
      </c>
      <c r="B88" s="758" t="s">
        <v>1228</v>
      </c>
      <c r="C88" s="1348"/>
      <c r="D88" s="770" t="s">
        <v>323</v>
      </c>
      <c r="E88" s="661" t="s">
        <v>493</v>
      </c>
      <c r="F88" s="1956">
        <v>76.339804741200012</v>
      </c>
      <c r="G88" s="19"/>
      <c r="H88" s="20"/>
      <c r="I88" s="20" t="s">
        <v>320</v>
      </c>
      <c r="J88" s="20" t="s">
        <v>271</v>
      </c>
      <c r="K88" s="195"/>
      <c r="L88" s="195"/>
      <c r="M88" s="195"/>
      <c r="N88" s="195"/>
      <c r="O88" s="196"/>
      <c r="P88" s="135" t="s">
        <v>265</v>
      </c>
      <c r="R88" s="44"/>
      <c r="S88" s="44"/>
    </row>
    <row r="89" spans="1:19" ht="12.75" customHeight="1">
      <c r="A89" s="62" t="str">
        <f>IF(ISERROR(#REF!),"xx","")</f>
        <v>xx</v>
      </c>
      <c r="B89" s="754" t="s">
        <v>324</v>
      </c>
      <c r="C89" s="1360"/>
      <c r="D89" s="657" t="s">
        <v>1083</v>
      </c>
      <c r="E89" s="658" t="s">
        <v>494</v>
      </c>
      <c r="F89" s="1956">
        <v>197.29128378959999</v>
      </c>
      <c r="G89" s="15"/>
      <c r="H89" s="16"/>
      <c r="I89" s="16" t="s">
        <v>320</v>
      </c>
      <c r="J89" s="16" t="s">
        <v>271</v>
      </c>
      <c r="K89" s="189"/>
      <c r="L89" s="189"/>
      <c r="M89" s="189"/>
      <c r="N89" s="189"/>
      <c r="O89" s="190"/>
      <c r="P89" s="230" t="s">
        <v>1593</v>
      </c>
      <c r="R89" s="44"/>
      <c r="S89" s="44"/>
    </row>
    <row r="90" spans="1:19" ht="12.75" customHeight="1">
      <c r="A90" s="62" t="str">
        <f>IF(ISERROR(#REF!),"xx","")</f>
        <v>xx</v>
      </c>
      <c r="B90" s="755" t="s">
        <v>325</v>
      </c>
      <c r="C90" s="1347"/>
      <c r="D90" s="768" t="s">
        <v>1084</v>
      </c>
      <c r="E90" s="757" t="s">
        <v>495</v>
      </c>
      <c r="F90" s="1956">
        <v>595.91197706039998</v>
      </c>
      <c r="G90" s="17"/>
      <c r="H90" s="18"/>
      <c r="I90" s="18" t="s">
        <v>320</v>
      </c>
      <c r="J90" s="18" t="s">
        <v>271</v>
      </c>
      <c r="K90" s="191"/>
      <c r="L90" s="191"/>
      <c r="M90" s="191"/>
      <c r="N90" s="191"/>
      <c r="O90" s="193"/>
      <c r="P90" s="132" t="s">
        <v>1594</v>
      </c>
      <c r="R90" s="44"/>
      <c r="S90" s="44"/>
    </row>
    <row r="91" spans="1:19" ht="12.75" customHeight="1">
      <c r="A91" s="62" t="str">
        <f>IF(ISERROR(#REF!),"xx","")</f>
        <v>xx</v>
      </c>
      <c r="B91" s="755" t="s">
        <v>326</v>
      </c>
      <c r="C91" s="1347"/>
      <c r="D91" s="768" t="s">
        <v>71</v>
      </c>
      <c r="E91" s="757" t="s">
        <v>496</v>
      </c>
      <c r="F91" s="1956">
        <v>595.91197706039998</v>
      </c>
      <c r="G91" s="17"/>
      <c r="H91" s="18"/>
      <c r="I91" s="18" t="s">
        <v>320</v>
      </c>
      <c r="J91" s="18" t="s">
        <v>271</v>
      </c>
      <c r="K91" s="191"/>
      <c r="L91" s="191"/>
      <c r="M91" s="191"/>
      <c r="N91" s="191"/>
      <c r="O91" s="193"/>
      <c r="P91" s="132" t="s">
        <v>1594</v>
      </c>
      <c r="R91" s="44"/>
      <c r="S91" s="44"/>
    </row>
    <row r="92" spans="1:19" ht="12.75" customHeight="1">
      <c r="A92" s="62" t="str">
        <f>IF(ISERROR(#REF!),"xx","")</f>
        <v>xx</v>
      </c>
      <c r="B92" s="758" t="s">
        <v>1333</v>
      </c>
      <c r="C92" s="1348"/>
      <c r="D92" s="770" t="s">
        <v>330</v>
      </c>
      <c r="E92" s="661" t="s">
        <v>497</v>
      </c>
      <c r="F92" s="1956">
        <v>595.91197706039998</v>
      </c>
      <c r="G92" s="19"/>
      <c r="H92" s="20"/>
      <c r="I92" s="20" t="s">
        <v>320</v>
      </c>
      <c r="J92" s="20" t="s">
        <v>271</v>
      </c>
      <c r="K92" s="195"/>
      <c r="L92" s="195"/>
      <c r="M92" s="195"/>
      <c r="N92" s="195"/>
      <c r="O92" s="196"/>
      <c r="P92" s="135" t="s">
        <v>1594</v>
      </c>
      <c r="R92" s="44"/>
      <c r="S92" s="44"/>
    </row>
    <row r="93" spans="1:19" ht="12.75" customHeight="1">
      <c r="A93" s="62" t="str">
        <f>IF(ISERROR(#REF!),"xx","")</f>
        <v>xx</v>
      </c>
      <c r="B93" s="674" t="s">
        <v>1372</v>
      </c>
      <c r="C93" s="1349"/>
      <c r="D93" s="672" t="s">
        <v>1373</v>
      </c>
      <c r="E93" s="673" t="s">
        <v>295</v>
      </c>
      <c r="F93" s="1956">
        <v>53.072509089600011</v>
      </c>
      <c r="G93" s="15" t="s">
        <v>318</v>
      </c>
      <c r="H93" s="16" t="s">
        <v>319</v>
      </c>
      <c r="I93" s="16" t="s">
        <v>320</v>
      </c>
      <c r="J93" s="16" t="s">
        <v>271</v>
      </c>
      <c r="K93" s="189"/>
      <c r="L93" s="189"/>
      <c r="M93" s="189"/>
      <c r="N93" s="189"/>
      <c r="O93" s="188"/>
      <c r="P93" s="230" t="s">
        <v>1521</v>
      </c>
      <c r="R93" s="44"/>
      <c r="S93" s="44"/>
    </row>
    <row r="94" spans="1:19" ht="12.75" customHeight="1">
      <c r="A94" s="62" t="str">
        <f>IF(ISERROR(#REF!),"xx","")</f>
        <v>xx</v>
      </c>
      <c r="B94" s="662">
        <v>4599161</v>
      </c>
      <c r="C94" s="1350"/>
      <c r="D94" s="675" t="s">
        <v>1646</v>
      </c>
      <c r="E94" s="664" t="s">
        <v>295</v>
      </c>
      <c r="F94" s="1956">
        <v>61.725635571600016</v>
      </c>
      <c r="G94" s="17" t="s">
        <v>318</v>
      </c>
      <c r="H94" s="18" t="s">
        <v>319</v>
      </c>
      <c r="I94" s="18" t="s">
        <v>320</v>
      </c>
      <c r="J94" s="18" t="s">
        <v>271</v>
      </c>
      <c r="K94" s="191"/>
      <c r="L94" s="191"/>
      <c r="M94" s="191"/>
      <c r="N94" s="191"/>
      <c r="O94" s="869"/>
      <c r="P94" s="132" t="s">
        <v>972</v>
      </c>
      <c r="R94" s="44"/>
      <c r="S94" s="44"/>
    </row>
    <row r="95" spans="1:19" ht="12.75" customHeight="1">
      <c r="A95" s="62" t="str">
        <f>IF(ISERROR(#REF!),"xx","")</f>
        <v>xx</v>
      </c>
      <c r="B95" s="765">
        <v>4623361</v>
      </c>
      <c r="C95" s="1352"/>
      <c r="D95" s="676" t="s">
        <v>1583</v>
      </c>
      <c r="E95" s="667" t="s">
        <v>295</v>
      </c>
      <c r="F95" s="1956">
        <v>71.9170956504</v>
      </c>
      <c r="G95" s="20" t="s">
        <v>318</v>
      </c>
      <c r="H95" s="20" t="s">
        <v>319</v>
      </c>
      <c r="I95" s="20" t="s">
        <v>320</v>
      </c>
      <c r="J95" s="20" t="s">
        <v>271</v>
      </c>
      <c r="K95" s="195"/>
      <c r="L95" s="195"/>
      <c r="M95" s="195"/>
      <c r="N95" s="195"/>
      <c r="O95" s="923"/>
      <c r="P95" s="145" t="s">
        <v>1693</v>
      </c>
      <c r="R95" s="44"/>
      <c r="S95" s="44"/>
    </row>
    <row r="96" spans="1:19" ht="12.75" customHeight="1">
      <c r="A96" s="62" t="str">
        <f>IF(ISERROR(#REF!),"xx","")</f>
        <v>xx</v>
      </c>
      <c r="B96" s="674" t="s">
        <v>681</v>
      </c>
      <c r="C96" s="1349"/>
      <c r="D96" s="672" t="s">
        <v>187</v>
      </c>
      <c r="E96" s="673"/>
      <c r="F96" s="1956">
        <v>42.034965532560015</v>
      </c>
      <c r="G96" s="15" t="s">
        <v>318</v>
      </c>
      <c r="H96" s="16" t="s">
        <v>319</v>
      </c>
      <c r="I96" s="16" t="s">
        <v>320</v>
      </c>
      <c r="J96" s="16" t="s">
        <v>271</v>
      </c>
      <c r="K96" s="189"/>
      <c r="L96" s="189"/>
      <c r="M96" s="189"/>
      <c r="N96" s="189"/>
      <c r="O96" s="190"/>
      <c r="P96" s="337" t="s">
        <v>338</v>
      </c>
      <c r="R96" s="44"/>
      <c r="S96" s="44"/>
    </row>
    <row r="97" spans="1:19" ht="12.75" customHeight="1">
      <c r="A97" s="62" t="str">
        <f>IF(ISERROR(#REF!),"xx","")</f>
        <v>xx</v>
      </c>
      <c r="B97" s="662" t="s">
        <v>682</v>
      </c>
      <c r="C97" s="1350"/>
      <c r="D97" s="675" t="s">
        <v>1469</v>
      </c>
      <c r="E97" s="664"/>
      <c r="F97" s="1956">
        <v>46.13077873404</v>
      </c>
      <c r="G97" s="17" t="s">
        <v>318</v>
      </c>
      <c r="H97" s="18" t="s">
        <v>319</v>
      </c>
      <c r="I97" s="18" t="s">
        <v>320</v>
      </c>
      <c r="J97" s="18" t="s">
        <v>271</v>
      </c>
      <c r="K97" s="191"/>
      <c r="L97" s="191"/>
      <c r="M97" s="191"/>
      <c r="N97" s="191"/>
      <c r="O97" s="193"/>
      <c r="P97" s="338" t="s">
        <v>339</v>
      </c>
      <c r="R97" s="44"/>
      <c r="S97" s="44"/>
    </row>
    <row r="98" spans="1:19" ht="12.75" customHeight="1">
      <c r="A98" s="62" t="str">
        <f>IF(ISERROR(#REF!),"xx","")</f>
        <v>xx</v>
      </c>
      <c r="B98" s="662" t="s">
        <v>852</v>
      </c>
      <c r="C98" s="1350"/>
      <c r="D98" s="675" t="s">
        <v>535</v>
      </c>
      <c r="E98" s="664"/>
      <c r="F98" s="1956">
        <v>179.85042663588004</v>
      </c>
      <c r="G98" s="17" t="s">
        <v>318</v>
      </c>
      <c r="H98" s="18" t="s">
        <v>319</v>
      </c>
      <c r="I98" s="18" t="s">
        <v>320</v>
      </c>
      <c r="J98" s="18" t="s">
        <v>271</v>
      </c>
      <c r="K98" s="191"/>
      <c r="L98" s="191"/>
      <c r="M98" s="191"/>
      <c r="N98" s="191"/>
      <c r="O98" s="193"/>
      <c r="P98" s="338" t="s">
        <v>339</v>
      </c>
      <c r="R98" s="44"/>
      <c r="S98" s="44"/>
    </row>
    <row r="99" spans="1:19" ht="12.75" customHeight="1">
      <c r="A99" s="62" t="str">
        <f>IF(ISERROR(#REF!),"xx","")</f>
        <v>xx</v>
      </c>
      <c r="B99" s="665" t="s">
        <v>508</v>
      </c>
      <c r="C99" s="1351"/>
      <c r="D99" s="676" t="s">
        <v>1536</v>
      </c>
      <c r="E99" s="667"/>
      <c r="F99" s="1956">
        <v>460.09634963292018</v>
      </c>
      <c r="G99" s="19" t="s">
        <v>318</v>
      </c>
      <c r="H99" s="20" t="s">
        <v>319</v>
      </c>
      <c r="I99" s="20" t="s">
        <v>320</v>
      </c>
      <c r="J99" s="20" t="s">
        <v>271</v>
      </c>
      <c r="K99" s="195"/>
      <c r="L99" s="195"/>
      <c r="M99" s="195"/>
      <c r="N99" s="195"/>
      <c r="O99" s="196"/>
      <c r="P99" s="286" t="s">
        <v>340</v>
      </c>
      <c r="R99" s="44"/>
      <c r="S99" s="44"/>
    </row>
    <row r="100" spans="1:19" ht="14.1" customHeight="1">
      <c r="A100" s="62"/>
      <c r="D100"/>
      <c r="G100" s="1018"/>
      <c r="H100" s="1018"/>
      <c r="I100" s="1018"/>
      <c r="J100" s="1018"/>
      <c r="K100" s="1018"/>
      <c r="L100" s="1018"/>
      <c r="M100" s="1018"/>
      <c r="N100" s="1018"/>
      <c r="O100" s="1018"/>
      <c r="R100" s="44"/>
      <c r="S100" s="44"/>
    </row>
    <row r="101" spans="1:19" ht="15.6">
      <c r="A101" s="62"/>
      <c r="B101" s="157" t="s">
        <v>1893</v>
      </c>
      <c r="C101" s="1343"/>
      <c r="D101" s="81"/>
      <c r="E101" s="81"/>
      <c r="F101" s="83"/>
      <c r="G101" s="1217"/>
      <c r="H101" s="1217"/>
      <c r="I101" s="1217"/>
      <c r="J101" s="1217"/>
      <c r="K101" s="1217"/>
      <c r="L101" s="1217"/>
      <c r="M101" s="1217"/>
      <c r="N101" s="1217"/>
      <c r="O101" s="1218"/>
      <c r="P101" s="79"/>
      <c r="R101" s="44"/>
      <c r="S101" s="44"/>
    </row>
    <row r="102" spans="1:19" s="2" customFormat="1">
      <c r="A102" s="62" t="str">
        <f>IF(ISERROR(#REF!),"xx","")</f>
        <v>xx</v>
      </c>
      <c r="B102" s="662" t="s">
        <v>1307</v>
      </c>
      <c r="C102" s="1350"/>
      <c r="D102" s="663" t="s">
        <v>1276</v>
      </c>
      <c r="E102" s="664" t="s">
        <v>1003</v>
      </c>
      <c r="F102" s="1956">
        <v>548.77581712800009</v>
      </c>
      <c r="G102" s="17" t="s">
        <v>989</v>
      </c>
      <c r="H102" s="18" t="s">
        <v>990</v>
      </c>
      <c r="I102" s="63" t="s">
        <v>991</v>
      </c>
      <c r="J102" s="205"/>
      <c r="K102" s="205"/>
      <c r="L102" s="205"/>
      <c r="M102" s="365"/>
      <c r="N102" s="350"/>
      <c r="O102" s="208"/>
      <c r="P102" s="14" t="s">
        <v>45</v>
      </c>
      <c r="R102" s="44"/>
      <c r="S102" s="44"/>
    </row>
    <row r="103" spans="1:19" s="44" customFormat="1">
      <c r="A103" s="62" t="str">
        <f>IF(ISERROR(#REF!),"xx","")</f>
        <v>xx</v>
      </c>
      <c r="B103" s="674" t="s">
        <v>1308</v>
      </c>
      <c r="C103" s="1349"/>
      <c r="D103" s="708" t="s">
        <v>1306</v>
      </c>
      <c r="E103" s="673" t="s">
        <v>243</v>
      </c>
      <c r="F103" s="1956">
        <v>800.71746955200013</v>
      </c>
      <c r="G103" s="15" t="s">
        <v>989</v>
      </c>
      <c r="H103" s="16" t="s">
        <v>990</v>
      </c>
      <c r="I103" s="61" t="s">
        <v>991</v>
      </c>
      <c r="J103" s="189"/>
      <c r="K103" s="189"/>
      <c r="L103" s="189"/>
      <c r="M103" s="189"/>
      <c r="N103" s="1221"/>
      <c r="O103" s="634"/>
      <c r="P103" s="155" t="s">
        <v>1411</v>
      </c>
    </row>
    <row r="104" spans="1:19" s="2" customFormat="1">
      <c r="A104" s="62" t="str">
        <f>IF(ISERROR(#REF!),"xx","")</f>
        <v>xx</v>
      </c>
      <c r="B104" s="662">
        <v>9967001961</v>
      </c>
      <c r="C104" s="1350"/>
      <c r="D104" s="663" t="s">
        <v>1760</v>
      </c>
      <c r="E104" s="664" t="s">
        <v>1485</v>
      </c>
      <c r="F104" s="1956">
        <v>166.99264797600003</v>
      </c>
      <c r="G104" s="17" t="s">
        <v>989</v>
      </c>
      <c r="H104" s="18" t="s">
        <v>990</v>
      </c>
      <c r="I104" s="63" t="s">
        <v>991</v>
      </c>
      <c r="J104" s="207"/>
      <c r="K104" s="205"/>
      <c r="L104" s="205"/>
      <c r="M104" s="294"/>
      <c r="N104" s="350"/>
      <c r="O104" s="208"/>
      <c r="P104" s="14" t="s">
        <v>733</v>
      </c>
      <c r="R104" s="44"/>
      <c r="S104" s="44"/>
    </row>
    <row r="105" spans="1:19">
      <c r="A105" s="62" t="str">
        <f>IF(ISERROR(#REF!),"xx","")</f>
        <v>xx</v>
      </c>
      <c r="B105" s="665" t="s">
        <v>211</v>
      </c>
      <c r="C105" s="1351"/>
      <c r="D105" s="666" t="s">
        <v>370</v>
      </c>
      <c r="E105" s="667" t="s">
        <v>305</v>
      </c>
      <c r="F105" s="1956">
        <v>228.49257815999997</v>
      </c>
      <c r="G105" s="19" t="s">
        <v>989</v>
      </c>
      <c r="H105" s="20" t="s">
        <v>990</v>
      </c>
      <c r="I105" s="64" t="s">
        <v>991</v>
      </c>
      <c r="J105" s="870"/>
      <c r="K105" s="195"/>
      <c r="L105" s="195"/>
      <c r="M105" s="870"/>
      <c r="N105" s="923"/>
      <c r="O105" s="865"/>
      <c r="P105" s="310" t="s">
        <v>610</v>
      </c>
      <c r="R105" s="44"/>
      <c r="S105" s="44"/>
    </row>
    <row r="106" spans="1:19">
      <c r="A106" s="62" t="str">
        <f>IF(ISERROR(#REF!),"xx","")</f>
        <v>xx</v>
      </c>
      <c r="B106" s="662" t="s">
        <v>364</v>
      </c>
      <c r="C106" s="1350"/>
      <c r="D106" s="663" t="s">
        <v>649</v>
      </c>
      <c r="E106" s="664" t="s">
        <v>305</v>
      </c>
      <c r="F106" s="1956">
        <v>312.46688087999996</v>
      </c>
      <c r="G106" s="17" t="s">
        <v>989</v>
      </c>
      <c r="H106" s="18" t="s">
        <v>990</v>
      </c>
      <c r="I106" s="63" t="s">
        <v>991</v>
      </c>
      <c r="J106" s="191"/>
      <c r="K106" s="191"/>
      <c r="L106" s="191"/>
      <c r="M106" s="627"/>
      <c r="N106" s="869"/>
      <c r="O106" s="249"/>
      <c r="P106" s="86" t="s">
        <v>760</v>
      </c>
      <c r="R106" s="44"/>
      <c r="S106" s="44"/>
    </row>
    <row r="107" spans="1:19">
      <c r="A107" s="62" t="str">
        <f>IF(ISERROR(#REF!),"xx","")</f>
        <v>xx</v>
      </c>
      <c r="B107" s="665" t="s">
        <v>366</v>
      </c>
      <c r="C107" s="1351"/>
      <c r="D107" s="666" t="s">
        <v>1637</v>
      </c>
      <c r="E107" s="667" t="s">
        <v>1638</v>
      </c>
      <c r="F107" s="1956">
        <v>195.29648661600004</v>
      </c>
      <c r="G107" s="19" t="s">
        <v>989</v>
      </c>
      <c r="H107" s="20" t="s">
        <v>990</v>
      </c>
      <c r="I107" s="64" t="s">
        <v>991</v>
      </c>
      <c r="J107" s="225"/>
      <c r="K107" s="195"/>
      <c r="L107" s="195"/>
      <c r="M107" s="870"/>
      <c r="N107" s="923"/>
      <c r="O107" s="865"/>
      <c r="P107" s="256" t="s">
        <v>1460</v>
      </c>
      <c r="R107" s="44"/>
      <c r="S107" s="44"/>
    </row>
    <row r="108" spans="1:19">
      <c r="A108" s="62" t="str">
        <f>IF(ISERROR(#REF!),"xx","")</f>
        <v>xx</v>
      </c>
      <c r="B108" s="662" t="s">
        <v>549</v>
      </c>
      <c r="C108" s="1350"/>
      <c r="D108" s="663" t="s">
        <v>1299</v>
      </c>
      <c r="E108" s="664" t="s">
        <v>745</v>
      </c>
      <c r="F108" s="1956">
        <v>927.63488109600007</v>
      </c>
      <c r="G108" s="17" t="s">
        <v>989</v>
      </c>
      <c r="H108" s="18" t="s">
        <v>990</v>
      </c>
      <c r="I108" s="63" t="s">
        <v>991</v>
      </c>
      <c r="J108" s="331"/>
      <c r="K108" s="191"/>
      <c r="L108" s="191"/>
      <c r="M108" s="192"/>
      <c r="N108" s="869"/>
      <c r="O108" s="513"/>
      <c r="P108" s="86" t="s">
        <v>851</v>
      </c>
      <c r="R108" s="44"/>
      <c r="S108" s="44"/>
    </row>
    <row r="109" spans="1:19">
      <c r="A109" s="62" t="str">
        <f>IF(ISERROR(#REF!),"xx","")</f>
        <v>xx</v>
      </c>
      <c r="B109" s="665">
        <v>4614506</v>
      </c>
      <c r="C109" s="1351"/>
      <c r="D109" s="666" t="s">
        <v>19</v>
      </c>
      <c r="E109" s="667" t="s">
        <v>240</v>
      </c>
      <c r="F109" s="1956">
        <v>31.265432352000005</v>
      </c>
      <c r="G109" s="19" t="s">
        <v>989</v>
      </c>
      <c r="H109" s="20" t="s">
        <v>990</v>
      </c>
      <c r="I109" s="64" t="s">
        <v>991</v>
      </c>
      <c r="J109" s="870"/>
      <c r="K109" s="195"/>
      <c r="L109" s="195"/>
      <c r="M109" s="195"/>
      <c r="N109" s="923"/>
      <c r="O109" s="865"/>
      <c r="P109" s="256" t="s">
        <v>994</v>
      </c>
      <c r="R109" s="44"/>
      <c r="S109" s="44"/>
    </row>
    <row r="110" spans="1:19" s="44" customFormat="1">
      <c r="A110" s="62" t="str">
        <f>IF(ISERROR(#REF!),"xx","")</f>
        <v>xx</v>
      </c>
      <c r="B110" s="674">
        <v>4614511</v>
      </c>
      <c r="C110" s="1349"/>
      <c r="D110" s="708"/>
      <c r="E110" s="673" t="s">
        <v>205</v>
      </c>
      <c r="F110" s="1956">
        <v>35.16423926400001</v>
      </c>
      <c r="G110" s="15" t="s">
        <v>989</v>
      </c>
      <c r="H110" s="16" t="s">
        <v>990</v>
      </c>
      <c r="I110" s="61" t="s">
        <v>991</v>
      </c>
      <c r="J110" s="512"/>
      <c r="K110" s="189"/>
      <c r="L110" s="189"/>
      <c r="M110" s="189"/>
      <c r="N110" s="1221"/>
      <c r="O110" s="634"/>
      <c r="P110" s="155"/>
    </row>
    <row r="111" spans="1:19">
      <c r="A111" s="62" t="str">
        <f>IF(ISERROR(#REF!),"xx","")</f>
        <v>xx</v>
      </c>
      <c r="B111" s="662" t="s">
        <v>3075</v>
      </c>
      <c r="C111" s="1350"/>
      <c r="D111" s="663" t="s">
        <v>1302</v>
      </c>
      <c r="E111" s="664" t="s">
        <v>542</v>
      </c>
      <c r="F111" s="1956">
        <v>90.197398368000009</v>
      </c>
      <c r="G111" s="17" t="s">
        <v>989</v>
      </c>
      <c r="H111" s="18" t="s">
        <v>990</v>
      </c>
      <c r="I111" s="63" t="s">
        <v>991</v>
      </c>
      <c r="J111" s="331"/>
      <c r="K111" s="191"/>
      <c r="L111" s="191"/>
      <c r="M111" s="627"/>
      <c r="N111" s="869"/>
      <c r="O111" s="513"/>
      <c r="P111" s="86" t="s">
        <v>1310</v>
      </c>
      <c r="R111" s="44"/>
      <c r="S111" s="44"/>
    </row>
    <row r="112" spans="1:19">
      <c r="A112" s="62" t="str">
        <f>IF(ISERROR(#REF!),"xx","")</f>
        <v>xx</v>
      </c>
      <c r="B112" s="665" t="s">
        <v>1601</v>
      </c>
      <c r="C112" s="1351"/>
      <c r="D112" s="666" t="s">
        <v>1602</v>
      </c>
      <c r="E112" s="667" t="s">
        <v>995</v>
      </c>
      <c r="F112" s="1956">
        <v>704.99051330400016</v>
      </c>
      <c r="G112" s="19" t="s">
        <v>989</v>
      </c>
      <c r="H112" s="20" t="s">
        <v>990</v>
      </c>
      <c r="I112" s="64" t="s">
        <v>991</v>
      </c>
      <c r="J112" s="225"/>
      <c r="K112" s="195"/>
      <c r="L112" s="195"/>
      <c r="M112" s="195"/>
      <c r="N112" s="923"/>
      <c r="O112" s="865"/>
      <c r="P112" s="256" t="s">
        <v>336</v>
      </c>
      <c r="R112" s="44"/>
      <c r="S112" s="44"/>
    </row>
    <row r="113" spans="1:19">
      <c r="A113" s="62" t="str">
        <f>IF(ISERROR(#REF!),"xx","")</f>
        <v>xx</v>
      </c>
      <c r="B113" s="662">
        <v>9967000582</v>
      </c>
      <c r="C113" s="1350"/>
      <c r="D113" s="669" t="s">
        <v>482</v>
      </c>
      <c r="E113" s="664"/>
      <c r="F113" s="1956">
        <v>15.745181760000001</v>
      </c>
      <c r="G113" s="17" t="s">
        <v>989</v>
      </c>
      <c r="H113" s="18" t="s">
        <v>990</v>
      </c>
      <c r="I113" s="63" t="s">
        <v>991</v>
      </c>
      <c r="J113" s="207"/>
      <c r="K113" s="191"/>
      <c r="L113" s="191"/>
      <c r="M113" s="191"/>
      <c r="N113" s="869"/>
      <c r="O113" s="208"/>
      <c r="P113" s="88" t="s">
        <v>1386</v>
      </c>
      <c r="R113" s="44"/>
      <c r="S113" s="44"/>
    </row>
    <row r="114" spans="1:19" s="44" customFormat="1">
      <c r="A114" s="62" t="str">
        <f>IF(ISERROR(#REF!),"xx","")</f>
        <v>xx</v>
      </c>
      <c r="B114" s="665">
        <v>4623484</v>
      </c>
      <c r="C114" s="1351"/>
      <c r="D114" s="670" t="s">
        <v>812</v>
      </c>
      <c r="E114" s="667"/>
      <c r="F114" s="1956">
        <v>111.32218389600003</v>
      </c>
      <c r="G114" s="19" t="s">
        <v>989</v>
      </c>
      <c r="H114" s="20" t="s">
        <v>990</v>
      </c>
      <c r="I114" s="64" t="s">
        <v>991</v>
      </c>
      <c r="J114" s="870"/>
      <c r="K114" s="195"/>
      <c r="L114" s="195"/>
      <c r="M114" s="195"/>
      <c r="N114" s="923"/>
      <c r="O114" s="865"/>
      <c r="P114" s="5" t="s">
        <v>1076</v>
      </c>
    </row>
    <row r="115" spans="1:19" s="44" customFormat="1">
      <c r="A115" s="62" t="str">
        <f>IF(ISERROR(#REF!),"xx","")</f>
        <v>xx</v>
      </c>
      <c r="B115" s="662">
        <v>9967001293</v>
      </c>
      <c r="C115" s="1350"/>
      <c r="D115" s="669" t="s">
        <v>539</v>
      </c>
      <c r="E115" s="664"/>
      <c r="F115" s="1956">
        <v>232.39138507200005</v>
      </c>
      <c r="G115" s="17" t="s">
        <v>989</v>
      </c>
      <c r="H115" s="18" t="s">
        <v>990</v>
      </c>
      <c r="I115" s="63" t="s">
        <v>991</v>
      </c>
      <c r="J115" s="331"/>
      <c r="K115" s="191"/>
      <c r="L115" s="191"/>
      <c r="M115" s="191"/>
      <c r="N115" s="869"/>
      <c r="O115" s="513"/>
      <c r="P115" s="14" t="s">
        <v>1455</v>
      </c>
    </row>
    <row r="116" spans="1:19">
      <c r="A116" s="62" t="str">
        <f>IF(ISERROR(#REF!),"xx","")</f>
        <v>xx</v>
      </c>
      <c r="B116" s="689">
        <v>9967002640</v>
      </c>
      <c r="C116" s="1328"/>
      <c r="D116" s="696" t="s">
        <v>2477</v>
      </c>
      <c r="E116" s="667"/>
      <c r="F116" s="1956">
        <v>205.06224816000005</v>
      </c>
      <c r="G116" s="240" t="s">
        <v>989</v>
      </c>
      <c r="H116" s="202" t="s">
        <v>990</v>
      </c>
      <c r="I116" s="202" t="s">
        <v>991</v>
      </c>
      <c r="J116" s="225"/>
      <c r="K116" s="225"/>
      <c r="L116" s="225"/>
      <c r="M116" s="224"/>
      <c r="N116" s="282"/>
      <c r="O116" s="865"/>
      <c r="P116" s="5"/>
      <c r="R116" s="44"/>
      <c r="S116" s="44"/>
    </row>
    <row r="117" spans="1:19">
      <c r="A117" s="62" t="str">
        <f>IF(ISERROR(#REF!),"xx","")</f>
        <v>xx</v>
      </c>
      <c r="B117" s="665" t="s">
        <v>1601</v>
      </c>
      <c r="C117" s="765"/>
      <c r="D117" s="666" t="s">
        <v>1602</v>
      </c>
      <c r="E117" s="667" t="s">
        <v>995</v>
      </c>
      <c r="F117" s="1956">
        <v>704.99051330400016</v>
      </c>
      <c r="G117" s="19" t="s">
        <v>989</v>
      </c>
      <c r="H117" s="20" t="s">
        <v>990</v>
      </c>
      <c r="I117" s="64" t="s">
        <v>991</v>
      </c>
      <c r="J117" s="225"/>
      <c r="K117" s="195"/>
      <c r="L117" s="195"/>
      <c r="M117" s="195"/>
      <c r="N117" s="923"/>
      <c r="O117" s="865"/>
      <c r="P117" s="256" t="s">
        <v>336</v>
      </c>
    </row>
    <row r="118" spans="1:19" s="2" customFormat="1">
      <c r="A118" s="62" t="str">
        <f>IF(ISERROR(#REF!),"xx","")</f>
        <v>xx</v>
      </c>
      <c r="B118" s="674" t="s">
        <v>849</v>
      </c>
      <c r="C118" s="1349"/>
      <c r="D118" s="708" t="s">
        <v>62</v>
      </c>
      <c r="E118" s="673" t="s">
        <v>517</v>
      </c>
      <c r="F118" s="1956">
        <v>4470.2632885680005</v>
      </c>
      <c r="G118" s="15"/>
      <c r="H118" s="16" t="s">
        <v>990</v>
      </c>
      <c r="I118" s="61" t="s">
        <v>991</v>
      </c>
      <c r="J118" s="206"/>
      <c r="K118" s="204"/>
      <c r="L118" s="204"/>
      <c r="M118" s="405"/>
      <c r="N118" s="427"/>
      <c r="O118" s="428"/>
      <c r="P118" s="4" t="s">
        <v>1456</v>
      </c>
      <c r="R118" s="44"/>
      <c r="S118" s="44"/>
    </row>
    <row r="119" spans="1:19">
      <c r="A119" s="62" t="str">
        <f>IF(ISERROR(#REF!),"xx","")</f>
        <v>xx</v>
      </c>
      <c r="B119" s="662" t="s">
        <v>850</v>
      </c>
      <c r="C119" s="1350"/>
      <c r="D119" s="663" t="s">
        <v>1297</v>
      </c>
      <c r="E119" s="664" t="s">
        <v>1298</v>
      </c>
      <c r="F119" s="1956">
        <v>328.08085279200003</v>
      </c>
      <c r="G119" s="17" t="s">
        <v>1415</v>
      </c>
      <c r="H119" s="18"/>
      <c r="I119" s="63"/>
      <c r="J119" s="869"/>
      <c r="K119" s="191"/>
      <c r="L119" s="191"/>
      <c r="M119" s="869"/>
      <c r="N119" s="869"/>
      <c r="O119" s="423"/>
      <c r="P119" s="88" t="s">
        <v>685</v>
      </c>
      <c r="R119" s="44"/>
      <c r="S119" s="44"/>
    </row>
    <row r="120" spans="1:19">
      <c r="A120" s="62" t="str">
        <f>IF(ISERROR(#REF!),"xx","")</f>
        <v>xx</v>
      </c>
      <c r="B120" s="665">
        <v>9967001322</v>
      </c>
      <c r="C120" s="1351"/>
      <c r="D120" s="666" t="s">
        <v>1304</v>
      </c>
      <c r="E120" s="667" t="s">
        <v>1305</v>
      </c>
      <c r="F120" s="1956">
        <v>132.80311043999998</v>
      </c>
      <c r="G120" s="19" t="s">
        <v>1415</v>
      </c>
      <c r="H120" s="20"/>
      <c r="I120" s="64"/>
      <c r="J120" s="923"/>
      <c r="K120" s="195"/>
      <c r="L120" s="195"/>
      <c r="M120" s="923"/>
      <c r="N120" s="923"/>
      <c r="O120" s="432"/>
      <c r="P120" s="256" t="s">
        <v>17</v>
      </c>
      <c r="R120" s="44"/>
      <c r="S120" s="44"/>
    </row>
    <row r="121" spans="1:19">
      <c r="A121" s="62" t="str">
        <f>IF(ISERROR(#REF!),"xx","")</f>
        <v>xx</v>
      </c>
      <c r="B121" s="674">
        <v>9967000755</v>
      </c>
      <c r="C121" s="1349"/>
      <c r="D121" s="708" t="s">
        <v>1547</v>
      </c>
      <c r="E121" s="673" t="s">
        <v>722</v>
      </c>
      <c r="F121" s="1956">
        <v>113.29033161600003</v>
      </c>
      <c r="G121" s="15" t="s">
        <v>989</v>
      </c>
      <c r="H121" s="16" t="s">
        <v>990</v>
      </c>
      <c r="I121" s="61" t="s">
        <v>991</v>
      </c>
      <c r="J121" s="512"/>
      <c r="K121" s="189"/>
      <c r="L121" s="189"/>
      <c r="M121" s="512"/>
      <c r="N121" s="1221"/>
      <c r="O121" s="634"/>
      <c r="P121" s="411" t="s">
        <v>1323</v>
      </c>
      <c r="R121" s="44"/>
      <c r="S121" s="44"/>
    </row>
    <row r="122" spans="1:19" s="539" customFormat="1">
      <c r="A122" s="62" t="str">
        <f>IF(ISERROR(#REF!),"xx","")</f>
        <v>xx</v>
      </c>
      <c r="B122" s="535" t="s">
        <v>1030</v>
      </c>
      <c r="C122" s="1324"/>
      <c r="D122" s="536"/>
      <c r="E122" s="536"/>
      <c r="F122" s="536"/>
      <c r="G122" s="536"/>
      <c r="H122" s="1225"/>
      <c r="I122" s="1225"/>
      <c r="J122" s="1225"/>
      <c r="K122" s="1225"/>
      <c r="L122" s="1225"/>
      <c r="M122" s="1225"/>
      <c r="N122" s="1225"/>
      <c r="O122" s="1226"/>
      <c r="P122" s="537"/>
      <c r="R122" s="44"/>
      <c r="S122" s="44"/>
    </row>
    <row r="123" spans="1:19">
      <c r="A123" s="62" t="str">
        <f>IF(ISERROR(#REF!),"xx","")</f>
        <v>xx</v>
      </c>
      <c r="B123" s="754" t="s">
        <v>567</v>
      </c>
      <c r="C123" s="1360"/>
      <c r="D123" s="705" t="s">
        <v>559</v>
      </c>
      <c r="E123" s="658" t="s">
        <v>717</v>
      </c>
      <c r="F123" s="1956">
        <v>46.534591303200003</v>
      </c>
      <c r="G123" s="418" t="s">
        <v>989</v>
      </c>
      <c r="H123" s="16" t="s">
        <v>990</v>
      </c>
      <c r="I123" s="61"/>
      <c r="J123" s="189"/>
      <c r="K123" s="189"/>
      <c r="L123" s="189"/>
      <c r="M123" s="189"/>
      <c r="N123" s="189"/>
      <c r="O123" s="389"/>
      <c r="P123" s="4" t="s">
        <v>810</v>
      </c>
      <c r="R123" s="44"/>
      <c r="S123" s="44"/>
    </row>
    <row r="124" spans="1:19">
      <c r="A124" s="62" t="str">
        <f>IF(ISERROR(#REF!),"xx","")</f>
        <v>xx</v>
      </c>
      <c r="B124" s="755" t="s">
        <v>568</v>
      </c>
      <c r="C124" s="1347"/>
      <c r="D124" s="756" t="s">
        <v>560</v>
      </c>
      <c r="E124" s="757" t="s">
        <v>718</v>
      </c>
      <c r="F124" s="1956">
        <v>96.915016598400015</v>
      </c>
      <c r="G124" s="243" t="s">
        <v>989</v>
      </c>
      <c r="H124" s="18" t="s">
        <v>990</v>
      </c>
      <c r="I124" s="63"/>
      <c r="J124" s="191"/>
      <c r="K124" s="191"/>
      <c r="L124" s="191"/>
      <c r="M124" s="191"/>
      <c r="N124" s="191"/>
      <c r="O124" s="197"/>
      <c r="P124" s="14" t="s">
        <v>811</v>
      </c>
      <c r="R124" s="44"/>
      <c r="S124" s="44"/>
    </row>
    <row r="125" spans="1:19">
      <c r="A125" s="62" t="str">
        <f>IF(ISERROR(#REF!),"xx","")</f>
        <v>xx</v>
      </c>
      <c r="B125" s="755" t="s">
        <v>569</v>
      </c>
      <c r="C125" s="1347"/>
      <c r="D125" s="756" t="s">
        <v>561</v>
      </c>
      <c r="E125" s="757" t="s">
        <v>719</v>
      </c>
      <c r="F125" s="1956">
        <v>96.915016598400015</v>
      </c>
      <c r="G125" s="243" t="s">
        <v>989</v>
      </c>
      <c r="H125" s="18" t="s">
        <v>990</v>
      </c>
      <c r="I125" s="63"/>
      <c r="J125" s="191"/>
      <c r="K125" s="191"/>
      <c r="L125" s="191"/>
      <c r="M125" s="191"/>
      <c r="N125" s="191"/>
      <c r="O125" s="197"/>
      <c r="P125" s="14" t="s">
        <v>811</v>
      </c>
      <c r="R125" s="44"/>
      <c r="S125" s="44"/>
    </row>
    <row r="126" spans="1:19">
      <c r="A126" s="62" t="str">
        <f>IF(ISERROR(#REF!),"xx","")</f>
        <v>xx</v>
      </c>
      <c r="B126" s="758" t="s">
        <v>570</v>
      </c>
      <c r="C126" s="1348"/>
      <c r="D126" s="706" t="s">
        <v>562</v>
      </c>
      <c r="E126" s="661" t="s">
        <v>720</v>
      </c>
      <c r="F126" s="1956">
        <v>96.915016598400015</v>
      </c>
      <c r="G126" s="244" t="s">
        <v>989</v>
      </c>
      <c r="H126" s="20" t="s">
        <v>990</v>
      </c>
      <c r="I126" s="64"/>
      <c r="J126" s="195"/>
      <c r="K126" s="195"/>
      <c r="L126" s="195"/>
      <c r="M126" s="195"/>
      <c r="N126" s="195"/>
      <c r="O126" s="388"/>
      <c r="P126" s="5" t="s">
        <v>811</v>
      </c>
      <c r="R126" s="44"/>
      <c r="S126" s="44"/>
    </row>
    <row r="127" spans="1:19">
      <c r="A127" s="62" t="str">
        <f>IF(ISERROR(#REF!),"xx","")</f>
        <v>xx</v>
      </c>
      <c r="B127" s="754" t="s">
        <v>571</v>
      </c>
      <c r="C127" s="1360"/>
      <c r="D127" s="705" t="s">
        <v>563</v>
      </c>
      <c r="E127" s="658" t="s">
        <v>717</v>
      </c>
      <c r="F127" s="1956">
        <v>44.419382607600014</v>
      </c>
      <c r="G127" s="418"/>
      <c r="H127" s="16"/>
      <c r="I127" s="61" t="s">
        <v>991</v>
      </c>
      <c r="J127" s="189"/>
      <c r="K127" s="189"/>
      <c r="L127" s="189"/>
      <c r="M127" s="189"/>
      <c r="N127" s="189"/>
      <c r="O127" s="389"/>
      <c r="P127" s="4" t="s">
        <v>810</v>
      </c>
      <c r="R127" s="44"/>
      <c r="S127" s="44"/>
    </row>
    <row r="128" spans="1:19">
      <c r="A128" s="62" t="str">
        <f>IF(ISERROR(#REF!),"xx","")</f>
        <v>xx</v>
      </c>
      <c r="B128" s="755" t="s">
        <v>572</v>
      </c>
      <c r="C128" s="1347"/>
      <c r="D128" s="756" t="s">
        <v>564</v>
      </c>
      <c r="E128" s="757" t="s">
        <v>718</v>
      </c>
      <c r="F128" s="1956">
        <v>96.915016598400015</v>
      </c>
      <c r="G128" s="243"/>
      <c r="H128" s="18"/>
      <c r="I128" s="63" t="s">
        <v>991</v>
      </c>
      <c r="J128" s="191"/>
      <c r="K128" s="191"/>
      <c r="L128" s="191"/>
      <c r="M128" s="191"/>
      <c r="N128" s="191"/>
      <c r="O128" s="197"/>
      <c r="P128" s="14" t="s">
        <v>811</v>
      </c>
      <c r="R128" s="44"/>
      <c r="S128" s="44"/>
    </row>
    <row r="129" spans="1:19">
      <c r="A129" s="62" t="str">
        <f>IF(ISERROR(#REF!),"xx","")</f>
        <v>xx</v>
      </c>
      <c r="B129" s="755" t="s">
        <v>573</v>
      </c>
      <c r="C129" s="1347"/>
      <c r="D129" s="756" t="s">
        <v>565</v>
      </c>
      <c r="E129" s="757" t="s">
        <v>719</v>
      </c>
      <c r="F129" s="1956">
        <v>96.915016598400015</v>
      </c>
      <c r="G129" s="243"/>
      <c r="H129" s="18"/>
      <c r="I129" s="63" t="s">
        <v>991</v>
      </c>
      <c r="J129" s="191"/>
      <c r="K129" s="191"/>
      <c r="L129" s="191"/>
      <c r="M129" s="191"/>
      <c r="N129" s="191"/>
      <c r="O129" s="197"/>
      <c r="P129" s="14" t="s">
        <v>811</v>
      </c>
      <c r="R129" s="44"/>
      <c r="S129" s="44"/>
    </row>
    <row r="130" spans="1:19">
      <c r="A130" s="62" t="str">
        <f>IF(ISERROR(#REF!),"xx","")</f>
        <v>xx</v>
      </c>
      <c r="B130" s="758" t="s">
        <v>574</v>
      </c>
      <c r="C130" s="1348"/>
      <c r="D130" s="706" t="s">
        <v>566</v>
      </c>
      <c r="E130" s="661" t="s">
        <v>720</v>
      </c>
      <c r="F130" s="1956">
        <v>96.915016598400015</v>
      </c>
      <c r="G130" s="244"/>
      <c r="H130" s="20"/>
      <c r="I130" s="64" t="s">
        <v>991</v>
      </c>
      <c r="J130" s="195"/>
      <c r="K130" s="195"/>
      <c r="L130" s="195"/>
      <c r="M130" s="195"/>
      <c r="N130" s="195"/>
      <c r="O130" s="388"/>
      <c r="P130" s="5" t="s">
        <v>811</v>
      </c>
      <c r="R130" s="44"/>
      <c r="S130" s="44"/>
    </row>
    <row r="131" spans="1:19">
      <c r="A131" s="62" t="str">
        <f>IF(ISERROR(#REF!),"xx","")</f>
        <v>xx</v>
      </c>
      <c r="B131" s="754" t="s">
        <v>576</v>
      </c>
      <c r="C131" s="1360"/>
      <c r="D131" s="705" t="s">
        <v>575</v>
      </c>
      <c r="E131" s="658" t="s">
        <v>865</v>
      </c>
      <c r="F131" s="1956">
        <v>222.09691303800003</v>
      </c>
      <c r="G131" s="418" t="s">
        <v>989</v>
      </c>
      <c r="H131" s="16" t="s">
        <v>990</v>
      </c>
      <c r="I131" s="61" t="s">
        <v>991</v>
      </c>
      <c r="J131" s="189"/>
      <c r="K131" s="189"/>
      <c r="L131" s="189"/>
      <c r="M131" s="189"/>
      <c r="N131" s="189"/>
      <c r="O131" s="389"/>
      <c r="P131" s="95" t="s">
        <v>1107</v>
      </c>
      <c r="R131" s="44"/>
      <c r="S131" s="44"/>
    </row>
    <row r="132" spans="1:19">
      <c r="A132" s="62" t="str">
        <f>IF(ISERROR(#REF!),"xx","")</f>
        <v>xx</v>
      </c>
      <c r="B132" s="755" t="s">
        <v>583</v>
      </c>
      <c r="C132" s="1347"/>
      <c r="D132" s="756" t="s">
        <v>580</v>
      </c>
      <c r="E132" s="757" t="s">
        <v>577</v>
      </c>
      <c r="F132" s="1956">
        <v>357.47026955640007</v>
      </c>
      <c r="G132" s="243" t="s">
        <v>989</v>
      </c>
      <c r="H132" s="18" t="s">
        <v>990</v>
      </c>
      <c r="I132" s="63" t="s">
        <v>991</v>
      </c>
      <c r="J132" s="191"/>
      <c r="K132" s="191"/>
      <c r="L132" s="191"/>
      <c r="M132" s="191"/>
      <c r="N132" s="191"/>
      <c r="O132" s="197"/>
      <c r="P132" s="97" t="s">
        <v>1108</v>
      </c>
      <c r="R132" s="44"/>
      <c r="S132" s="44"/>
    </row>
    <row r="133" spans="1:19">
      <c r="A133" s="62" t="str">
        <f>IF(ISERROR(#REF!),"xx","")</f>
        <v>xx</v>
      </c>
      <c r="B133" s="755" t="s">
        <v>584</v>
      </c>
      <c r="C133" s="1347"/>
      <c r="D133" s="756" t="s">
        <v>581</v>
      </c>
      <c r="E133" s="757" t="s">
        <v>578</v>
      </c>
      <c r="F133" s="1956">
        <v>357.47026955640007</v>
      </c>
      <c r="G133" s="243" t="s">
        <v>989</v>
      </c>
      <c r="H133" s="18" t="s">
        <v>990</v>
      </c>
      <c r="I133" s="63" t="s">
        <v>991</v>
      </c>
      <c r="J133" s="191"/>
      <c r="K133" s="191"/>
      <c r="L133" s="191"/>
      <c r="M133" s="191"/>
      <c r="N133" s="191"/>
      <c r="O133" s="197"/>
      <c r="P133" s="97" t="s">
        <v>1108</v>
      </c>
      <c r="R133" s="44"/>
      <c r="S133" s="44"/>
    </row>
    <row r="134" spans="1:19">
      <c r="A134" s="62" t="str">
        <f>IF(ISERROR(#REF!),"xx","")</f>
        <v>xx</v>
      </c>
      <c r="B134" s="758" t="s">
        <v>585</v>
      </c>
      <c r="C134" s="1348"/>
      <c r="D134" s="706" t="s">
        <v>582</v>
      </c>
      <c r="E134" s="661" t="s">
        <v>579</v>
      </c>
      <c r="F134" s="1956">
        <v>357.47026955640007</v>
      </c>
      <c r="G134" s="244" t="s">
        <v>989</v>
      </c>
      <c r="H134" s="20" t="s">
        <v>990</v>
      </c>
      <c r="I134" s="64" t="s">
        <v>991</v>
      </c>
      <c r="J134" s="195"/>
      <c r="K134" s="195"/>
      <c r="L134" s="195"/>
      <c r="M134" s="195"/>
      <c r="N134" s="195"/>
      <c r="O134" s="388"/>
      <c r="P134" s="68" t="s">
        <v>1108</v>
      </c>
      <c r="R134" s="44"/>
      <c r="S134" s="44"/>
    </row>
    <row r="135" spans="1:19">
      <c r="A135" s="62" t="str">
        <f>IF(ISERROR(#REF!),"xx","")</f>
        <v>xx</v>
      </c>
      <c r="B135" s="754" t="s">
        <v>588</v>
      </c>
      <c r="C135" s="1360"/>
      <c r="D135" s="705" t="s">
        <v>586</v>
      </c>
      <c r="E135" s="658" t="s">
        <v>864</v>
      </c>
      <c r="F135" s="1956">
        <v>151.52585928480002</v>
      </c>
      <c r="G135" s="418" t="s">
        <v>989</v>
      </c>
      <c r="H135" s="16" t="s">
        <v>990</v>
      </c>
      <c r="I135" s="61" t="s">
        <v>991</v>
      </c>
      <c r="J135" s="189"/>
      <c r="K135" s="189"/>
      <c r="L135" s="189"/>
      <c r="M135" s="189"/>
      <c r="N135" s="189"/>
      <c r="O135" s="389"/>
      <c r="P135" s="4" t="s">
        <v>312</v>
      </c>
      <c r="R135" s="44"/>
      <c r="S135" s="44"/>
    </row>
    <row r="136" spans="1:19">
      <c r="A136" s="62" t="str">
        <f>IF(ISERROR(#REF!),"xx","")</f>
        <v>xx</v>
      </c>
      <c r="B136" s="755" t="s">
        <v>589</v>
      </c>
      <c r="C136" s="1347"/>
      <c r="D136" s="756" t="s">
        <v>587</v>
      </c>
      <c r="E136" s="757" t="s">
        <v>1091</v>
      </c>
      <c r="F136" s="1956">
        <v>304.97463556560001</v>
      </c>
      <c r="G136" s="243" t="s">
        <v>989</v>
      </c>
      <c r="H136" s="18" t="s">
        <v>990</v>
      </c>
      <c r="I136" s="63" t="s">
        <v>991</v>
      </c>
      <c r="J136" s="191"/>
      <c r="K136" s="191"/>
      <c r="L136" s="191"/>
      <c r="M136" s="191"/>
      <c r="N136" s="191"/>
      <c r="O136" s="197"/>
      <c r="P136" s="14" t="s">
        <v>313</v>
      </c>
      <c r="R136" s="44"/>
      <c r="S136" s="44"/>
    </row>
    <row r="137" spans="1:19">
      <c r="A137" s="62" t="str">
        <f>IF(ISERROR(#REF!),"xx","")</f>
        <v>xx</v>
      </c>
      <c r="B137" s="674" t="s">
        <v>1757</v>
      </c>
      <c r="C137" s="1349"/>
      <c r="D137" s="708"/>
      <c r="E137" s="673" t="s">
        <v>187</v>
      </c>
      <c r="F137" s="1956">
        <v>31.612755414240006</v>
      </c>
      <c r="G137" s="418" t="s">
        <v>989</v>
      </c>
      <c r="H137" s="16" t="s">
        <v>990</v>
      </c>
      <c r="I137" s="61" t="s">
        <v>991</v>
      </c>
      <c r="J137" s="189"/>
      <c r="K137" s="189"/>
      <c r="L137" s="189"/>
      <c r="M137" s="189"/>
      <c r="N137" s="189"/>
      <c r="O137" s="389"/>
      <c r="P137" s="4" t="s">
        <v>1033</v>
      </c>
      <c r="R137" s="44"/>
      <c r="S137" s="44"/>
    </row>
    <row r="138" spans="1:19">
      <c r="A138" s="62" t="str">
        <f>IF(ISERROR(#REF!),"xx","")</f>
        <v>xx</v>
      </c>
      <c r="B138" s="662" t="s">
        <v>1857</v>
      </c>
      <c r="C138" s="1350"/>
      <c r="D138" s="663"/>
      <c r="E138" s="664" t="s">
        <v>1536</v>
      </c>
      <c r="F138" s="1956">
        <v>398.88990165024006</v>
      </c>
      <c r="G138" s="243" t="s">
        <v>989</v>
      </c>
      <c r="H138" s="18" t="s">
        <v>990</v>
      </c>
      <c r="I138" s="63" t="s">
        <v>991</v>
      </c>
      <c r="J138" s="191"/>
      <c r="K138" s="191"/>
      <c r="L138" s="191"/>
      <c r="M138" s="191"/>
      <c r="N138" s="191"/>
      <c r="O138" s="197"/>
      <c r="P138" s="14" t="s">
        <v>1035</v>
      </c>
      <c r="R138" s="44"/>
      <c r="S138" s="44"/>
    </row>
    <row r="139" spans="1:19">
      <c r="A139" s="62" t="str">
        <f>IF(ISERROR(#REF!),"xx","")</f>
        <v>xx</v>
      </c>
      <c r="B139" s="665" t="s">
        <v>4520</v>
      </c>
      <c r="C139" s="1351"/>
      <c r="D139" s="666"/>
      <c r="E139" s="667" t="s">
        <v>1383</v>
      </c>
      <c r="F139" s="1956">
        <v>234.65356102188002</v>
      </c>
      <c r="G139" s="244" t="s">
        <v>989</v>
      </c>
      <c r="H139" s="20" t="s">
        <v>990</v>
      </c>
      <c r="I139" s="64" t="s">
        <v>991</v>
      </c>
      <c r="J139" s="195"/>
      <c r="K139" s="195"/>
      <c r="L139" s="195"/>
      <c r="M139" s="195"/>
      <c r="N139" s="195"/>
      <c r="O139" s="388"/>
      <c r="P139" s="5" t="s">
        <v>0</v>
      </c>
      <c r="R139" s="44"/>
      <c r="S139" s="44"/>
    </row>
    <row r="140" spans="1:19">
      <c r="A140" s="62" t="str">
        <f>IF(ISERROR(#REF!),"xx","")</f>
        <v>xx</v>
      </c>
      <c r="B140" s="711" t="s">
        <v>1372</v>
      </c>
      <c r="C140" s="1353"/>
      <c r="D140" s="712" t="s">
        <v>1373</v>
      </c>
      <c r="E140" s="713" t="s">
        <v>295</v>
      </c>
      <c r="F140" s="1956">
        <v>53.072509089600011</v>
      </c>
      <c r="G140" s="981" t="s">
        <v>989</v>
      </c>
      <c r="H140" s="23" t="s">
        <v>990</v>
      </c>
      <c r="I140" s="863" t="s">
        <v>991</v>
      </c>
      <c r="J140" s="1222"/>
      <c r="K140" s="23"/>
      <c r="L140" s="863"/>
      <c r="M140" s="245"/>
      <c r="N140" s="245"/>
      <c r="O140" s="1223"/>
      <c r="P140" s="24" t="s">
        <v>70</v>
      </c>
      <c r="R140" s="44"/>
      <c r="S140" s="44"/>
    </row>
    <row r="141" spans="1:19" ht="14.1" customHeight="1">
      <c r="A141" s="62"/>
      <c r="D141"/>
      <c r="F141" s="517"/>
      <c r="G141" s="1018"/>
      <c r="H141" s="1018"/>
      <c r="I141" s="1018"/>
      <c r="J141" s="1018"/>
      <c r="K141" s="1018"/>
      <c r="L141" s="1018"/>
      <c r="M141" s="1018"/>
      <c r="N141" s="1018"/>
      <c r="O141" s="1018"/>
      <c r="R141" s="44"/>
      <c r="S141" s="44"/>
    </row>
    <row r="142" spans="1:19" ht="15.75" customHeight="1">
      <c r="A142" s="62"/>
      <c r="B142" s="157" t="s">
        <v>3635</v>
      </c>
      <c r="C142" s="1343"/>
      <c r="D142" s="81"/>
      <c r="E142" s="81"/>
      <c r="F142" s="1975"/>
      <c r="G142" s="1217"/>
      <c r="H142" s="1217"/>
      <c r="I142" s="1217"/>
      <c r="J142" s="1217"/>
      <c r="K142" s="1217"/>
      <c r="L142" s="1217"/>
      <c r="M142" s="1217"/>
      <c r="N142" s="1217"/>
      <c r="O142" s="1218"/>
      <c r="P142" s="79"/>
      <c r="R142" s="44"/>
      <c r="S142" s="44"/>
    </row>
    <row r="143" spans="1:19" s="555" customFormat="1">
      <c r="A143" s="62" t="str">
        <f>IF(ISERROR(#REF!),"xx","")</f>
        <v>xx</v>
      </c>
      <c r="B143" s="689">
        <v>9967003560</v>
      </c>
      <c r="C143" s="1328"/>
      <c r="D143" s="690" t="s">
        <v>2949</v>
      </c>
      <c r="E143" s="691" t="s">
        <v>2582</v>
      </c>
      <c r="F143" s="1956">
        <v>123.03734889600001</v>
      </c>
      <c r="G143" s="570" t="s">
        <v>2947</v>
      </c>
      <c r="H143" s="571" t="s">
        <v>2948</v>
      </c>
      <c r="I143" s="558"/>
      <c r="J143" s="559"/>
      <c r="K143" s="874"/>
      <c r="L143" s="562"/>
      <c r="M143" s="562"/>
      <c r="N143" s="568"/>
      <c r="O143" s="563"/>
      <c r="P143" s="615"/>
      <c r="Q143" s="532"/>
      <c r="R143" s="532"/>
      <c r="S143" s="532"/>
    </row>
    <row r="144" spans="1:19" s="555" customFormat="1">
      <c r="A144" s="62" t="str">
        <f>IF(ISERROR(#REF!),"xx","")</f>
        <v>xx</v>
      </c>
      <c r="B144" s="686" t="s">
        <v>2573</v>
      </c>
      <c r="C144" s="1327"/>
      <c r="D144" s="687" t="s">
        <v>2574</v>
      </c>
      <c r="E144" s="688" t="s">
        <v>745</v>
      </c>
      <c r="F144" s="1956">
        <v>195.18402103200006</v>
      </c>
      <c r="G144" s="854" t="s">
        <v>2947</v>
      </c>
      <c r="H144" s="577" t="s">
        <v>2948</v>
      </c>
      <c r="I144" s="545"/>
      <c r="J144" s="551"/>
      <c r="K144" s="873"/>
      <c r="L144" s="565"/>
      <c r="M144" s="565"/>
      <c r="N144" s="553"/>
      <c r="O144" s="554" t="s">
        <v>1682</v>
      </c>
      <c r="P144" s="588" t="s">
        <v>2950</v>
      </c>
      <c r="Q144" s="532"/>
      <c r="R144" s="532"/>
      <c r="S144" s="532"/>
    </row>
    <row r="145" spans="1:19" s="555" customFormat="1">
      <c r="A145" s="62" t="str">
        <f>IF(ISERROR(#REF!),"xx","")</f>
        <v>xx</v>
      </c>
      <c r="B145" s="662">
        <v>9967001293</v>
      </c>
      <c r="C145" s="1327"/>
      <c r="D145" s="695" t="s">
        <v>539</v>
      </c>
      <c r="E145" s="688"/>
      <c r="F145" s="1956">
        <v>232.39138507200005</v>
      </c>
      <c r="G145" s="854" t="s">
        <v>2947</v>
      </c>
      <c r="H145" s="577" t="s">
        <v>2948</v>
      </c>
      <c r="I145" s="545"/>
      <c r="J145" s="546"/>
      <c r="K145" s="873"/>
      <c r="L145" s="565"/>
      <c r="M145" s="565"/>
      <c r="N145" s="553"/>
      <c r="O145" s="554" t="s">
        <v>1682</v>
      </c>
      <c r="P145" s="588" t="s">
        <v>1455</v>
      </c>
      <c r="Q145" s="532"/>
      <c r="R145" s="532"/>
      <c r="S145" s="532"/>
    </row>
    <row r="146" spans="1:19" s="555" customFormat="1">
      <c r="A146" s="62" t="str">
        <f>IF(ISERROR(#REF!),"xx","")</f>
        <v>xx</v>
      </c>
      <c r="B146" s="689">
        <v>9967002640</v>
      </c>
      <c r="C146" s="1328"/>
      <c r="D146" s="696" t="s">
        <v>2477</v>
      </c>
      <c r="E146" s="691"/>
      <c r="F146" s="1956">
        <v>205.06224816000005</v>
      </c>
      <c r="G146" s="570" t="s">
        <v>2947</v>
      </c>
      <c r="H146" s="571" t="s">
        <v>2948</v>
      </c>
      <c r="I146" s="558"/>
      <c r="J146" s="567"/>
      <c r="K146" s="874"/>
      <c r="L146" s="562"/>
      <c r="M146" s="562"/>
      <c r="N146" s="568"/>
      <c r="O146" s="563" t="s">
        <v>1682</v>
      </c>
      <c r="P146" s="615"/>
      <c r="Q146" s="532"/>
      <c r="R146" s="575"/>
      <c r="S146" s="575"/>
    </row>
    <row r="147" spans="1:19" s="539" customFormat="1">
      <c r="A147" s="62" t="str">
        <f>IF(ISERROR(#REF!),"xx","")</f>
        <v>xx</v>
      </c>
      <c r="B147" s="535" t="s">
        <v>1030</v>
      </c>
      <c r="C147" s="1324"/>
      <c r="D147" s="536"/>
      <c r="E147" s="536"/>
      <c r="F147" s="1976"/>
      <c r="G147" s="536" t="s">
        <v>10</v>
      </c>
      <c r="H147" s="536"/>
      <c r="I147" s="536"/>
      <c r="J147" s="536"/>
      <c r="K147" s="536"/>
      <c r="L147" s="536"/>
      <c r="M147" s="536"/>
      <c r="N147" s="536"/>
      <c r="O147" s="538"/>
      <c r="P147" s="1215"/>
      <c r="Q147" s="532"/>
      <c r="R147" s="532"/>
      <c r="S147" s="532"/>
    </row>
    <row r="148" spans="1:19" s="518" customFormat="1">
      <c r="A148" s="62" t="str">
        <f>IF(ISERROR(#REF!),"xx","")</f>
        <v>xx</v>
      </c>
      <c r="B148" s="742" t="s">
        <v>2958</v>
      </c>
      <c r="C148" s="1330"/>
      <c r="D148" s="681" t="s">
        <v>2966</v>
      </c>
      <c r="E148" s="743" t="s">
        <v>717</v>
      </c>
      <c r="F148" s="1956">
        <v>42.304173912000003</v>
      </c>
      <c r="G148" s="1227" t="s">
        <v>2947</v>
      </c>
      <c r="H148" s="899" t="s">
        <v>2948</v>
      </c>
      <c r="I148" s="579"/>
      <c r="J148" s="600"/>
      <c r="K148" s="600"/>
      <c r="L148" s="635"/>
      <c r="M148" s="600"/>
      <c r="N148" s="600"/>
      <c r="O148" s="601"/>
      <c r="P148" s="1006" t="s">
        <v>2951</v>
      </c>
      <c r="Q148" s="532"/>
      <c r="R148" s="532"/>
      <c r="S148" s="532"/>
    </row>
    <row r="149" spans="1:19" s="518" customFormat="1">
      <c r="A149" s="62" t="str">
        <f>IF(ISERROR(#REF!),"xx","")</f>
        <v>xx</v>
      </c>
      <c r="B149" s="745" t="s">
        <v>2961</v>
      </c>
      <c r="C149" s="1331"/>
      <c r="D149" s="746" t="s">
        <v>2969</v>
      </c>
      <c r="E149" s="747" t="s">
        <v>718</v>
      </c>
      <c r="F149" s="1956">
        <v>102.87605928600001</v>
      </c>
      <c r="G149" s="898" t="s">
        <v>2947</v>
      </c>
      <c r="H149" s="577" t="s">
        <v>2948</v>
      </c>
      <c r="I149" s="545"/>
      <c r="J149" s="552"/>
      <c r="K149" s="552"/>
      <c r="L149" s="565"/>
      <c r="M149" s="552"/>
      <c r="N149" s="552"/>
      <c r="O149" s="602"/>
      <c r="P149" s="631" t="s">
        <v>2952</v>
      </c>
      <c r="Q149" s="532"/>
      <c r="R149" s="532"/>
      <c r="S149" s="532"/>
    </row>
    <row r="150" spans="1:19" s="518" customFormat="1" ht="12" customHeight="1">
      <c r="A150" s="62" t="str">
        <f>IF(ISERROR(#REF!),"xx","")</f>
        <v>xx</v>
      </c>
      <c r="B150" s="745" t="s">
        <v>2960</v>
      </c>
      <c r="C150" s="1331"/>
      <c r="D150" s="746" t="s">
        <v>2968</v>
      </c>
      <c r="E150" s="747" t="s">
        <v>719</v>
      </c>
      <c r="F150" s="1956">
        <v>102.87605928600001</v>
      </c>
      <c r="G150" s="898" t="s">
        <v>2947</v>
      </c>
      <c r="H150" s="577" t="s">
        <v>2948</v>
      </c>
      <c r="I150" s="545"/>
      <c r="J150" s="552"/>
      <c r="K150" s="552"/>
      <c r="L150" s="565"/>
      <c r="M150" s="552"/>
      <c r="N150" s="552"/>
      <c r="O150" s="602"/>
      <c r="P150" s="631" t="s">
        <v>2952</v>
      </c>
      <c r="Q150" s="532"/>
      <c r="R150" s="532"/>
      <c r="S150" s="532"/>
    </row>
    <row r="151" spans="1:19" s="518" customFormat="1">
      <c r="A151" s="62" t="str">
        <f>IF(ISERROR(#REF!),"xx","")</f>
        <v>xx</v>
      </c>
      <c r="B151" s="749" t="s">
        <v>2959</v>
      </c>
      <c r="C151" s="1332"/>
      <c r="D151" s="750" t="s">
        <v>2967</v>
      </c>
      <c r="E151" s="685" t="s">
        <v>720</v>
      </c>
      <c r="F151" s="1956">
        <v>102.87605928600001</v>
      </c>
      <c r="G151" s="916" t="s">
        <v>2947</v>
      </c>
      <c r="H151" s="571" t="s">
        <v>2948</v>
      </c>
      <c r="I151" s="558"/>
      <c r="J151" s="560"/>
      <c r="K151" s="560"/>
      <c r="L151" s="562"/>
      <c r="M151" s="560"/>
      <c r="N151" s="560"/>
      <c r="O151" s="603"/>
      <c r="P151" s="1007" t="s">
        <v>2952</v>
      </c>
      <c r="Q151" s="532"/>
      <c r="R151" s="532"/>
      <c r="S151" s="532"/>
    </row>
    <row r="152" spans="1:19" s="518" customFormat="1">
      <c r="A152" s="62" t="str">
        <f>IF(ISERROR(#REF!),"xx","")</f>
        <v>xx</v>
      </c>
      <c r="B152" s="742" t="s">
        <v>2962</v>
      </c>
      <c r="C152" s="1330"/>
      <c r="D152" s="681" t="s">
        <v>2970</v>
      </c>
      <c r="E152" s="743" t="s">
        <v>717</v>
      </c>
      <c r="F152" s="1956">
        <v>23.075003952000003</v>
      </c>
      <c r="G152" s="1227" t="s">
        <v>2947</v>
      </c>
      <c r="H152" s="899" t="s">
        <v>2948</v>
      </c>
      <c r="I152" s="909"/>
      <c r="J152" s="882"/>
      <c r="K152" s="635"/>
      <c r="L152" s="600"/>
      <c r="M152" s="600"/>
      <c r="N152" s="600"/>
      <c r="O152" s="601"/>
      <c r="P152" s="1006" t="s">
        <v>2953</v>
      </c>
      <c r="Q152" s="532"/>
      <c r="R152" s="532"/>
      <c r="S152" s="532"/>
    </row>
    <row r="153" spans="1:19" s="518" customFormat="1">
      <c r="A153" s="62" t="str">
        <f>IF(ISERROR(#REF!),"xx","")</f>
        <v>xx</v>
      </c>
      <c r="B153" s="745" t="s">
        <v>2965</v>
      </c>
      <c r="C153" s="1331"/>
      <c r="D153" s="746" t="s">
        <v>2973</v>
      </c>
      <c r="E153" s="747" t="s">
        <v>718</v>
      </c>
      <c r="F153" s="1956">
        <v>30.382088536800008</v>
      </c>
      <c r="G153" s="898" t="s">
        <v>2947</v>
      </c>
      <c r="H153" s="577" t="s">
        <v>2948</v>
      </c>
      <c r="I153" s="875"/>
      <c r="J153" s="883"/>
      <c r="K153" s="565"/>
      <c r="L153" s="552"/>
      <c r="M153" s="552"/>
      <c r="N153" s="552"/>
      <c r="O153" s="602"/>
      <c r="P153" s="631" t="s">
        <v>2954</v>
      </c>
      <c r="Q153" s="532"/>
      <c r="R153" s="532"/>
      <c r="S153" s="532"/>
    </row>
    <row r="154" spans="1:19" s="518" customFormat="1">
      <c r="A154" s="62" t="str">
        <f>IF(ISERROR(#REF!),"xx","")</f>
        <v>xx</v>
      </c>
      <c r="B154" s="745" t="s">
        <v>2964</v>
      </c>
      <c r="C154" s="1331"/>
      <c r="D154" s="746" t="s">
        <v>2972</v>
      </c>
      <c r="E154" s="747" t="s">
        <v>719</v>
      </c>
      <c r="F154" s="1956">
        <v>30.382088536800008</v>
      </c>
      <c r="G154" s="898" t="s">
        <v>2947</v>
      </c>
      <c r="H154" s="577" t="s">
        <v>2948</v>
      </c>
      <c r="I154" s="875"/>
      <c r="J154" s="883"/>
      <c r="K154" s="565"/>
      <c r="L154" s="552"/>
      <c r="M154" s="552"/>
      <c r="N154" s="552"/>
      <c r="O154" s="602"/>
      <c r="P154" s="631" t="s">
        <v>2954</v>
      </c>
      <c r="Q154" s="532"/>
      <c r="R154" s="532"/>
      <c r="S154" s="532"/>
    </row>
    <row r="155" spans="1:19" s="518" customFormat="1">
      <c r="A155" s="62" t="str">
        <f>IF(ISERROR(#REF!),"xx","")</f>
        <v>xx</v>
      </c>
      <c r="B155" s="749" t="s">
        <v>2963</v>
      </c>
      <c r="C155" s="1332"/>
      <c r="D155" s="750" t="s">
        <v>2971</v>
      </c>
      <c r="E155" s="685" t="s">
        <v>720</v>
      </c>
      <c r="F155" s="1956">
        <v>30.382088536800008</v>
      </c>
      <c r="G155" s="916" t="s">
        <v>2947</v>
      </c>
      <c r="H155" s="571" t="s">
        <v>2948</v>
      </c>
      <c r="I155" s="910"/>
      <c r="J155" s="585"/>
      <c r="K155" s="562"/>
      <c r="L155" s="560"/>
      <c r="M155" s="560"/>
      <c r="N155" s="560"/>
      <c r="O155" s="603"/>
      <c r="P155" s="1007" t="s">
        <v>2954</v>
      </c>
      <c r="Q155" s="532"/>
      <c r="R155" s="532"/>
      <c r="S155" s="532"/>
    </row>
    <row r="156" spans="1:19" s="518" customFormat="1">
      <c r="A156" s="62" t="str">
        <f>IF(ISERROR(#REF!),"xx","")</f>
        <v>xx</v>
      </c>
      <c r="B156" s="742" t="s">
        <v>1808</v>
      </c>
      <c r="C156" s="1330"/>
      <c r="D156" s="681" t="s">
        <v>2389</v>
      </c>
      <c r="E156" s="743" t="s">
        <v>864</v>
      </c>
      <c r="F156" s="1956">
        <v>132.68127272400002</v>
      </c>
      <c r="G156" s="854" t="s">
        <v>2947</v>
      </c>
      <c r="H156" s="577" t="s">
        <v>2948</v>
      </c>
      <c r="I156" s="545"/>
      <c r="J156" s="604"/>
      <c r="K156" s="578"/>
      <c r="L156" s="635"/>
      <c r="M156" s="600"/>
      <c r="N156" s="600"/>
      <c r="O156" s="601" t="s">
        <v>1682</v>
      </c>
      <c r="P156" s="1006" t="s">
        <v>2955</v>
      </c>
      <c r="Q156" s="532"/>
      <c r="R156" s="532"/>
      <c r="S156" s="532"/>
    </row>
    <row r="157" spans="1:19" s="518" customFormat="1">
      <c r="A157" s="62" t="str">
        <f>IF(ISERROR(#REF!),"xx","")</f>
        <v>xx</v>
      </c>
      <c r="B157" s="749" t="s">
        <v>1809</v>
      </c>
      <c r="C157" s="1332"/>
      <c r="D157" s="750" t="s">
        <v>3440</v>
      </c>
      <c r="E157" s="685" t="s">
        <v>1091</v>
      </c>
      <c r="F157" s="1956">
        <v>296.12921738400001</v>
      </c>
      <c r="G157" s="570" t="s">
        <v>2947</v>
      </c>
      <c r="H157" s="571" t="s">
        <v>2948</v>
      </c>
      <c r="I157" s="558"/>
      <c r="J157" s="605"/>
      <c r="K157" s="557"/>
      <c r="L157" s="561"/>
      <c r="M157" s="560"/>
      <c r="N157" s="560"/>
      <c r="O157" s="603" t="s">
        <v>1682</v>
      </c>
      <c r="P157" s="1007" t="s">
        <v>2956</v>
      </c>
      <c r="Q157" s="532"/>
      <c r="R157" s="532"/>
      <c r="S157" s="532"/>
    </row>
    <row r="158" spans="1:19" s="518" customFormat="1">
      <c r="A158" s="62" t="str">
        <f>IF(ISERROR(#REF!),"xx","")</f>
        <v>xx</v>
      </c>
      <c r="B158" s="742" t="s">
        <v>1810</v>
      </c>
      <c r="C158" s="1330"/>
      <c r="D158" s="681" t="s">
        <v>3441</v>
      </c>
      <c r="E158" s="743" t="s">
        <v>865</v>
      </c>
      <c r="F158" s="1956">
        <v>74.993762844000017</v>
      </c>
      <c r="G158" s="854" t="s">
        <v>2947</v>
      </c>
      <c r="H158" s="577" t="s">
        <v>2948</v>
      </c>
      <c r="I158" s="545"/>
      <c r="J158" s="604"/>
      <c r="K158" s="578"/>
      <c r="L158" s="635"/>
      <c r="M158" s="600"/>
      <c r="N158" s="600"/>
      <c r="O158" s="601" t="s">
        <v>1682</v>
      </c>
      <c r="P158" s="1253" t="s">
        <v>2957</v>
      </c>
      <c r="Q158" s="532"/>
      <c r="R158" s="532"/>
      <c r="S158" s="532"/>
    </row>
    <row r="159" spans="1:19" s="518" customFormat="1">
      <c r="A159" s="62" t="str">
        <f>IF(ISERROR(#REF!),"xx","")</f>
        <v>xx</v>
      </c>
      <c r="B159" s="745" t="s">
        <v>1811</v>
      </c>
      <c r="C159" s="1331"/>
      <c r="D159" s="746" t="s">
        <v>3442</v>
      </c>
      <c r="E159" s="747" t="s">
        <v>577</v>
      </c>
      <c r="F159" s="1956">
        <v>634.56260868000015</v>
      </c>
      <c r="G159" s="854" t="s">
        <v>2947</v>
      </c>
      <c r="H159" s="577" t="s">
        <v>2948</v>
      </c>
      <c r="I159" s="545"/>
      <c r="J159" s="604"/>
      <c r="K159" s="544"/>
      <c r="L159" s="565"/>
      <c r="M159" s="552"/>
      <c r="N159" s="552"/>
      <c r="O159" s="602" t="s">
        <v>1682</v>
      </c>
      <c r="P159" s="1254" t="s">
        <v>2957</v>
      </c>
      <c r="Q159" s="532"/>
      <c r="R159" s="532"/>
      <c r="S159" s="532"/>
    </row>
    <row r="160" spans="1:19" s="518" customFormat="1">
      <c r="A160" s="62" t="str">
        <f>IF(ISERROR(#REF!),"xx","")</f>
        <v>xx</v>
      </c>
      <c r="B160" s="745" t="s">
        <v>1812</v>
      </c>
      <c r="C160" s="1331"/>
      <c r="D160" s="746" t="s">
        <v>3443</v>
      </c>
      <c r="E160" s="747" t="s">
        <v>578</v>
      </c>
      <c r="F160" s="1956">
        <v>634.56260868000015</v>
      </c>
      <c r="G160" s="854" t="s">
        <v>2947</v>
      </c>
      <c r="H160" s="577" t="s">
        <v>2948</v>
      </c>
      <c r="I160" s="545"/>
      <c r="J160" s="604"/>
      <c r="K160" s="544"/>
      <c r="L160" s="565"/>
      <c r="M160" s="552"/>
      <c r="N160" s="552"/>
      <c r="O160" s="602" t="s">
        <v>1682</v>
      </c>
      <c r="P160" s="1254" t="s">
        <v>2957</v>
      </c>
      <c r="Q160" s="532"/>
      <c r="R160" s="532"/>
      <c r="S160" s="532"/>
    </row>
    <row r="161" spans="1:19" s="518" customFormat="1">
      <c r="A161" s="62" t="str">
        <f>IF(ISERROR(#REF!),"xx","")</f>
        <v>xx</v>
      </c>
      <c r="B161" s="749" t="s">
        <v>1813</v>
      </c>
      <c r="C161" s="1332"/>
      <c r="D161" s="750" t="s">
        <v>3444</v>
      </c>
      <c r="E161" s="685" t="s">
        <v>579</v>
      </c>
      <c r="F161" s="1956">
        <v>634.56260868000015</v>
      </c>
      <c r="G161" s="570" t="s">
        <v>2947</v>
      </c>
      <c r="H161" s="571" t="s">
        <v>2948</v>
      </c>
      <c r="I161" s="558"/>
      <c r="J161" s="605"/>
      <c r="K161" s="557"/>
      <c r="L161" s="562"/>
      <c r="M161" s="560"/>
      <c r="N161" s="560"/>
      <c r="O161" s="603" t="s">
        <v>1682</v>
      </c>
      <c r="P161" s="1255" t="s">
        <v>2957</v>
      </c>
      <c r="Q161" s="532"/>
      <c r="R161" s="532"/>
      <c r="S161" s="532"/>
    </row>
    <row r="162" spans="1:19" s="518" customFormat="1">
      <c r="A162" s="62" t="str">
        <f>IF(ISERROR(#REF!),"xx","")</f>
        <v>xx</v>
      </c>
      <c r="B162" s="692" t="s">
        <v>4354</v>
      </c>
      <c r="C162" s="1333"/>
      <c r="D162" s="693" t="s">
        <v>187</v>
      </c>
      <c r="E162" s="694"/>
      <c r="F162" s="1956">
        <v>26.920837943999999</v>
      </c>
      <c r="G162" s="854" t="s">
        <v>2947</v>
      </c>
      <c r="H162" s="577" t="s">
        <v>2948</v>
      </c>
      <c r="I162" s="545"/>
      <c r="J162" s="604"/>
      <c r="K162" s="578"/>
      <c r="L162" s="635"/>
      <c r="M162" s="600"/>
      <c r="N162" s="600"/>
      <c r="O162" s="601" t="s">
        <v>1682</v>
      </c>
      <c r="P162" s="1006"/>
      <c r="Q162" s="532"/>
      <c r="R162" s="532"/>
      <c r="S162" s="532"/>
    </row>
    <row r="163" spans="1:19" s="518" customFormat="1">
      <c r="A163" s="62" t="str">
        <f>IF(ISERROR(#REF!),"xx","")</f>
        <v>xx</v>
      </c>
      <c r="B163" s="689" t="s">
        <v>4050</v>
      </c>
      <c r="C163" s="1328"/>
      <c r="D163" s="690" t="s">
        <v>1536</v>
      </c>
      <c r="E163" s="691"/>
      <c r="F163" s="1956">
        <v>301.89796837200004</v>
      </c>
      <c r="G163" s="570" t="s">
        <v>2947</v>
      </c>
      <c r="H163" s="571" t="s">
        <v>2948</v>
      </c>
      <c r="I163" s="558"/>
      <c r="J163" s="557"/>
      <c r="K163" s="560"/>
      <c r="L163" s="562"/>
      <c r="M163" s="560"/>
      <c r="N163" s="560"/>
      <c r="O163" s="603" t="s">
        <v>1682</v>
      </c>
      <c r="P163" s="1007"/>
      <c r="Q163" s="532"/>
      <c r="R163" s="532"/>
      <c r="S163" s="532"/>
    </row>
    <row r="164" spans="1:19" s="518" customFormat="1">
      <c r="A164" s="62" t="str">
        <f>IF(ISERROR(#REF!),"xx","")</f>
        <v>xx</v>
      </c>
      <c r="B164" s="686" t="s">
        <v>4507</v>
      </c>
      <c r="C164" s="1327"/>
      <c r="D164" s="695" t="s">
        <v>4378</v>
      </c>
      <c r="E164" s="688"/>
      <c r="F164" s="1956">
        <v>166.02465343464004</v>
      </c>
      <c r="G164" s="854" t="s">
        <v>2947</v>
      </c>
      <c r="H164" s="577" t="s">
        <v>2948</v>
      </c>
      <c r="I164" s="545"/>
      <c r="J164" s="604"/>
      <c r="K164" s="544"/>
      <c r="L164" s="565"/>
      <c r="M164" s="552"/>
      <c r="N164" s="552"/>
      <c r="O164" s="602"/>
      <c r="P164" s="631"/>
      <c r="Q164" s="532"/>
      <c r="R164" s="532"/>
      <c r="S164" s="532"/>
    </row>
    <row r="165" spans="1:19" s="518" customFormat="1">
      <c r="A165" s="62" t="str">
        <f>IF(ISERROR(#REF!),"xx","")</f>
        <v>xx</v>
      </c>
      <c r="B165" s="686" t="s">
        <v>4379</v>
      </c>
      <c r="C165" s="1327"/>
      <c r="D165" s="695" t="s">
        <v>4380</v>
      </c>
      <c r="E165" s="688"/>
      <c r="F165" s="1956">
        <v>27.497713042800012</v>
      </c>
      <c r="G165" s="854" t="s">
        <v>2947</v>
      </c>
      <c r="H165" s="577" t="s">
        <v>2948</v>
      </c>
      <c r="I165" s="545"/>
      <c r="J165" s="604"/>
      <c r="K165" s="544"/>
      <c r="L165" s="565"/>
      <c r="M165" s="552"/>
      <c r="N165" s="552"/>
      <c r="O165" s="602"/>
      <c r="P165" s="631"/>
      <c r="Q165" s="532"/>
      <c r="R165" s="532"/>
      <c r="S165" s="532"/>
    </row>
    <row r="166" spans="1:19" s="518" customFormat="1">
      <c r="A166" s="62" t="str">
        <f>IF(ISERROR(#REF!),"xx","")</f>
        <v>xx</v>
      </c>
      <c r="B166" s="689" t="s">
        <v>4381</v>
      </c>
      <c r="C166" s="1328"/>
      <c r="D166" s="696" t="s">
        <v>4382</v>
      </c>
      <c r="E166" s="691"/>
      <c r="F166" s="1956">
        <v>15.806377707120003</v>
      </c>
      <c r="G166" s="570" t="s">
        <v>2947</v>
      </c>
      <c r="H166" s="571" t="s">
        <v>2948</v>
      </c>
      <c r="I166" s="558"/>
      <c r="J166" s="605"/>
      <c r="K166" s="557"/>
      <c r="L166" s="562"/>
      <c r="M166" s="560"/>
      <c r="N166" s="560"/>
      <c r="O166" s="603"/>
      <c r="P166" s="1007"/>
      <c r="Q166" s="532"/>
      <c r="R166" s="532"/>
      <c r="S166" s="532"/>
    </row>
    <row r="167" spans="1:19" s="518" customFormat="1">
      <c r="A167" s="62" t="str">
        <f>IF(ISERROR(#REF!),"xx","")</f>
        <v>xx</v>
      </c>
      <c r="B167" s="698" t="s">
        <v>1372</v>
      </c>
      <c r="C167" s="1328"/>
      <c r="D167" s="696" t="s">
        <v>1373</v>
      </c>
      <c r="E167" s="691" t="s">
        <v>295</v>
      </c>
      <c r="F167" s="1956">
        <v>53.072509089600011</v>
      </c>
      <c r="G167" s="570" t="s">
        <v>2947</v>
      </c>
      <c r="H167" s="571" t="s">
        <v>2948</v>
      </c>
      <c r="I167" s="558"/>
      <c r="J167" s="605"/>
      <c r="K167" s="557"/>
      <c r="L167" s="562"/>
      <c r="M167" s="560"/>
      <c r="N167" s="560"/>
      <c r="O167" s="563"/>
      <c r="P167" s="1007" t="s">
        <v>2746</v>
      </c>
      <c r="Q167" s="532"/>
      <c r="R167" s="532"/>
      <c r="S167" s="532"/>
    </row>
    <row r="168" spans="1:19" ht="14.1" customHeight="1">
      <c r="A168" s="62"/>
      <c r="D168"/>
      <c r="G168" s="1018"/>
      <c r="H168" s="1018"/>
      <c r="I168" s="1018"/>
      <c r="J168" s="1018"/>
      <c r="K168" s="1018"/>
      <c r="L168" s="1018"/>
      <c r="M168" s="1018"/>
      <c r="N168" s="1018"/>
      <c r="O168" s="1018"/>
      <c r="R168" s="44"/>
      <c r="S168" s="44"/>
    </row>
    <row r="169" spans="1:19" ht="15.75" customHeight="1">
      <c r="A169" s="62"/>
      <c r="B169" s="157" t="s">
        <v>4059</v>
      </c>
      <c r="C169" s="1343"/>
      <c r="D169" s="81"/>
      <c r="E169" s="81"/>
      <c r="F169" s="83"/>
      <c r="G169" s="1217"/>
      <c r="H169" s="1217"/>
      <c r="I169" s="1217"/>
      <c r="J169" s="1217"/>
      <c r="K169" s="1217"/>
      <c r="L169" s="1217"/>
      <c r="M169" s="1217"/>
      <c r="N169" s="1217"/>
      <c r="O169" s="1218"/>
      <c r="P169" s="79"/>
      <c r="R169" s="44"/>
      <c r="S169" s="44"/>
    </row>
    <row r="170" spans="1:19" s="532" customFormat="1">
      <c r="A170" s="62" t="str">
        <f>IF(ISERROR(#REF!),"xx","")</f>
        <v>xx</v>
      </c>
      <c r="B170" s="857">
        <v>9967002050</v>
      </c>
      <c r="C170" s="1327"/>
      <c r="D170" s="687" t="s">
        <v>1765</v>
      </c>
      <c r="E170" s="688" t="s">
        <v>2</v>
      </c>
      <c r="F170" s="1956">
        <v>62.474631912000014</v>
      </c>
      <c r="G170" s="1805" t="s">
        <v>4055</v>
      </c>
      <c r="H170" s="552" t="s">
        <v>4054</v>
      </c>
      <c r="I170" s="564" t="s">
        <v>4056</v>
      </c>
      <c r="J170" s="547"/>
      <c r="K170" s="866"/>
      <c r="L170" s="866"/>
      <c r="M170" s="566"/>
      <c r="N170" s="549"/>
      <c r="O170" s="554"/>
      <c r="P170" s="588"/>
      <c r="Q170" s="518"/>
    </row>
    <row r="171" spans="1:19" s="555" customFormat="1">
      <c r="A171" s="62" t="str">
        <f>IF(ISERROR(#REF!),"xx","")</f>
        <v>xx</v>
      </c>
      <c r="B171" s="686" t="s">
        <v>1766</v>
      </c>
      <c r="C171" s="1327"/>
      <c r="D171" s="687" t="s">
        <v>1767</v>
      </c>
      <c r="E171" s="688" t="s">
        <v>1768</v>
      </c>
      <c r="F171" s="1956">
        <v>1160.6635711440003</v>
      </c>
      <c r="G171" s="1806" t="s">
        <v>4055</v>
      </c>
      <c r="H171" s="552" t="s">
        <v>4054</v>
      </c>
      <c r="I171" s="564" t="s">
        <v>4056</v>
      </c>
      <c r="J171" s="552"/>
      <c r="K171" s="565"/>
      <c r="L171" s="565"/>
      <c r="M171" s="565"/>
      <c r="N171" s="553"/>
      <c r="O171" s="554"/>
      <c r="P171" s="588" t="s">
        <v>1768</v>
      </c>
      <c r="Q171" s="518"/>
      <c r="R171" s="532"/>
      <c r="S171" s="532"/>
    </row>
    <row r="172" spans="1:19" s="518" customFormat="1">
      <c r="A172" s="62" t="str">
        <f>IF(ISERROR(#REF!),"xx","")</f>
        <v>xx</v>
      </c>
      <c r="B172" s="689" t="s">
        <v>1769</v>
      </c>
      <c r="C172" s="1328"/>
      <c r="D172" s="690" t="s">
        <v>1770</v>
      </c>
      <c r="E172" s="691" t="s">
        <v>1771</v>
      </c>
      <c r="F172" s="1956">
        <v>537.2480947680001</v>
      </c>
      <c r="G172" s="1807" t="s">
        <v>4055</v>
      </c>
      <c r="H172" s="560" t="s">
        <v>4054</v>
      </c>
      <c r="I172" s="975" t="s">
        <v>4056</v>
      </c>
      <c r="J172" s="560"/>
      <c r="K172" s="562"/>
      <c r="L172" s="562"/>
      <c r="M172" s="561"/>
      <c r="N172" s="562"/>
      <c r="O172" s="563"/>
      <c r="P172" s="618" t="s">
        <v>1771</v>
      </c>
      <c r="R172" s="532"/>
      <c r="S172" s="532"/>
    </row>
    <row r="173" spans="1:19" s="518" customFormat="1">
      <c r="A173" s="62" t="str">
        <f>IF(ISERROR(#REF!),"xx","")</f>
        <v>xx</v>
      </c>
      <c r="B173" s="686" t="s">
        <v>4069</v>
      </c>
      <c r="C173" s="1327"/>
      <c r="D173" s="687" t="s">
        <v>1772</v>
      </c>
      <c r="E173" s="688" t="s">
        <v>1003</v>
      </c>
      <c r="F173" s="1956">
        <v>582.90912187200013</v>
      </c>
      <c r="G173" s="1825" t="s">
        <v>4055</v>
      </c>
      <c r="H173" s="599" t="s">
        <v>4054</v>
      </c>
      <c r="I173" s="552" t="s">
        <v>4056</v>
      </c>
      <c r="J173" s="599" t="s">
        <v>4057</v>
      </c>
      <c r="K173" s="878" t="s">
        <v>4058</v>
      </c>
      <c r="L173" s="866"/>
      <c r="M173" s="599"/>
      <c r="N173" s="564"/>
      <c r="O173" s="534"/>
      <c r="P173" s="594" t="s">
        <v>1773</v>
      </c>
      <c r="R173" s="532"/>
      <c r="S173" s="532"/>
    </row>
    <row r="174" spans="1:19" s="555" customFormat="1">
      <c r="A174" s="62" t="str">
        <f>IF(ISERROR(#REF!),"xx","")</f>
        <v>xx</v>
      </c>
      <c r="B174" s="686" t="s">
        <v>4070</v>
      </c>
      <c r="C174" s="1327"/>
      <c r="D174" s="687" t="s">
        <v>1774</v>
      </c>
      <c r="E174" s="688" t="s">
        <v>1545</v>
      </c>
      <c r="F174" s="1956">
        <v>841.6924306560004</v>
      </c>
      <c r="G174" s="1825" t="s">
        <v>4055</v>
      </c>
      <c r="H174" s="552" t="s">
        <v>4054</v>
      </c>
      <c r="I174" s="564" t="s">
        <v>4056</v>
      </c>
      <c r="J174" s="547" t="s">
        <v>4057</v>
      </c>
      <c r="K174" s="565" t="s">
        <v>4058</v>
      </c>
      <c r="L174" s="565"/>
      <c r="M174" s="552"/>
      <c r="N174" s="552"/>
      <c r="O174" s="554"/>
      <c r="P174" s="588" t="s">
        <v>1410</v>
      </c>
      <c r="Q174" s="518"/>
      <c r="R174" s="532"/>
      <c r="S174" s="532"/>
    </row>
    <row r="175" spans="1:19" s="518" customFormat="1">
      <c r="A175" s="62" t="str">
        <f>IF(ISERROR(#REF!),"xx","")</f>
        <v>xx</v>
      </c>
      <c r="B175" s="686" t="s">
        <v>3138</v>
      </c>
      <c r="C175" s="1327"/>
      <c r="D175" s="687" t="s">
        <v>1775</v>
      </c>
      <c r="E175" s="688" t="s">
        <v>243</v>
      </c>
      <c r="F175" s="1956">
        <v>841.6924306560004</v>
      </c>
      <c r="G175" s="1825" t="s">
        <v>4055</v>
      </c>
      <c r="H175" s="552" t="s">
        <v>4054</v>
      </c>
      <c r="I175" s="564" t="s">
        <v>4056</v>
      </c>
      <c r="J175" s="547" t="s">
        <v>4057</v>
      </c>
      <c r="K175" s="565" t="s">
        <v>4058</v>
      </c>
      <c r="L175" s="565"/>
      <c r="M175" s="564"/>
      <c r="N175" s="552"/>
      <c r="O175" s="554"/>
      <c r="P175" s="588" t="s">
        <v>1984</v>
      </c>
      <c r="R175" s="532"/>
      <c r="S175" s="532"/>
    </row>
    <row r="176" spans="1:19" s="518" customFormat="1">
      <c r="A176" s="62" t="str">
        <f>IF(ISERROR(#REF!),"xx","")</f>
        <v>xx</v>
      </c>
      <c r="B176" s="686">
        <v>9967002664</v>
      </c>
      <c r="C176" s="1327"/>
      <c r="D176" s="687" t="s">
        <v>2483</v>
      </c>
      <c r="E176" s="688"/>
      <c r="F176" s="1956">
        <v>132.72813338400002</v>
      </c>
      <c r="G176" s="1825" t="s">
        <v>4055</v>
      </c>
      <c r="H176" s="552" t="s">
        <v>4054</v>
      </c>
      <c r="I176" s="564" t="s">
        <v>4056</v>
      </c>
      <c r="J176" s="547" t="s">
        <v>4057</v>
      </c>
      <c r="K176" s="565" t="s">
        <v>4058</v>
      </c>
      <c r="L176" s="565"/>
      <c r="M176" s="564"/>
      <c r="N176" s="552"/>
      <c r="O176" s="554"/>
      <c r="P176" s="588" t="s">
        <v>3331</v>
      </c>
    </row>
    <row r="177" spans="1:19" s="518" customFormat="1">
      <c r="A177" s="62" t="str">
        <f>IF(ISERROR(#REF!),"xx","")</f>
        <v>xx</v>
      </c>
      <c r="B177" s="689">
        <v>9967002665</v>
      </c>
      <c r="C177" s="1328"/>
      <c r="D177" s="690" t="s">
        <v>2484</v>
      </c>
      <c r="E177" s="691"/>
      <c r="F177" s="1956">
        <v>144.10590163200004</v>
      </c>
      <c r="G177" s="1826" t="s">
        <v>4055</v>
      </c>
      <c r="H177" s="560" t="s">
        <v>4054</v>
      </c>
      <c r="I177" s="975" t="s">
        <v>4056</v>
      </c>
      <c r="J177" s="592" t="s">
        <v>4057</v>
      </c>
      <c r="K177" s="562" t="s">
        <v>4058</v>
      </c>
      <c r="L177" s="562"/>
      <c r="M177" s="975"/>
      <c r="N177" s="560"/>
      <c r="O177" s="563"/>
      <c r="P177" s="615" t="s">
        <v>3331</v>
      </c>
    </row>
    <row r="178" spans="1:19" s="518" customFormat="1">
      <c r="A178" s="62" t="str">
        <f>IF(ISERROR(#REF!),"xx","")</f>
        <v>xx</v>
      </c>
      <c r="B178" s="686" t="s">
        <v>460</v>
      </c>
      <c r="C178" s="1327"/>
      <c r="D178" s="687" t="s">
        <v>1192</v>
      </c>
      <c r="E178" s="688" t="s">
        <v>1193</v>
      </c>
      <c r="F178" s="1956">
        <v>2460.6907451279999</v>
      </c>
      <c r="G178" s="1808"/>
      <c r="H178" s="551"/>
      <c r="I178" s="1809"/>
      <c r="J178" s="547" t="s">
        <v>4057</v>
      </c>
      <c r="K178" s="565" t="s">
        <v>4058</v>
      </c>
      <c r="L178" s="565"/>
      <c r="M178" s="878"/>
      <c r="N178" s="553"/>
      <c r="O178" s="554"/>
      <c r="P178" s="588" t="s">
        <v>1776</v>
      </c>
      <c r="R178" s="532"/>
      <c r="S178" s="532"/>
    </row>
    <row r="179" spans="1:19" s="518" customFormat="1">
      <c r="A179" s="62" t="str">
        <f>IF(ISERROR(#REF!),"xx","")</f>
        <v>xx</v>
      </c>
      <c r="B179" s="686" t="s">
        <v>461</v>
      </c>
      <c r="C179" s="1327"/>
      <c r="D179" s="687" t="s">
        <v>544</v>
      </c>
      <c r="E179" s="688" t="s">
        <v>228</v>
      </c>
      <c r="F179" s="1956">
        <v>1492.8306734880005</v>
      </c>
      <c r="G179" s="1808"/>
      <c r="H179" s="551"/>
      <c r="I179" s="1809"/>
      <c r="J179" s="547" t="s">
        <v>4057</v>
      </c>
      <c r="K179" s="565" t="s">
        <v>4058</v>
      </c>
      <c r="L179" s="565"/>
      <c r="M179" s="878"/>
      <c r="N179" s="553"/>
      <c r="O179" s="554"/>
      <c r="P179" s="588" t="s">
        <v>6</v>
      </c>
      <c r="R179" s="532"/>
      <c r="S179" s="532"/>
    </row>
    <row r="180" spans="1:19" s="532" customFormat="1">
      <c r="A180" s="62" t="str">
        <f>IF(ISERROR(#REF!),"xx","")</f>
        <v>xx</v>
      </c>
      <c r="B180" s="689">
        <v>9967003545</v>
      </c>
      <c r="C180" s="1328"/>
      <c r="D180" s="690" t="s">
        <v>1777</v>
      </c>
      <c r="E180" s="691" t="s">
        <v>1279</v>
      </c>
      <c r="F180" s="1956">
        <v>123.03734889600001</v>
      </c>
      <c r="G180" s="1807" t="s">
        <v>4055</v>
      </c>
      <c r="H180" s="560" t="s">
        <v>4054</v>
      </c>
      <c r="I180" s="975" t="s">
        <v>4056</v>
      </c>
      <c r="J180" s="592" t="s">
        <v>4057</v>
      </c>
      <c r="K180" s="1002" t="s">
        <v>4058</v>
      </c>
      <c r="L180" s="1002"/>
      <c r="M180" s="901"/>
      <c r="N180" s="595"/>
      <c r="O180" s="569"/>
      <c r="P180" s="615" t="s">
        <v>2898</v>
      </c>
      <c r="Q180" s="518"/>
    </row>
    <row r="181" spans="1:19" s="532" customFormat="1">
      <c r="A181" s="62" t="str">
        <f>IF(ISERROR(#REF!),"xx","")</f>
        <v>xx</v>
      </c>
      <c r="B181" s="686" t="s">
        <v>3141</v>
      </c>
      <c r="C181" s="1327"/>
      <c r="D181" s="687" t="s">
        <v>3005</v>
      </c>
      <c r="E181" s="688" t="s">
        <v>3333</v>
      </c>
      <c r="F181" s="1956">
        <v>153.59049921600001</v>
      </c>
      <c r="G181" s="1806" t="s">
        <v>2325</v>
      </c>
      <c r="H181" s="552" t="s">
        <v>2333</v>
      </c>
      <c r="I181" s="564" t="s">
        <v>2082</v>
      </c>
      <c r="J181" s="547" t="s">
        <v>2052</v>
      </c>
      <c r="K181" s="547" t="s">
        <v>2051</v>
      </c>
      <c r="L181" s="866"/>
      <c r="M181" s="566"/>
      <c r="N181" s="549"/>
      <c r="O181" s="550"/>
      <c r="P181" s="1554" t="s">
        <v>2640</v>
      </c>
      <c r="Q181" s="518"/>
    </row>
    <row r="182" spans="1:19" s="532" customFormat="1">
      <c r="A182" s="62" t="str">
        <f>IF(ISERROR(#REF!),"xx","")</f>
        <v>xx</v>
      </c>
      <c r="B182" s="686" t="s">
        <v>2631</v>
      </c>
      <c r="C182" s="1327"/>
      <c r="D182" s="687" t="s">
        <v>2632</v>
      </c>
      <c r="E182" s="688" t="s">
        <v>2761</v>
      </c>
      <c r="F182" s="1956">
        <v>563.1151790880001</v>
      </c>
      <c r="G182" s="1808"/>
      <c r="H182" s="551"/>
      <c r="I182" s="1809"/>
      <c r="J182" s="547" t="s">
        <v>2052</v>
      </c>
      <c r="K182" s="547" t="s">
        <v>2051</v>
      </c>
      <c r="L182" s="866"/>
      <c r="M182" s="566"/>
      <c r="N182" s="549"/>
      <c r="O182" s="550"/>
      <c r="P182" s="588" t="s">
        <v>2760</v>
      </c>
      <c r="Q182" s="518"/>
    </row>
    <row r="183" spans="1:19" s="532" customFormat="1">
      <c r="A183" s="62" t="str">
        <f>IF(ISERROR(#REF!),"xx","")</f>
        <v>xx</v>
      </c>
      <c r="B183" s="686" t="s">
        <v>2628</v>
      </c>
      <c r="C183" s="1327"/>
      <c r="D183" s="687" t="s">
        <v>2629</v>
      </c>
      <c r="E183" s="688" t="s">
        <v>2758</v>
      </c>
      <c r="F183" s="1956">
        <v>703.43473939199998</v>
      </c>
      <c r="G183" s="1806" t="s">
        <v>2325</v>
      </c>
      <c r="H183" s="552" t="s">
        <v>2333</v>
      </c>
      <c r="I183" s="564" t="s">
        <v>2082</v>
      </c>
      <c r="J183" s="547" t="s">
        <v>2052</v>
      </c>
      <c r="K183" s="547" t="s">
        <v>2051</v>
      </c>
      <c r="L183" s="866"/>
      <c r="M183" s="566"/>
      <c r="N183" s="549"/>
      <c r="O183" s="550"/>
      <c r="P183" s="588" t="s">
        <v>2759</v>
      </c>
      <c r="Q183" s="518"/>
    </row>
    <row r="184" spans="1:19" s="518" customFormat="1">
      <c r="A184" s="62" t="str">
        <f>IF(ISERROR(#REF!),"xx","")</f>
        <v>xx</v>
      </c>
      <c r="B184" s="689">
        <v>9967001961</v>
      </c>
      <c r="C184" s="1328"/>
      <c r="D184" s="690" t="s">
        <v>1760</v>
      </c>
      <c r="E184" s="691" t="s">
        <v>1485</v>
      </c>
      <c r="F184" s="1956">
        <v>166.99264797600003</v>
      </c>
      <c r="G184" s="1807" t="s">
        <v>4055</v>
      </c>
      <c r="H184" s="560" t="s">
        <v>4054</v>
      </c>
      <c r="I184" s="975" t="s">
        <v>4056</v>
      </c>
      <c r="J184" s="592" t="s">
        <v>4057</v>
      </c>
      <c r="K184" s="562" t="s">
        <v>4058</v>
      </c>
      <c r="L184" s="562"/>
      <c r="M184" s="562"/>
      <c r="N184" s="568"/>
      <c r="O184" s="569"/>
      <c r="P184" s="586" t="s">
        <v>733</v>
      </c>
      <c r="R184" s="532"/>
      <c r="S184" s="532"/>
    </row>
    <row r="185" spans="1:19" s="518" customFormat="1">
      <c r="A185" s="62" t="str">
        <f>IF(ISERROR(#REF!),"xx","")</f>
        <v>xx</v>
      </c>
      <c r="B185" s="692" t="s">
        <v>1786</v>
      </c>
      <c r="C185" s="1333"/>
      <c r="D185" s="693" t="s">
        <v>1787</v>
      </c>
      <c r="E185" s="694" t="s">
        <v>829</v>
      </c>
      <c r="F185" s="1956">
        <v>135.33358608000003</v>
      </c>
      <c r="G185" s="1810"/>
      <c r="H185" s="609"/>
      <c r="I185" s="1809"/>
      <c r="J185" s="547" t="s">
        <v>4057</v>
      </c>
      <c r="K185" s="565" t="s">
        <v>4058</v>
      </c>
      <c r="L185" s="565"/>
      <c r="M185" s="878"/>
      <c r="N185" s="636"/>
      <c r="O185" s="608"/>
      <c r="P185" s="637" t="s">
        <v>1788</v>
      </c>
      <c r="R185" s="532"/>
      <c r="S185" s="532"/>
    </row>
    <row r="186" spans="1:19" s="555" customFormat="1">
      <c r="A186" s="62" t="str">
        <f>IF(ISERROR(#REF!),"xx","")</f>
        <v>xx</v>
      </c>
      <c r="B186" s="686" t="s">
        <v>3071</v>
      </c>
      <c r="C186" s="1327"/>
      <c r="D186" s="687" t="s">
        <v>1778</v>
      </c>
      <c r="E186" s="688" t="s">
        <v>1779</v>
      </c>
      <c r="F186" s="1956">
        <v>726.1902758880002</v>
      </c>
      <c r="G186" s="1806" t="s">
        <v>4055</v>
      </c>
      <c r="H186" s="552" t="s">
        <v>4054</v>
      </c>
      <c r="I186" s="564" t="s">
        <v>4056</v>
      </c>
      <c r="J186" s="547" t="s">
        <v>4057</v>
      </c>
      <c r="K186" s="565" t="s">
        <v>4058</v>
      </c>
      <c r="L186" s="565"/>
      <c r="M186" s="565"/>
      <c r="N186" s="553"/>
      <c r="O186" s="554"/>
      <c r="P186" s="588" t="s">
        <v>1829</v>
      </c>
      <c r="Q186" s="518"/>
      <c r="R186" s="532"/>
      <c r="S186" s="532"/>
    </row>
    <row r="187" spans="1:19" s="555" customFormat="1">
      <c r="A187" s="62" t="str">
        <f>IF(ISERROR(#REF!),"xx","")</f>
        <v>xx</v>
      </c>
      <c r="B187" s="686" t="s">
        <v>3066</v>
      </c>
      <c r="C187" s="1327"/>
      <c r="D187" s="687" t="s">
        <v>469</v>
      </c>
      <c r="E187" s="688" t="s">
        <v>1780</v>
      </c>
      <c r="F187" s="1956">
        <v>1087.5234530160003</v>
      </c>
      <c r="G187" s="1806" t="s">
        <v>4055</v>
      </c>
      <c r="H187" s="552" t="s">
        <v>4054</v>
      </c>
      <c r="I187" s="564" t="s">
        <v>4056</v>
      </c>
      <c r="J187" s="547" t="s">
        <v>4057</v>
      </c>
      <c r="K187" s="565" t="s">
        <v>4058</v>
      </c>
      <c r="L187" s="565"/>
      <c r="M187" s="565"/>
      <c r="N187" s="553"/>
      <c r="O187" s="554"/>
      <c r="P187" s="588" t="s">
        <v>3249</v>
      </c>
      <c r="Q187" s="518"/>
      <c r="R187" s="532"/>
      <c r="S187" s="532"/>
    </row>
    <row r="188" spans="1:19" s="44" customFormat="1">
      <c r="A188" s="62" t="str">
        <f>IF(ISERROR(#REF!),"xx","")</f>
        <v>xx</v>
      </c>
      <c r="B188" s="662" t="s">
        <v>3067</v>
      </c>
      <c r="C188" s="1350"/>
      <c r="D188" s="663" t="s">
        <v>2386</v>
      </c>
      <c r="E188" s="664" t="s">
        <v>2385</v>
      </c>
      <c r="F188" s="1956">
        <v>1928.2599262080003</v>
      </c>
      <c r="G188" s="1811" t="s">
        <v>4055</v>
      </c>
      <c r="H188" s="191" t="s">
        <v>4054</v>
      </c>
      <c r="I188" s="191" t="s">
        <v>4056</v>
      </c>
      <c r="J188" s="547" t="s">
        <v>4057</v>
      </c>
      <c r="K188" s="565" t="s">
        <v>4058</v>
      </c>
      <c r="L188" s="191"/>
      <c r="M188" s="191"/>
      <c r="N188" s="191"/>
      <c r="O188" s="208"/>
      <c r="P188" s="86" t="s">
        <v>3248</v>
      </c>
      <c r="Q188" s="518"/>
    </row>
    <row r="189" spans="1:19" s="44" customFormat="1">
      <c r="A189" s="62" t="str">
        <f>IF(ISERROR(#REF!),"xx","")</f>
        <v>xx</v>
      </c>
      <c r="B189" s="665" t="s">
        <v>3684</v>
      </c>
      <c r="C189" s="1351"/>
      <c r="D189" s="666" t="s">
        <v>3145</v>
      </c>
      <c r="E189" s="667" t="s">
        <v>381</v>
      </c>
      <c r="F189" s="1956">
        <v>134.62130404800001</v>
      </c>
      <c r="G189" s="1812" t="s">
        <v>4055</v>
      </c>
      <c r="H189" s="195" t="s">
        <v>4054</v>
      </c>
      <c r="I189" s="195" t="s">
        <v>4056</v>
      </c>
      <c r="J189" s="592" t="s">
        <v>4057</v>
      </c>
      <c r="K189" s="562" t="s">
        <v>4058</v>
      </c>
      <c r="L189" s="195"/>
      <c r="M189" s="195"/>
      <c r="N189" s="195"/>
      <c r="O189" s="226"/>
      <c r="P189" s="618" t="s">
        <v>3068</v>
      </c>
      <c r="Q189" s="518"/>
    </row>
    <row r="190" spans="1:19" s="532" customFormat="1">
      <c r="A190" s="62" t="str">
        <f>IF(ISERROR(#REF!),"xx","")</f>
        <v>xx</v>
      </c>
      <c r="B190" s="686" t="s">
        <v>3063</v>
      </c>
      <c r="C190" s="1327"/>
      <c r="D190" s="687" t="s">
        <v>1781</v>
      </c>
      <c r="E190" s="688" t="s">
        <v>305</v>
      </c>
      <c r="F190" s="1956">
        <v>318.33383551200001</v>
      </c>
      <c r="G190" s="1806" t="s">
        <v>4055</v>
      </c>
      <c r="H190" s="552" t="s">
        <v>4054</v>
      </c>
      <c r="I190" s="564" t="s">
        <v>4056</v>
      </c>
      <c r="J190" s="547" t="s">
        <v>4057</v>
      </c>
      <c r="K190" s="565" t="s">
        <v>4058</v>
      </c>
      <c r="L190" s="565"/>
      <c r="M190" s="565"/>
      <c r="N190" s="553"/>
      <c r="O190" s="554"/>
      <c r="P190" s="588" t="s">
        <v>1782</v>
      </c>
      <c r="Q190" s="518"/>
    </row>
    <row r="191" spans="1:19" s="532" customFormat="1">
      <c r="A191" s="62" t="str">
        <f>IF(ISERROR(#REF!),"xx","")</f>
        <v>xx</v>
      </c>
      <c r="B191" s="686" t="s">
        <v>3073</v>
      </c>
      <c r="C191" s="1327"/>
      <c r="D191" s="687" t="s">
        <v>1783</v>
      </c>
      <c r="E191" s="688" t="s">
        <v>1831</v>
      </c>
      <c r="F191" s="1956">
        <v>303.11349314400007</v>
      </c>
      <c r="G191" s="1806" t="s">
        <v>4055</v>
      </c>
      <c r="H191" s="552" t="s">
        <v>4054</v>
      </c>
      <c r="I191" s="564" t="s">
        <v>4056</v>
      </c>
      <c r="J191" s="547" t="s">
        <v>4057</v>
      </c>
      <c r="K191" s="565" t="s">
        <v>4058</v>
      </c>
      <c r="L191" s="565"/>
      <c r="M191" s="565"/>
      <c r="N191" s="553"/>
      <c r="O191" s="554"/>
      <c r="P191" s="594" t="s">
        <v>1784</v>
      </c>
      <c r="Q191" s="518"/>
    </row>
    <row r="192" spans="1:19" s="518" customFormat="1">
      <c r="A192" s="62" t="str">
        <f>IF(ISERROR(#REF!),"xx","")</f>
        <v>xx</v>
      </c>
      <c r="B192" s="686" t="s">
        <v>456</v>
      </c>
      <c r="C192" s="1327"/>
      <c r="D192" s="687" t="s">
        <v>467</v>
      </c>
      <c r="E192" s="688" t="s">
        <v>1785</v>
      </c>
      <c r="F192" s="1956">
        <v>342.43895901600001</v>
      </c>
      <c r="G192" s="1806" t="s">
        <v>4055</v>
      </c>
      <c r="H192" s="552" t="s">
        <v>4054</v>
      </c>
      <c r="I192" s="564" t="s">
        <v>4056</v>
      </c>
      <c r="J192" s="547" t="s">
        <v>4057</v>
      </c>
      <c r="K192" s="565" t="s">
        <v>4058</v>
      </c>
      <c r="L192" s="565"/>
      <c r="M192" s="565"/>
      <c r="N192" s="553"/>
      <c r="O192" s="554"/>
      <c r="P192" s="594" t="s">
        <v>1784</v>
      </c>
      <c r="R192" s="532"/>
      <c r="S192" s="532"/>
    </row>
    <row r="193" spans="1:19" s="555" customFormat="1">
      <c r="A193" s="62" t="str">
        <f>IF(ISERROR(#REF!),"xx","")</f>
        <v>xx</v>
      </c>
      <c r="B193" s="692" t="s">
        <v>454</v>
      </c>
      <c r="C193" s="1327"/>
      <c r="D193" s="693" t="s">
        <v>470</v>
      </c>
      <c r="E193" s="694" t="s">
        <v>1780</v>
      </c>
      <c r="F193" s="1956">
        <v>2870.7964971840006</v>
      </c>
      <c r="G193" s="1810"/>
      <c r="H193" s="609"/>
      <c r="I193" s="1813"/>
      <c r="J193" s="1750"/>
      <c r="K193" s="635" t="s">
        <v>4058</v>
      </c>
      <c r="L193" s="635"/>
      <c r="M193" s="636"/>
      <c r="N193" s="636"/>
      <c r="O193" s="608"/>
      <c r="P193" s="598" t="s">
        <v>1830</v>
      </c>
      <c r="R193" s="575"/>
      <c r="S193" s="575"/>
    </row>
    <row r="194" spans="1:19" s="555" customFormat="1">
      <c r="A194" s="62" t="str">
        <f>IF(ISERROR(#REF!),"xx","")</f>
        <v>xx</v>
      </c>
      <c r="B194" s="686" t="s">
        <v>3535</v>
      </c>
      <c r="C194" s="1327"/>
      <c r="D194" s="687" t="s">
        <v>1635</v>
      </c>
      <c r="E194" s="688" t="s">
        <v>1201</v>
      </c>
      <c r="F194" s="1956">
        <v>306.61867051200005</v>
      </c>
      <c r="G194" s="1808"/>
      <c r="H194" s="551"/>
      <c r="I194" s="1809"/>
      <c r="J194" s="1423"/>
      <c r="K194" s="565" t="s">
        <v>4058</v>
      </c>
      <c r="L194" s="565"/>
      <c r="M194" s="553"/>
      <c r="N194" s="553"/>
      <c r="O194" s="554"/>
      <c r="P194" s="594" t="s">
        <v>1203</v>
      </c>
      <c r="R194" s="575"/>
      <c r="S194" s="575"/>
    </row>
    <row r="195" spans="1:19" s="555" customFormat="1">
      <c r="A195" s="62" t="str">
        <f>IF(ISERROR(#REF!),"xx","")</f>
        <v>xx</v>
      </c>
      <c r="B195" s="686" t="s">
        <v>1634</v>
      </c>
      <c r="C195" s="1327"/>
      <c r="D195" s="687" t="s">
        <v>1636</v>
      </c>
      <c r="E195" s="688" t="s">
        <v>1202</v>
      </c>
      <c r="F195" s="1956">
        <v>929.5842845520001</v>
      </c>
      <c r="G195" s="1808"/>
      <c r="H195" s="551"/>
      <c r="I195" s="1809"/>
      <c r="J195" s="1423"/>
      <c r="K195" s="565" t="s">
        <v>4058</v>
      </c>
      <c r="L195" s="565"/>
      <c r="M195" s="553"/>
      <c r="N195" s="553"/>
      <c r="O195" s="554"/>
      <c r="P195" s="594" t="s">
        <v>1199</v>
      </c>
      <c r="R195" s="575"/>
      <c r="S195" s="575"/>
    </row>
    <row r="196" spans="1:19" s="555" customFormat="1">
      <c r="A196" s="62" t="str">
        <f>IF(ISERROR(#REF!),"xx","")</f>
        <v>xx</v>
      </c>
      <c r="B196" s="686" t="s">
        <v>2028</v>
      </c>
      <c r="C196" s="1327"/>
      <c r="D196" s="687" t="s">
        <v>1103</v>
      </c>
      <c r="E196" s="688" t="s">
        <v>1200</v>
      </c>
      <c r="F196" s="1956">
        <v>5085.4312887839997</v>
      </c>
      <c r="G196" s="1808"/>
      <c r="H196" s="551"/>
      <c r="I196" s="1809"/>
      <c r="J196" s="1423"/>
      <c r="K196" s="565" t="s">
        <v>4058</v>
      </c>
      <c r="L196" s="565"/>
      <c r="M196" s="553"/>
      <c r="N196" s="553"/>
      <c r="O196" s="554"/>
      <c r="P196" s="594"/>
      <c r="R196" s="575"/>
      <c r="S196" s="575"/>
    </row>
    <row r="197" spans="1:19" s="555" customFormat="1">
      <c r="A197" s="62" t="str">
        <f>IF(ISERROR(#REF!),"xx","")</f>
        <v>xx</v>
      </c>
      <c r="B197" s="686" t="s">
        <v>457</v>
      </c>
      <c r="C197" s="1327"/>
      <c r="D197" s="687" t="s">
        <v>466</v>
      </c>
      <c r="E197" s="688" t="s">
        <v>468</v>
      </c>
      <c r="F197" s="1956">
        <v>459.34693358400006</v>
      </c>
      <c r="G197" s="1808"/>
      <c r="H197" s="551"/>
      <c r="I197" s="1809"/>
      <c r="J197" s="1423"/>
      <c r="K197" s="565" t="s">
        <v>4058</v>
      </c>
      <c r="L197" s="565"/>
      <c r="M197" s="553"/>
      <c r="N197" s="553"/>
      <c r="O197" s="554"/>
      <c r="P197" s="594" t="s">
        <v>1784</v>
      </c>
      <c r="R197" s="575"/>
      <c r="S197" s="575"/>
    </row>
    <row r="198" spans="1:19" s="555" customFormat="1">
      <c r="A198" s="62" t="str">
        <f>IF(ISERROR(#REF!),"xx","")</f>
        <v>xx</v>
      </c>
      <c r="B198" s="689" t="s">
        <v>455</v>
      </c>
      <c r="C198" s="1327"/>
      <c r="D198" s="690" t="s">
        <v>1190</v>
      </c>
      <c r="E198" s="691" t="s">
        <v>2057</v>
      </c>
      <c r="F198" s="1956">
        <v>1168.8360702480002</v>
      </c>
      <c r="G198" s="1814"/>
      <c r="H198" s="559"/>
      <c r="I198" s="1815"/>
      <c r="J198" s="1424"/>
      <c r="K198" s="562" t="s">
        <v>4058</v>
      </c>
      <c r="L198" s="562"/>
      <c r="M198" s="568"/>
      <c r="N198" s="568"/>
      <c r="O198" s="563"/>
      <c r="P198" s="586" t="s">
        <v>1455</v>
      </c>
      <c r="R198" s="575"/>
      <c r="S198" s="575"/>
    </row>
    <row r="199" spans="1:19" s="555" customFormat="1">
      <c r="A199" s="62" t="str">
        <f>IF(ISERROR(#REF!),"xx","")</f>
        <v>xx</v>
      </c>
      <c r="B199" s="686" t="s">
        <v>2047</v>
      </c>
      <c r="C199" s="1327"/>
      <c r="D199" s="687" t="s">
        <v>1790</v>
      </c>
      <c r="E199" s="688" t="s">
        <v>1791</v>
      </c>
      <c r="F199" s="1956">
        <v>99.550786104000011</v>
      </c>
      <c r="G199" s="1806" t="s">
        <v>4055</v>
      </c>
      <c r="H199" s="552" t="s">
        <v>4054</v>
      </c>
      <c r="I199" s="564" t="s">
        <v>4056</v>
      </c>
      <c r="J199" s="547" t="s">
        <v>4057</v>
      </c>
      <c r="K199" s="565" t="s">
        <v>4058</v>
      </c>
      <c r="L199" s="565"/>
      <c r="M199" s="565"/>
      <c r="N199" s="553"/>
      <c r="O199" s="554"/>
      <c r="P199" s="588" t="s">
        <v>996</v>
      </c>
      <c r="R199" s="575"/>
      <c r="S199" s="575"/>
    </row>
    <row r="200" spans="1:19" s="532" customFormat="1">
      <c r="A200" s="62" t="str">
        <f>IF(ISERROR(#REF!),"xx","")</f>
        <v>xx</v>
      </c>
      <c r="B200" s="686" t="s">
        <v>1792</v>
      </c>
      <c r="C200" s="1327"/>
      <c r="D200" s="687" t="s">
        <v>1793</v>
      </c>
      <c r="E200" s="688" t="s">
        <v>204</v>
      </c>
      <c r="F200" s="1956">
        <v>199.08282794400003</v>
      </c>
      <c r="G200" s="1806" t="s">
        <v>2079</v>
      </c>
      <c r="H200" s="552" t="s">
        <v>2080</v>
      </c>
      <c r="I200" s="564" t="s">
        <v>2081</v>
      </c>
      <c r="J200" s="547" t="s">
        <v>1804</v>
      </c>
      <c r="K200" s="552" t="s">
        <v>1789</v>
      </c>
      <c r="L200" s="565"/>
      <c r="M200" s="565"/>
      <c r="N200" s="553"/>
      <c r="O200" s="554"/>
      <c r="P200" s="588" t="s">
        <v>1985</v>
      </c>
      <c r="Q200" s="518"/>
    </row>
    <row r="201" spans="1:19" s="532" customFormat="1">
      <c r="A201" s="62" t="str">
        <f>IF(ISERROR(#REF!),"xx","")</f>
        <v>xx</v>
      </c>
      <c r="B201" s="686" t="s">
        <v>2048</v>
      </c>
      <c r="C201" s="1327"/>
      <c r="D201" s="687" t="s">
        <v>1793</v>
      </c>
      <c r="E201" s="688" t="s">
        <v>204</v>
      </c>
      <c r="F201" s="1956">
        <v>199.08282794400003</v>
      </c>
      <c r="G201" s="1806" t="s">
        <v>2325</v>
      </c>
      <c r="H201" s="552" t="s">
        <v>2333</v>
      </c>
      <c r="I201" s="564" t="s">
        <v>2082</v>
      </c>
      <c r="J201" s="547" t="s">
        <v>2052</v>
      </c>
      <c r="K201" s="552" t="s">
        <v>2051</v>
      </c>
      <c r="L201" s="565"/>
      <c r="M201" s="565"/>
      <c r="N201" s="553"/>
      <c r="O201" s="554"/>
      <c r="P201" s="588" t="s">
        <v>1985</v>
      </c>
      <c r="Q201" s="518"/>
    </row>
    <row r="202" spans="1:19" s="555" customFormat="1">
      <c r="A202" s="62" t="str">
        <f>IF(ISERROR(#REF!),"xx","")</f>
        <v>xx</v>
      </c>
      <c r="B202" s="686" t="s">
        <v>3547</v>
      </c>
      <c r="C202" s="1327"/>
      <c r="D202" s="687" t="s">
        <v>1197</v>
      </c>
      <c r="E202" s="688" t="s">
        <v>882</v>
      </c>
      <c r="F202" s="1956">
        <v>615.18674448000013</v>
      </c>
      <c r="G202" s="1806" t="s">
        <v>4055</v>
      </c>
      <c r="H202" s="552" t="s">
        <v>4054</v>
      </c>
      <c r="I202" s="564" t="s">
        <v>4056</v>
      </c>
      <c r="J202" s="547" t="s">
        <v>4057</v>
      </c>
      <c r="K202" s="565" t="s">
        <v>4058</v>
      </c>
      <c r="L202" s="565"/>
      <c r="M202" s="565"/>
      <c r="N202" s="553"/>
      <c r="O202" s="554"/>
      <c r="P202" s="588" t="s">
        <v>2027</v>
      </c>
      <c r="Q202" s="518"/>
      <c r="R202" s="532"/>
      <c r="S202" s="532"/>
    </row>
    <row r="203" spans="1:19" s="555" customFormat="1">
      <c r="A203" s="62" t="str">
        <f>IF(ISERROR(#REF!),"xx","")</f>
        <v>xx</v>
      </c>
      <c r="B203" s="686" t="s">
        <v>2046</v>
      </c>
      <c r="C203" s="1327"/>
      <c r="D203" s="687" t="s">
        <v>1196</v>
      </c>
      <c r="E203" s="688" t="s">
        <v>745</v>
      </c>
      <c r="F203" s="1956">
        <v>945.31072204800012</v>
      </c>
      <c r="G203" s="1806" t="s">
        <v>4055</v>
      </c>
      <c r="H203" s="552" t="s">
        <v>4054</v>
      </c>
      <c r="I203" s="564" t="s">
        <v>4056</v>
      </c>
      <c r="J203" s="547" t="s">
        <v>4057</v>
      </c>
      <c r="K203" s="565" t="s">
        <v>4058</v>
      </c>
      <c r="L203" s="565"/>
      <c r="M203" s="565"/>
      <c r="N203" s="553"/>
      <c r="O203" s="554"/>
      <c r="P203" s="588" t="s">
        <v>763</v>
      </c>
      <c r="Q203" s="518"/>
      <c r="R203" s="532"/>
      <c r="S203" s="532"/>
    </row>
    <row r="204" spans="1:19" s="555" customFormat="1">
      <c r="A204" s="62" t="str">
        <f>IF(ISERROR(#REF!),"xx","")</f>
        <v>xx</v>
      </c>
      <c r="B204" s="686">
        <v>4614506</v>
      </c>
      <c r="C204" s="1327"/>
      <c r="D204" s="687" t="s">
        <v>19</v>
      </c>
      <c r="E204" s="688" t="s">
        <v>240</v>
      </c>
      <c r="F204" s="1956">
        <v>31.265432352000005</v>
      </c>
      <c r="G204" s="1806" t="s">
        <v>4055</v>
      </c>
      <c r="H204" s="552" t="s">
        <v>4054</v>
      </c>
      <c r="I204" s="564" t="s">
        <v>4056</v>
      </c>
      <c r="J204" s="547" t="s">
        <v>4057</v>
      </c>
      <c r="K204" s="565" t="s">
        <v>4058</v>
      </c>
      <c r="L204" s="565"/>
      <c r="M204" s="565"/>
      <c r="N204" s="553"/>
      <c r="O204" s="554"/>
      <c r="P204" s="588" t="s">
        <v>994</v>
      </c>
      <c r="Q204" s="518"/>
      <c r="R204" s="532"/>
      <c r="S204" s="532"/>
    </row>
    <row r="205" spans="1:19" s="555" customFormat="1">
      <c r="A205" s="62" t="str">
        <f>IF(ISERROR(#REF!),"xx","")</f>
        <v>xx</v>
      </c>
      <c r="B205" s="689">
        <v>4614511</v>
      </c>
      <c r="C205" s="1328"/>
      <c r="D205" s="690" t="s">
        <v>205</v>
      </c>
      <c r="E205" s="691"/>
      <c r="F205" s="1956">
        <v>35.16423926400001</v>
      </c>
      <c r="G205" s="1807" t="s">
        <v>4055</v>
      </c>
      <c r="H205" s="560" t="s">
        <v>4054</v>
      </c>
      <c r="I205" s="975" t="s">
        <v>4056</v>
      </c>
      <c r="J205" s="592" t="s">
        <v>4057</v>
      </c>
      <c r="K205" s="562" t="s">
        <v>4058</v>
      </c>
      <c r="L205" s="562"/>
      <c r="M205" s="562"/>
      <c r="N205" s="568"/>
      <c r="O205" s="563"/>
      <c r="P205" s="615"/>
      <c r="Q205" s="518"/>
      <c r="R205" s="532"/>
      <c r="S205" s="532"/>
    </row>
    <row r="206" spans="1:19" s="518" customFormat="1">
      <c r="A206" s="62" t="str">
        <f>IF(ISERROR(#REF!),"xx","")</f>
        <v>xx</v>
      </c>
      <c r="B206" s="686" t="s">
        <v>1601</v>
      </c>
      <c r="C206" s="1327"/>
      <c r="D206" s="687" t="s">
        <v>1602</v>
      </c>
      <c r="E206" s="688" t="s">
        <v>995</v>
      </c>
      <c r="F206" s="1956">
        <v>704.99051330400016</v>
      </c>
      <c r="G206" s="1806" t="s">
        <v>4055</v>
      </c>
      <c r="H206" s="552" t="s">
        <v>4054</v>
      </c>
      <c r="I206" s="564" t="s">
        <v>4056</v>
      </c>
      <c r="J206" s="547" t="s">
        <v>4057</v>
      </c>
      <c r="K206" s="565" t="s">
        <v>4058</v>
      </c>
      <c r="L206" s="565"/>
      <c r="M206" s="565"/>
      <c r="N206" s="553"/>
      <c r="O206" s="554"/>
      <c r="P206" s="594" t="s">
        <v>336</v>
      </c>
      <c r="R206" s="532"/>
      <c r="S206" s="532"/>
    </row>
    <row r="207" spans="1:19" s="532" customFormat="1">
      <c r="A207" s="62" t="str">
        <f>IF(ISERROR(#REF!),"xx","")</f>
        <v>xx</v>
      </c>
      <c r="B207" s="686" t="s">
        <v>3075</v>
      </c>
      <c r="C207" s="1327"/>
      <c r="D207" s="687" t="s">
        <v>1194</v>
      </c>
      <c r="E207" s="688" t="s">
        <v>1794</v>
      </c>
      <c r="F207" s="1956">
        <v>90.197398368000009</v>
      </c>
      <c r="G207" s="1806" t="s">
        <v>4055</v>
      </c>
      <c r="H207" s="552" t="s">
        <v>4054</v>
      </c>
      <c r="I207" s="564" t="s">
        <v>4056</v>
      </c>
      <c r="J207" s="547" t="s">
        <v>4057</v>
      </c>
      <c r="K207" s="565" t="s">
        <v>4058</v>
      </c>
      <c r="L207" s="565"/>
      <c r="M207" s="565"/>
      <c r="N207" s="553"/>
      <c r="O207" s="554"/>
      <c r="P207" s="588" t="s">
        <v>1795</v>
      </c>
      <c r="Q207" s="518"/>
    </row>
    <row r="208" spans="1:19" s="518" customFormat="1">
      <c r="A208" s="62" t="str">
        <f>IF(ISERROR(#REF!),"xx","")</f>
        <v>xx</v>
      </c>
      <c r="B208" s="686" t="s">
        <v>247</v>
      </c>
      <c r="C208" s="1327"/>
      <c r="D208" s="687" t="s">
        <v>248</v>
      </c>
      <c r="E208" s="688" t="s">
        <v>485</v>
      </c>
      <c r="F208" s="1956">
        <v>43.074318671999997</v>
      </c>
      <c r="G208" s="1806" t="s">
        <v>4055</v>
      </c>
      <c r="H208" s="552" t="s">
        <v>4054</v>
      </c>
      <c r="I208" s="564" t="s">
        <v>4056</v>
      </c>
      <c r="J208" s="547" t="s">
        <v>4057</v>
      </c>
      <c r="K208" s="565" t="s">
        <v>4058</v>
      </c>
      <c r="L208" s="565"/>
      <c r="M208" s="565"/>
      <c r="N208" s="553"/>
      <c r="O208" s="554"/>
      <c r="P208" s="588" t="s">
        <v>1986</v>
      </c>
      <c r="R208" s="532"/>
      <c r="S208" s="532"/>
    </row>
    <row r="209" spans="1:19" s="518" customFormat="1">
      <c r="A209" s="62" t="str">
        <f>IF(ISERROR(#REF!),"xx","")</f>
        <v>xx</v>
      </c>
      <c r="B209" s="686" t="s">
        <v>462</v>
      </c>
      <c r="C209" s="1327"/>
      <c r="D209" s="687" t="s">
        <v>1195</v>
      </c>
      <c r="E209" s="688" t="s">
        <v>1303</v>
      </c>
      <c r="F209" s="1956">
        <v>65.623668264000003</v>
      </c>
      <c r="G209" s="1806" t="s">
        <v>4055</v>
      </c>
      <c r="H209" s="552" t="s">
        <v>4054</v>
      </c>
      <c r="I209" s="564" t="s">
        <v>4056</v>
      </c>
      <c r="J209" s="547" t="s">
        <v>4057</v>
      </c>
      <c r="K209" s="565" t="s">
        <v>4058</v>
      </c>
      <c r="L209" s="565"/>
      <c r="M209" s="565"/>
      <c r="N209" s="553"/>
      <c r="O209" s="554"/>
      <c r="P209" s="594" t="s">
        <v>1796</v>
      </c>
      <c r="R209" s="532"/>
      <c r="S209" s="532"/>
    </row>
    <row r="210" spans="1:19" s="518" customFormat="1">
      <c r="A210" s="62" t="str">
        <f>IF(ISERROR(#REF!),"xx","")</f>
        <v>xx</v>
      </c>
      <c r="B210" s="871" t="s">
        <v>3076</v>
      </c>
      <c r="C210" s="1328"/>
      <c r="D210" s="690" t="s">
        <v>1968</v>
      </c>
      <c r="E210" s="691" t="s">
        <v>1979</v>
      </c>
      <c r="F210" s="1956">
        <v>23.898936599999999</v>
      </c>
      <c r="G210" s="1807" t="s">
        <v>2325</v>
      </c>
      <c r="H210" s="560" t="s">
        <v>2333</v>
      </c>
      <c r="I210" s="975" t="s">
        <v>2082</v>
      </c>
      <c r="J210" s="592" t="s">
        <v>2052</v>
      </c>
      <c r="K210" s="560" t="s">
        <v>2051</v>
      </c>
      <c r="L210" s="562"/>
      <c r="M210" s="562"/>
      <c r="N210" s="568"/>
      <c r="O210" s="563"/>
      <c r="P210" s="586" t="s">
        <v>1987</v>
      </c>
      <c r="R210" s="532"/>
      <c r="S210" s="532"/>
    </row>
    <row r="211" spans="1:19" s="518" customFormat="1">
      <c r="A211" s="62" t="str">
        <f>IF(ISERROR(#REF!),"xx","")</f>
        <v>xx</v>
      </c>
      <c r="B211" s="872" t="s">
        <v>1980</v>
      </c>
      <c r="C211" s="1327"/>
      <c r="D211" s="687" t="s">
        <v>1981</v>
      </c>
      <c r="E211" s="688" t="s">
        <v>1982</v>
      </c>
      <c r="F211" s="1956">
        <v>238.89564468000003</v>
      </c>
      <c r="G211" s="1806" t="s">
        <v>2325</v>
      </c>
      <c r="H211" s="552" t="s">
        <v>2333</v>
      </c>
      <c r="I211" s="564" t="s">
        <v>2082</v>
      </c>
      <c r="J211" s="547"/>
      <c r="K211" s="565"/>
      <c r="L211" s="565"/>
      <c r="M211" s="565"/>
      <c r="N211" s="553"/>
      <c r="O211" s="554"/>
      <c r="P211" s="876" t="s">
        <v>1988</v>
      </c>
      <c r="R211" s="532"/>
      <c r="S211" s="532"/>
    </row>
    <row r="212" spans="1:19" s="518" customFormat="1">
      <c r="A212" s="62" t="str">
        <f>IF(ISERROR(#REF!),"xx","")</f>
        <v>xx</v>
      </c>
      <c r="B212" s="744" t="s">
        <v>1909</v>
      </c>
      <c r="C212" s="1331"/>
      <c r="D212" s="746" t="s">
        <v>1910</v>
      </c>
      <c r="E212" s="747"/>
      <c r="F212" s="1956">
        <v>22.511861063999998</v>
      </c>
      <c r="G212" s="1806" t="s">
        <v>4055</v>
      </c>
      <c r="H212" s="552" t="s">
        <v>4054</v>
      </c>
      <c r="I212" s="564" t="s">
        <v>4056</v>
      </c>
      <c r="J212" s="547" t="s">
        <v>4057</v>
      </c>
      <c r="K212" s="565" t="s">
        <v>4058</v>
      </c>
      <c r="L212" s="565"/>
      <c r="M212" s="565"/>
      <c r="N212" s="553"/>
      <c r="O212" s="554"/>
      <c r="P212" s="594"/>
      <c r="R212" s="532"/>
      <c r="S212" s="532"/>
    </row>
    <row r="213" spans="1:19" s="555" customFormat="1">
      <c r="A213" s="62" t="str">
        <f>IF(ISERROR(#REF!),"xx","")</f>
        <v>xx</v>
      </c>
      <c r="B213" s="662">
        <v>4623485</v>
      </c>
      <c r="C213" s="1327"/>
      <c r="D213" s="695" t="s">
        <v>812</v>
      </c>
      <c r="E213" s="688"/>
      <c r="F213" s="1956">
        <v>111.32218389600003</v>
      </c>
      <c r="G213" s="1806" t="s">
        <v>4055</v>
      </c>
      <c r="H213" s="552" t="s">
        <v>4054</v>
      </c>
      <c r="I213" s="564" t="s">
        <v>4056</v>
      </c>
      <c r="J213" s="547" t="s">
        <v>4057</v>
      </c>
      <c r="K213" s="565" t="s">
        <v>4058</v>
      </c>
      <c r="L213" s="565"/>
      <c r="M213" s="565"/>
      <c r="N213" s="553"/>
      <c r="O213" s="554"/>
      <c r="P213" s="588" t="s">
        <v>1076</v>
      </c>
      <c r="Q213" s="518"/>
      <c r="R213" s="532"/>
      <c r="S213" s="532"/>
    </row>
    <row r="214" spans="1:19" s="555" customFormat="1">
      <c r="A214" s="62" t="str">
        <f>IF(ISERROR(#REF!),"xx","")</f>
        <v>xx</v>
      </c>
      <c r="B214" s="686">
        <v>9967002640</v>
      </c>
      <c r="C214" s="1327"/>
      <c r="D214" s="695" t="s">
        <v>2477</v>
      </c>
      <c r="E214" s="688"/>
      <c r="F214" s="1956">
        <v>205.06224816000005</v>
      </c>
      <c r="G214" s="1806" t="s">
        <v>4055</v>
      </c>
      <c r="H214" s="552" t="s">
        <v>4054</v>
      </c>
      <c r="I214" s="564" t="s">
        <v>4056</v>
      </c>
      <c r="J214" s="547" t="s">
        <v>4057</v>
      </c>
      <c r="K214" s="565" t="s">
        <v>4058</v>
      </c>
      <c r="L214" s="565"/>
      <c r="M214" s="565"/>
      <c r="N214" s="553"/>
      <c r="O214" s="554"/>
      <c r="P214" s="588"/>
      <c r="Q214" s="518"/>
      <c r="R214" s="575"/>
      <c r="S214" s="575"/>
    </row>
    <row r="215" spans="1:19" s="555" customFormat="1">
      <c r="A215" s="62" t="str">
        <f>IF(ISERROR(#REF!),"xx","")</f>
        <v>xx</v>
      </c>
      <c r="B215" s="665">
        <v>9967003957</v>
      </c>
      <c r="C215" s="1328"/>
      <c r="D215" s="696" t="s">
        <v>3202</v>
      </c>
      <c r="E215" s="691"/>
      <c r="F215" s="1956">
        <v>13.589591400000003</v>
      </c>
      <c r="G215" s="1807" t="s">
        <v>4055</v>
      </c>
      <c r="H215" s="560" t="s">
        <v>4054</v>
      </c>
      <c r="I215" s="975" t="s">
        <v>4056</v>
      </c>
      <c r="J215" s="592" t="s">
        <v>4057</v>
      </c>
      <c r="K215" s="562" t="s">
        <v>4058</v>
      </c>
      <c r="L215" s="562"/>
      <c r="M215" s="562"/>
      <c r="N215" s="568"/>
      <c r="O215" s="563"/>
      <c r="P215" s="615"/>
      <c r="Q215" s="518"/>
      <c r="R215" s="532"/>
      <c r="S215" s="532"/>
    </row>
    <row r="216" spans="1:19" s="532" customFormat="1">
      <c r="A216" s="62" t="str">
        <f>IF(ISERROR(#REF!),"xx","")</f>
        <v>xx</v>
      </c>
      <c r="B216" s="692" t="s">
        <v>1797</v>
      </c>
      <c r="C216" s="1333"/>
      <c r="D216" s="693" t="s">
        <v>735</v>
      </c>
      <c r="E216" s="694" t="s">
        <v>1798</v>
      </c>
      <c r="F216" s="1956">
        <v>4470.2632885680005</v>
      </c>
      <c r="G216" s="600"/>
      <c r="H216" s="600" t="s">
        <v>4054</v>
      </c>
      <c r="I216" s="1569" t="s">
        <v>4056</v>
      </c>
      <c r="J216" s="581" t="s">
        <v>4057</v>
      </c>
      <c r="K216" s="635" t="s">
        <v>4058</v>
      </c>
      <c r="L216" s="877"/>
      <c r="M216" s="582"/>
      <c r="N216" s="583"/>
      <c r="O216" s="636"/>
      <c r="P216" s="584" t="s">
        <v>636</v>
      </c>
      <c r="Q216" s="518"/>
    </row>
    <row r="217" spans="1:19" s="518" customFormat="1">
      <c r="A217" s="62" t="str">
        <f>IF(ISERROR(#REF!),"xx","")</f>
        <v>xx</v>
      </c>
      <c r="B217" s="689" t="s">
        <v>1175</v>
      </c>
      <c r="C217" s="1328"/>
      <c r="D217" s="690" t="s">
        <v>910</v>
      </c>
      <c r="E217" s="691" t="s">
        <v>911</v>
      </c>
      <c r="F217" s="1956">
        <v>328.08085279200003</v>
      </c>
      <c r="G217" s="560"/>
      <c r="H217" s="560" t="s">
        <v>4054</v>
      </c>
      <c r="I217" s="975" t="s">
        <v>4056</v>
      </c>
      <c r="J217" s="592" t="s">
        <v>4057</v>
      </c>
      <c r="K217" s="562" t="s">
        <v>4058</v>
      </c>
      <c r="L217" s="562"/>
      <c r="M217" s="568"/>
      <c r="N217" s="568"/>
      <c r="O217" s="568"/>
      <c r="P217" s="586" t="s">
        <v>764</v>
      </c>
      <c r="R217" s="532"/>
      <c r="S217" s="532"/>
    </row>
    <row r="218" spans="1:19" s="518" customFormat="1">
      <c r="A218" s="62" t="str">
        <f>IF(ISERROR(#REF!),"xx","")</f>
        <v>xx</v>
      </c>
      <c r="B218" s="692">
        <v>9967001934</v>
      </c>
      <c r="C218" s="1333"/>
      <c r="D218" s="693" t="s">
        <v>1176</v>
      </c>
      <c r="E218" s="694" t="s">
        <v>722</v>
      </c>
      <c r="F218" s="1956">
        <v>70.141035888000005</v>
      </c>
      <c r="G218" s="1816" t="s">
        <v>4055</v>
      </c>
      <c r="H218" s="600" t="s">
        <v>4054</v>
      </c>
      <c r="I218" s="1569" t="s">
        <v>4056</v>
      </c>
      <c r="J218" s="581" t="s">
        <v>4057</v>
      </c>
      <c r="K218" s="635" t="s">
        <v>4058</v>
      </c>
      <c r="L218" s="635"/>
      <c r="M218" s="635"/>
      <c r="N218" s="636"/>
      <c r="O218" s="608"/>
      <c r="P218" s="637" t="s">
        <v>1989</v>
      </c>
      <c r="R218" s="532"/>
      <c r="S218" s="532"/>
    </row>
    <row r="219" spans="1:19" s="539" customFormat="1">
      <c r="A219" s="62" t="str">
        <f>IF(ISERROR(#REF!),"xx","")</f>
        <v>xx</v>
      </c>
      <c r="B219" s="535" t="s">
        <v>1030</v>
      </c>
      <c r="C219" s="1324"/>
      <c r="D219" s="536"/>
      <c r="E219" s="536"/>
      <c r="F219" s="536"/>
      <c r="G219" s="1817"/>
      <c r="H219" s="1817"/>
      <c r="I219" s="1817"/>
      <c r="J219" s="1817"/>
      <c r="K219" s="1827"/>
      <c r="L219" s="1817"/>
      <c r="M219" s="1817"/>
      <c r="N219" s="1817"/>
      <c r="O219" s="1818"/>
      <c r="P219" s="537"/>
      <c r="R219" s="44"/>
      <c r="S219" s="44"/>
    </row>
    <row r="220" spans="1:19" s="518" customFormat="1">
      <c r="A220" s="62" t="str">
        <f>IF(ISERROR(#REF!),"xx","")</f>
        <v>xx</v>
      </c>
      <c r="B220" s="742" t="s">
        <v>1799</v>
      </c>
      <c r="C220" s="1330"/>
      <c r="D220" s="681" t="s">
        <v>3420</v>
      </c>
      <c r="E220" s="743" t="s">
        <v>717</v>
      </c>
      <c r="F220" s="1956">
        <v>40.381256916000012</v>
      </c>
      <c r="G220" s="1819" t="s">
        <v>4055</v>
      </c>
      <c r="H220" s="600" t="s">
        <v>4054</v>
      </c>
      <c r="I220" s="1569" t="s">
        <v>4056</v>
      </c>
      <c r="J220" s="600"/>
      <c r="K220" s="635"/>
      <c r="L220" s="635"/>
      <c r="M220" s="600"/>
      <c r="N220" s="600"/>
      <c r="O220" s="608" t="s">
        <v>1682</v>
      </c>
      <c r="P220" s="598" t="s">
        <v>2787</v>
      </c>
      <c r="R220" s="532"/>
      <c r="S220" s="532"/>
    </row>
    <row r="221" spans="1:19" s="518" customFormat="1">
      <c r="A221" s="62" t="str">
        <f>IF(ISERROR(#REF!),"xx","")</f>
        <v>xx</v>
      </c>
      <c r="B221" s="745" t="s">
        <v>1800</v>
      </c>
      <c r="C221" s="1331"/>
      <c r="D221" s="746" t="s">
        <v>3421</v>
      </c>
      <c r="E221" s="747" t="s">
        <v>718</v>
      </c>
      <c r="F221" s="1956">
        <v>98.068766796000006</v>
      </c>
      <c r="G221" s="1820" t="s">
        <v>4055</v>
      </c>
      <c r="H221" s="552" t="s">
        <v>4054</v>
      </c>
      <c r="I221" s="564" t="s">
        <v>4056</v>
      </c>
      <c r="J221" s="552"/>
      <c r="K221" s="565"/>
      <c r="L221" s="565"/>
      <c r="M221" s="552"/>
      <c r="N221" s="552"/>
      <c r="O221" s="554" t="s">
        <v>1682</v>
      </c>
      <c r="P221" s="588" t="s">
        <v>2788</v>
      </c>
      <c r="R221" s="532"/>
      <c r="S221" s="532"/>
    </row>
    <row r="222" spans="1:19" s="518" customFormat="1">
      <c r="A222" s="62" t="str">
        <f>IF(ISERROR(#REF!),"xx","")</f>
        <v>xx</v>
      </c>
      <c r="B222" s="745" t="s">
        <v>1801</v>
      </c>
      <c r="C222" s="1331"/>
      <c r="D222" s="746" t="s">
        <v>3422</v>
      </c>
      <c r="E222" s="747" t="s">
        <v>719</v>
      </c>
      <c r="F222" s="1956">
        <v>98.068766796000006</v>
      </c>
      <c r="G222" s="1820" t="s">
        <v>4055</v>
      </c>
      <c r="H222" s="552" t="s">
        <v>4054</v>
      </c>
      <c r="I222" s="564" t="s">
        <v>4056</v>
      </c>
      <c r="J222" s="552"/>
      <c r="K222" s="565"/>
      <c r="L222" s="565"/>
      <c r="M222" s="552"/>
      <c r="N222" s="552"/>
      <c r="O222" s="554" t="s">
        <v>1682</v>
      </c>
      <c r="P222" s="588" t="s">
        <v>2789</v>
      </c>
      <c r="R222" s="532"/>
      <c r="S222" s="532"/>
    </row>
    <row r="223" spans="1:19" s="518" customFormat="1">
      <c r="A223" s="62" t="str">
        <f>IF(ISERROR(#REF!),"xx","")</f>
        <v>xx</v>
      </c>
      <c r="B223" s="749" t="s">
        <v>1802</v>
      </c>
      <c r="C223" s="1332"/>
      <c r="D223" s="750" t="s">
        <v>3423</v>
      </c>
      <c r="E223" s="685" t="s">
        <v>720</v>
      </c>
      <c r="F223" s="1956">
        <v>98.068766796000006</v>
      </c>
      <c r="G223" s="1821" t="s">
        <v>4055</v>
      </c>
      <c r="H223" s="560" t="s">
        <v>4054</v>
      </c>
      <c r="I223" s="975" t="s">
        <v>4056</v>
      </c>
      <c r="J223" s="560"/>
      <c r="K223" s="562"/>
      <c r="L223" s="562"/>
      <c r="M223" s="560"/>
      <c r="N223" s="560"/>
      <c r="O223" s="563" t="s">
        <v>1682</v>
      </c>
      <c r="P223" s="615" t="s">
        <v>2789</v>
      </c>
      <c r="R223" s="532"/>
      <c r="S223" s="532"/>
    </row>
    <row r="224" spans="1:19" s="518" customFormat="1">
      <c r="A224" s="62" t="str">
        <f>IF(ISERROR(#REF!),"xx","")</f>
        <v>xx</v>
      </c>
      <c r="B224" s="742" t="s">
        <v>1803</v>
      </c>
      <c r="C224" s="1330"/>
      <c r="D224" s="681" t="s">
        <v>3424</v>
      </c>
      <c r="E224" s="743" t="s">
        <v>717</v>
      </c>
      <c r="F224" s="1956">
        <v>42.304173912000003</v>
      </c>
      <c r="G224" s="1822"/>
      <c r="H224" s="609"/>
      <c r="I224" s="1813"/>
      <c r="J224" s="600" t="s">
        <v>4057</v>
      </c>
      <c r="K224" s="635" t="s">
        <v>4058</v>
      </c>
      <c r="L224" s="600"/>
      <c r="M224" s="600"/>
      <c r="N224" s="600"/>
      <c r="O224" s="608" t="s">
        <v>1682</v>
      </c>
      <c r="P224" s="598" t="s">
        <v>2787</v>
      </c>
      <c r="R224" s="532"/>
      <c r="S224" s="532"/>
    </row>
    <row r="225" spans="1:19" s="518" customFormat="1">
      <c r="A225" s="62" t="str">
        <f>IF(ISERROR(#REF!),"xx","")</f>
        <v>xx</v>
      </c>
      <c r="B225" s="745" t="s">
        <v>1805</v>
      </c>
      <c r="C225" s="1331"/>
      <c r="D225" s="746" t="s">
        <v>3425</v>
      </c>
      <c r="E225" s="747" t="s">
        <v>718</v>
      </c>
      <c r="F225" s="1956">
        <v>107.68335177599999</v>
      </c>
      <c r="G225" s="1823"/>
      <c r="H225" s="551"/>
      <c r="I225" s="1809"/>
      <c r="J225" s="552" t="s">
        <v>4057</v>
      </c>
      <c r="K225" s="565" t="s">
        <v>4058</v>
      </c>
      <c r="L225" s="552"/>
      <c r="M225" s="552"/>
      <c r="N225" s="552"/>
      <c r="O225" s="554" t="s">
        <v>1682</v>
      </c>
      <c r="P225" s="588" t="s">
        <v>2788</v>
      </c>
      <c r="R225" s="532"/>
      <c r="S225" s="532"/>
    </row>
    <row r="226" spans="1:19" s="518" customFormat="1">
      <c r="A226" s="62" t="str">
        <f>IF(ISERROR(#REF!),"xx","")</f>
        <v>xx</v>
      </c>
      <c r="B226" s="745" t="s">
        <v>1806</v>
      </c>
      <c r="C226" s="1331"/>
      <c r="D226" s="746" t="s">
        <v>3426</v>
      </c>
      <c r="E226" s="747" t="s">
        <v>719</v>
      </c>
      <c r="F226" s="1956">
        <v>107.68335177599999</v>
      </c>
      <c r="G226" s="1823"/>
      <c r="H226" s="551"/>
      <c r="I226" s="1809"/>
      <c r="J226" s="552" t="s">
        <v>4057</v>
      </c>
      <c r="K226" s="565" t="s">
        <v>4058</v>
      </c>
      <c r="L226" s="552"/>
      <c r="M226" s="552"/>
      <c r="N226" s="552"/>
      <c r="O226" s="554" t="s">
        <v>1682</v>
      </c>
      <c r="P226" s="588" t="s">
        <v>2789</v>
      </c>
      <c r="R226" s="532"/>
      <c r="S226" s="532"/>
    </row>
    <row r="227" spans="1:19" s="518" customFormat="1">
      <c r="A227" s="62" t="str">
        <f>IF(ISERROR(#REF!),"xx","")</f>
        <v>xx</v>
      </c>
      <c r="B227" s="749" t="s">
        <v>1807</v>
      </c>
      <c r="C227" s="1332"/>
      <c r="D227" s="750" t="s">
        <v>3427</v>
      </c>
      <c r="E227" s="685" t="s">
        <v>720</v>
      </c>
      <c r="F227" s="1956">
        <v>107.68335177599999</v>
      </c>
      <c r="G227" s="1824"/>
      <c r="H227" s="559"/>
      <c r="I227" s="1815"/>
      <c r="J227" s="560" t="s">
        <v>4057</v>
      </c>
      <c r="K227" s="562" t="s">
        <v>4058</v>
      </c>
      <c r="L227" s="560"/>
      <c r="M227" s="560"/>
      <c r="N227" s="560"/>
      <c r="O227" s="563" t="s">
        <v>1682</v>
      </c>
      <c r="P227" s="615" t="s">
        <v>2789</v>
      </c>
      <c r="R227" s="532"/>
      <c r="S227" s="532"/>
    </row>
    <row r="228" spans="1:19" s="518" customFormat="1">
      <c r="A228" s="62" t="str">
        <f>IF(ISERROR(#REF!),"xx","")</f>
        <v>xx</v>
      </c>
      <c r="B228" s="742" t="s">
        <v>1808</v>
      </c>
      <c r="C228" s="1330"/>
      <c r="D228" s="681" t="s">
        <v>2389</v>
      </c>
      <c r="E228" s="743" t="s">
        <v>864</v>
      </c>
      <c r="F228" s="1956">
        <v>132.68127272400002</v>
      </c>
      <c r="G228" s="1816" t="s">
        <v>4055</v>
      </c>
      <c r="H228" s="600" t="s">
        <v>4054</v>
      </c>
      <c r="I228" s="1569" t="s">
        <v>4056</v>
      </c>
      <c r="J228" s="581" t="s">
        <v>4057</v>
      </c>
      <c r="K228" s="635" t="s">
        <v>4058</v>
      </c>
      <c r="L228" s="635"/>
      <c r="M228" s="600"/>
      <c r="N228" s="600"/>
      <c r="O228" s="608" t="s">
        <v>1682</v>
      </c>
      <c r="P228" s="598"/>
      <c r="R228" s="532"/>
      <c r="S228" s="532"/>
    </row>
    <row r="229" spans="1:19" s="518" customFormat="1">
      <c r="A229" s="62" t="str">
        <f>IF(ISERROR(#REF!),"xx","")</f>
        <v>xx</v>
      </c>
      <c r="B229" s="749" t="s">
        <v>1809</v>
      </c>
      <c r="C229" s="1332"/>
      <c r="D229" s="750" t="s">
        <v>3440</v>
      </c>
      <c r="E229" s="685" t="s">
        <v>1091</v>
      </c>
      <c r="F229" s="1956">
        <v>296.12921738400001</v>
      </c>
      <c r="G229" s="1807" t="s">
        <v>4055</v>
      </c>
      <c r="H229" s="560" t="s">
        <v>4054</v>
      </c>
      <c r="I229" s="975" t="s">
        <v>4056</v>
      </c>
      <c r="J229" s="592" t="s">
        <v>4057</v>
      </c>
      <c r="K229" s="562" t="s">
        <v>4058</v>
      </c>
      <c r="L229" s="561"/>
      <c r="M229" s="560"/>
      <c r="N229" s="560"/>
      <c r="O229" s="563" t="s">
        <v>1682</v>
      </c>
      <c r="P229" s="615"/>
      <c r="R229" s="532"/>
      <c r="S229" s="532"/>
    </row>
    <row r="230" spans="1:19" s="518" customFormat="1">
      <c r="A230" s="62" t="str">
        <f>IF(ISERROR(#REF!),"xx","")</f>
        <v>xx</v>
      </c>
      <c r="B230" s="742" t="s">
        <v>1810</v>
      </c>
      <c r="C230" s="1330"/>
      <c r="D230" s="681" t="s">
        <v>3441</v>
      </c>
      <c r="E230" s="743" t="s">
        <v>865</v>
      </c>
      <c r="F230" s="1956">
        <v>74.993762844000017</v>
      </c>
      <c r="G230" s="1816" t="s">
        <v>4055</v>
      </c>
      <c r="H230" s="600" t="s">
        <v>4054</v>
      </c>
      <c r="I230" s="1569" t="s">
        <v>4056</v>
      </c>
      <c r="J230" s="581" t="s">
        <v>4057</v>
      </c>
      <c r="K230" s="635" t="s">
        <v>4058</v>
      </c>
      <c r="L230" s="635"/>
      <c r="M230" s="600"/>
      <c r="N230" s="600"/>
      <c r="O230" s="608" t="s">
        <v>1682</v>
      </c>
      <c r="P230" s="616" t="s">
        <v>2790</v>
      </c>
      <c r="R230" s="532"/>
      <c r="S230" s="532"/>
    </row>
    <row r="231" spans="1:19" s="518" customFormat="1">
      <c r="A231" s="62" t="str">
        <f>IF(ISERROR(#REF!),"xx","")</f>
        <v>xx</v>
      </c>
      <c r="B231" s="745" t="s">
        <v>1811</v>
      </c>
      <c r="C231" s="1331"/>
      <c r="D231" s="746" t="s">
        <v>3442</v>
      </c>
      <c r="E231" s="747" t="s">
        <v>577</v>
      </c>
      <c r="F231" s="1956">
        <v>634.56260868000015</v>
      </c>
      <c r="G231" s="1806" t="s">
        <v>4055</v>
      </c>
      <c r="H231" s="552" t="s">
        <v>4054</v>
      </c>
      <c r="I231" s="564" t="s">
        <v>4056</v>
      </c>
      <c r="J231" s="547" t="s">
        <v>4057</v>
      </c>
      <c r="K231" s="565" t="s">
        <v>4058</v>
      </c>
      <c r="L231" s="565"/>
      <c r="M231" s="552"/>
      <c r="N231" s="552"/>
      <c r="O231" s="554" t="s">
        <v>1682</v>
      </c>
      <c r="P231" s="617" t="s">
        <v>2790</v>
      </c>
      <c r="R231" s="532"/>
      <c r="S231" s="532"/>
    </row>
    <row r="232" spans="1:19" s="518" customFormat="1">
      <c r="A232" s="62" t="str">
        <f>IF(ISERROR(#REF!),"xx","")</f>
        <v>xx</v>
      </c>
      <c r="B232" s="745" t="s">
        <v>1812</v>
      </c>
      <c r="C232" s="1331"/>
      <c r="D232" s="746" t="s">
        <v>3443</v>
      </c>
      <c r="E232" s="747" t="s">
        <v>578</v>
      </c>
      <c r="F232" s="1956">
        <v>634.56260868000015</v>
      </c>
      <c r="G232" s="1806" t="s">
        <v>4055</v>
      </c>
      <c r="H232" s="552" t="s">
        <v>4054</v>
      </c>
      <c r="I232" s="564" t="s">
        <v>4056</v>
      </c>
      <c r="J232" s="547" t="s">
        <v>4057</v>
      </c>
      <c r="K232" s="565" t="s">
        <v>4058</v>
      </c>
      <c r="L232" s="565"/>
      <c r="M232" s="552"/>
      <c r="N232" s="552"/>
      <c r="O232" s="554" t="s">
        <v>1682</v>
      </c>
      <c r="P232" s="617" t="s">
        <v>2790</v>
      </c>
      <c r="R232" s="532"/>
      <c r="S232" s="532"/>
    </row>
    <row r="233" spans="1:19" s="518" customFormat="1">
      <c r="A233" s="62" t="str">
        <f>IF(ISERROR(#REF!),"xx","")</f>
        <v>xx</v>
      </c>
      <c r="B233" s="749" t="s">
        <v>1813</v>
      </c>
      <c r="C233" s="1332"/>
      <c r="D233" s="750" t="s">
        <v>3444</v>
      </c>
      <c r="E233" s="685" t="s">
        <v>579</v>
      </c>
      <c r="F233" s="1956">
        <v>634.56260868000015</v>
      </c>
      <c r="G233" s="1807" t="s">
        <v>4055</v>
      </c>
      <c r="H233" s="560" t="s">
        <v>4054</v>
      </c>
      <c r="I233" s="975" t="s">
        <v>4056</v>
      </c>
      <c r="J233" s="592" t="s">
        <v>4057</v>
      </c>
      <c r="K233" s="562" t="s">
        <v>4058</v>
      </c>
      <c r="L233" s="562"/>
      <c r="M233" s="560"/>
      <c r="N233" s="560"/>
      <c r="O233" s="563" t="s">
        <v>1682</v>
      </c>
      <c r="P233" s="618" t="s">
        <v>2790</v>
      </c>
      <c r="R233" s="532"/>
      <c r="S233" s="532"/>
    </row>
    <row r="234" spans="1:19" s="518" customFormat="1">
      <c r="A234" s="62" t="str">
        <f>IF(ISERROR(#REF!),"xx","")</f>
        <v>xx</v>
      </c>
      <c r="B234" s="692" t="s">
        <v>4354</v>
      </c>
      <c r="C234" s="1333"/>
      <c r="D234" s="699" t="s">
        <v>187</v>
      </c>
      <c r="E234" s="694"/>
      <c r="F234" s="1956">
        <v>26.920837943999999</v>
      </c>
      <c r="G234" s="1806" t="s">
        <v>4055</v>
      </c>
      <c r="H234" s="552" t="s">
        <v>4054</v>
      </c>
      <c r="I234" s="564" t="s">
        <v>4056</v>
      </c>
      <c r="J234" s="547" t="s">
        <v>4057</v>
      </c>
      <c r="K234" s="565" t="s">
        <v>4058</v>
      </c>
      <c r="L234" s="635"/>
      <c r="M234" s="600"/>
      <c r="N234" s="600"/>
      <c r="O234" s="608" t="s">
        <v>1682</v>
      </c>
      <c r="P234" s="598"/>
      <c r="R234" s="532"/>
      <c r="S234" s="532"/>
    </row>
    <row r="235" spans="1:19" s="518" customFormat="1">
      <c r="A235" s="62" t="str">
        <f>IF(ISERROR(#REF!),"xx","")</f>
        <v>xx</v>
      </c>
      <c r="B235" s="686" t="s">
        <v>4050</v>
      </c>
      <c r="C235" s="1327"/>
      <c r="D235" s="695" t="s">
        <v>1536</v>
      </c>
      <c r="E235" s="688"/>
      <c r="F235" s="1956">
        <v>301.89796837200004</v>
      </c>
      <c r="G235" s="1806" t="s">
        <v>4055</v>
      </c>
      <c r="H235" s="552" t="s">
        <v>4054</v>
      </c>
      <c r="I235" s="564" t="s">
        <v>4056</v>
      </c>
      <c r="J235" s="552"/>
      <c r="K235" s="565"/>
      <c r="L235" s="565"/>
      <c r="M235" s="552"/>
      <c r="N235" s="552"/>
      <c r="O235" s="554" t="s">
        <v>1682</v>
      </c>
      <c r="P235" s="588"/>
      <c r="R235" s="532"/>
      <c r="S235" s="532"/>
    </row>
    <row r="236" spans="1:19" s="518" customFormat="1">
      <c r="A236" s="62" t="str">
        <f>IF(ISERROR(#REF!),"xx","")</f>
        <v>xx</v>
      </c>
      <c r="B236" s="686" t="s">
        <v>4136</v>
      </c>
      <c r="C236" s="1327"/>
      <c r="D236" s="695" t="s">
        <v>1536</v>
      </c>
      <c r="E236" s="688"/>
      <c r="F236" s="1956">
        <v>344.20214228400005</v>
      </c>
      <c r="G236" s="1823"/>
      <c r="H236" s="551"/>
      <c r="I236" s="1809"/>
      <c r="J236" s="552" t="s">
        <v>4057</v>
      </c>
      <c r="K236" s="565"/>
      <c r="L236" s="552"/>
      <c r="M236" s="565"/>
      <c r="N236" s="552"/>
      <c r="O236" s="554" t="s">
        <v>1682</v>
      </c>
      <c r="P236" s="588"/>
      <c r="R236" s="532"/>
      <c r="S236" s="532"/>
    </row>
    <row r="237" spans="1:19" s="518" customFormat="1">
      <c r="A237" s="62" t="str">
        <f>IF(ISERROR(#REF!),"xx","")</f>
        <v>xx</v>
      </c>
      <c r="B237" s="689" t="s">
        <v>4159</v>
      </c>
      <c r="C237" s="1328"/>
      <c r="D237" s="696" t="s">
        <v>1536</v>
      </c>
      <c r="E237" s="691"/>
      <c r="F237" s="1956">
        <v>586.48968378000006</v>
      </c>
      <c r="G237" s="1824"/>
      <c r="H237" s="559"/>
      <c r="I237" s="1815"/>
      <c r="J237" s="560"/>
      <c r="K237" s="562" t="s">
        <v>4058</v>
      </c>
      <c r="L237" s="560"/>
      <c r="M237" s="568"/>
      <c r="N237" s="560"/>
      <c r="O237" s="563" t="s">
        <v>1682</v>
      </c>
      <c r="P237" s="615"/>
      <c r="R237" s="532"/>
      <c r="S237" s="532"/>
    </row>
    <row r="238" spans="1:19" s="518" customFormat="1">
      <c r="A238" s="62" t="str">
        <f>IF(ISERROR(#REF!),"xx","")</f>
        <v>xx</v>
      </c>
      <c r="B238" s="686" t="s">
        <v>4507</v>
      </c>
      <c r="C238" s="1327"/>
      <c r="D238" s="695" t="s">
        <v>4378</v>
      </c>
      <c r="E238" s="688"/>
      <c r="F238" s="1956">
        <v>166.02465343464004</v>
      </c>
      <c r="G238" s="1806" t="s">
        <v>4055</v>
      </c>
      <c r="H238" s="552" t="s">
        <v>4054</v>
      </c>
      <c r="I238" s="564" t="s">
        <v>4056</v>
      </c>
      <c r="J238" s="547" t="s">
        <v>4057</v>
      </c>
      <c r="K238" s="565" t="s">
        <v>4058</v>
      </c>
      <c r="L238" s="565"/>
      <c r="M238" s="552"/>
      <c r="N238" s="552"/>
      <c r="O238" s="602"/>
      <c r="P238" s="631"/>
      <c r="Q238" s="532"/>
      <c r="R238" s="532"/>
      <c r="S238" s="532"/>
    </row>
    <row r="239" spans="1:19" s="518" customFormat="1">
      <c r="A239" s="62" t="str">
        <f>IF(ISERROR(#REF!),"xx","")</f>
        <v>xx</v>
      </c>
      <c r="B239" s="686" t="s">
        <v>4379</v>
      </c>
      <c r="C239" s="1327"/>
      <c r="D239" s="695" t="s">
        <v>4380</v>
      </c>
      <c r="E239" s="688"/>
      <c r="F239" s="1956">
        <v>27.497713042800012</v>
      </c>
      <c r="G239" s="1806" t="s">
        <v>4055</v>
      </c>
      <c r="H239" s="552" t="s">
        <v>4054</v>
      </c>
      <c r="I239" s="564" t="s">
        <v>4056</v>
      </c>
      <c r="J239" s="547" t="s">
        <v>4057</v>
      </c>
      <c r="K239" s="565" t="s">
        <v>4058</v>
      </c>
      <c r="L239" s="565"/>
      <c r="M239" s="552"/>
      <c r="N239" s="552"/>
      <c r="O239" s="602"/>
      <c r="P239" s="631"/>
      <c r="Q239" s="532"/>
      <c r="R239" s="532"/>
      <c r="S239" s="532"/>
    </row>
    <row r="240" spans="1:19" s="518" customFormat="1">
      <c r="A240" s="62" t="str">
        <f>IF(ISERROR(#REF!),"xx","")</f>
        <v>xx</v>
      </c>
      <c r="B240" s="686" t="s">
        <v>4381</v>
      </c>
      <c r="C240" s="1327"/>
      <c r="D240" s="695" t="s">
        <v>4382</v>
      </c>
      <c r="E240" s="688"/>
      <c r="F240" s="1956">
        <v>15.806377707120003</v>
      </c>
      <c r="G240" s="1806" t="s">
        <v>4055</v>
      </c>
      <c r="H240" s="552" t="s">
        <v>4054</v>
      </c>
      <c r="I240" s="564" t="s">
        <v>4056</v>
      </c>
      <c r="J240" s="547" t="s">
        <v>4057</v>
      </c>
      <c r="K240" s="565" t="s">
        <v>4058</v>
      </c>
      <c r="L240" s="565"/>
      <c r="M240" s="552"/>
      <c r="N240" s="552"/>
      <c r="O240" s="602"/>
      <c r="P240" s="631"/>
      <c r="Q240" s="532"/>
      <c r="R240" s="532"/>
      <c r="S240" s="532"/>
    </row>
    <row r="241" spans="1:19" s="518" customFormat="1">
      <c r="A241" s="62" t="str">
        <f>IF(ISERROR(#REF!),"xx","")</f>
        <v>xx</v>
      </c>
      <c r="B241" s="689" t="s">
        <v>4383</v>
      </c>
      <c r="C241" s="1328"/>
      <c r="D241" s="696" t="s">
        <v>4384</v>
      </c>
      <c r="E241" s="691"/>
      <c r="F241" s="1956">
        <v>20.421378497519999</v>
      </c>
      <c r="G241" s="1807"/>
      <c r="H241" s="560"/>
      <c r="I241" s="975"/>
      <c r="J241" s="592" t="s">
        <v>4057</v>
      </c>
      <c r="K241" s="562" t="s">
        <v>4058</v>
      </c>
      <c r="L241" s="562"/>
      <c r="M241" s="560"/>
      <c r="N241" s="560"/>
      <c r="O241" s="603"/>
      <c r="P241" s="1007"/>
      <c r="Q241" s="532"/>
      <c r="R241" s="532"/>
      <c r="S241" s="532"/>
    </row>
    <row r="242" spans="1:19" s="518" customFormat="1">
      <c r="A242" s="62" t="str">
        <f>IF(ISERROR(#REF!),"xx","")</f>
        <v>xx</v>
      </c>
      <c r="B242" s="697">
        <v>4599141</v>
      </c>
      <c r="C242" s="1333"/>
      <c r="D242" s="693" t="s">
        <v>398</v>
      </c>
      <c r="E242" s="694" t="s">
        <v>295</v>
      </c>
      <c r="F242" s="1956">
        <v>104.79897628200001</v>
      </c>
      <c r="G242" s="1806" t="s">
        <v>4055</v>
      </c>
      <c r="H242" s="552" t="s">
        <v>4054</v>
      </c>
      <c r="I242" s="564" t="s">
        <v>4056</v>
      </c>
      <c r="J242" s="547" t="s">
        <v>4057</v>
      </c>
      <c r="K242" s="565" t="s">
        <v>4058</v>
      </c>
      <c r="L242" s="565"/>
      <c r="M242" s="600"/>
      <c r="N242" s="600"/>
      <c r="O242" s="608" t="s">
        <v>1682</v>
      </c>
      <c r="P242" s="598" t="s">
        <v>470</v>
      </c>
      <c r="R242" s="532"/>
      <c r="S242" s="532"/>
    </row>
    <row r="243" spans="1:19" s="518" customFormat="1">
      <c r="A243" s="62" t="str">
        <f>IF(ISERROR(#REF!),"xx","")</f>
        <v>xx</v>
      </c>
      <c r="B243" s="698" t="s">
        <v>1372</v>
      </c>
      <c r="C243" s="1328"/>
      <c r="D243" s="690" t="s">
        <v>1373</v>
      </c>
      <c r="E243" s="691" t="s">
        <v>295</v>
      </c>
      <c r="F243" s="1956">
        <v>53.072509089600011</v>
      </c>
      <c r="G243" s="1807" t="s">
        <v>4055</v>
      </c>
      <c r="H243" s="560" t="s">
        <v>4054</v>
      </c>
      <c r="I243" s="975" t="s">
        <v>4056</v>
      </c>
      <c r="J243" s="592" t="s">
        <v>4057</v>
      </c>
      <c r="K243" s="562" t="s">
        <v>4058</v>
      </c>
      <c r="L243" s="562"/>
      <c r="M243" s="560"/>
      <c r="N243" s="560"/>
      <c r="O243" s="563" t="s">
        <v>1682</v>
      </c>
      <c r="P243" s="615" t="s">
        <v>1828</v>
      </c>
      <c r="R243" s="532"/>
      <c r="S243" s="532"/>
    </row>
    <row r="244" spans="1:19" ht="14.1" customHeight="1">
      <c r="A244" s="62"/>
      <c r="D244"/>
      <c r="G244" s="1018"/>
      <c r="H244" s="1018"/>
      <c r="I244" s="1018"/>
      <c r="J244" s="1018"/>
      <c r="K244" s="1018"/>
      <c r="L244" s="1018"/>
      <c r="M244" s="1018"/>
      <c r="N244" s="1018"/>
      <c r="O244" s="1018"/>
      <c r="R244" s="44"/>
      <c r="S244" s="44"/>
    </row>
    <row r="245" spans="1:19" ht="15.75" customHeight="1">
      <c r="A245" s="62"/>
      <c r="B245" s="157" t="s">
        <v>2975</v>
      </c>
      <c r="C245" s="1343"/>
      <c r="D245" s="81"/>
      <c r="E245" s="81"/>
      <c r="F245" s="83"/>
      <c r="G245" s="1217"/>
      <c r="H245" s="1217"/>
      <c r="I245" s="1217"/>
      <c r="J245" s="1217"/>
      <c r="K245" s="1217"/>
      <c r="L245" s="1217"/>
      <c r="M245" s="1217"/>
      <c r="N245" s="1217"/>
      <c r="O245" s="1218"/>
      <c r="P245" s="79"/>
      <c r="R245" s="44"/>
      <c r="S245" s="44"/>
    </row>
    <row r="246" spans="1:19" s="44" customFormat="1">
      <c r="A246" s="62" t="str">
        <f>IF(ISERROR(#REF!),"xx","")</f>
        <v>xx</v>
      </c>
      <c r="B246" s="668">
        <v>9960880000</v>
      </c>
      <c r="C246" s="1377"/>
      <c r="D246" s="663" t="s">
        <v>2691</v>
      </c>
      <c r="E246" s="677" t="s">
        <v>671</v>
      </c>
      <c r="F246" s="1956">
        <v>132.10957267200001</v>
      </c>
      <c r="G246" s="243" t="s">
        <v>778</v>
      </c>
      <c r="H246" s="362"/>
      <c r="I246" s="362" t="s">
        <v>703</v>
      </c>
      <c r="J246" s="323"/>
      <c r="K246" s="323"/>
      <c r="L246" s="294"/>
      <c r="M246" s="294"/>
      <c r="N246" s="294"/>
      <c r="O246" s="294" t="s">
        <v>1260</v>
      </c>
      <c r="P246" s="148"/>
    </row>
    <row r="247" spans="1:19" s="44" customFormat="1">
      <c r="A247" s="62" t="str">
        <f>IF(ISERROR(#REF!),"xx","")</f>
        <v>xx</v>
      </c>
      <c r="B247" s="668" t="s">
        <v>653</v>
      </c>
      <c r="C247" s="1377"/>
      <c r="D247" s="663" t="s">
        <v>656</v>
      </c>
      <c r="E247" s="677" t="s">
        <v>830</v>
      </c>
      <c r="F247" s="1956">
        <v>235.50293289600003</v>
      </c>
      <c r="G247" s="243" t="s">
        <v>778</v>
      </c>
      <c r="H247" s="362"/>
      <c r="I247" s="362" t="s">
        <v>703</v>
      </c>
      <c r="J247" s="323"/>
      <c r="K247" s="323"/>
      <c r="L247" s="294"/>
      <c r="M247" s="294"/>
      <c r="N247" s="294"/>
      <c r="O247" s="294"/>
      <c r="P247" s="14" t="s">
        <v>196</v>
      </c>
    </row>
    <row r="248" spans="1:19" s="44" customFormat="1" ht="12.75" customHeight="1">
      <c r="A248" s="62" t="str">
        <f>IF(ISERROR(#REF!),"xx","")</f>
        <v>xx</v>
      </c>
      <c r="B248" s="665">
        <v>9960840000</v>
      </c>
      <c r="C248" s="1351"/>
      <c r="D248" s="666" t="s">
        <v>704</v>
      </c>
      <c r="E248" s="667" t="s">
        <v>705</v>
      </c>
      <c r="F248" s="1956">
        <v>193.365827424</v>
      </c>
      <c r="G248" s="19"/>
      <c r="H248" s="20" t="s">
        <v>702</v>
      </c>
      <c r="I248" s="20"/>
      <c r="J248" s="20"/>
      <c r="K248" s="64"/>
      <c r="L248" s="20"/>
      <c r="M248" s="64"/>
      <c r="N248" s="20"/>
      <c r="O248" s="57"/>
      <c r="P248" s="5"/>
    </row>
    <row r="249" spans="1:19" s="44" customFormat="1">
      <c r="A249" s="62" t="str">
        <f>IF(ISERROR(#REF!),"xx","")</f>
        <v>xx</v>
      </c>
      <c r="B249" s="668">
        <v>9967000888</v>
      </c>
      <c r="C249" s="1377"/>
      <c r="D249" s="663" t="s">
        <v>657</v>
      </c>
      <c r="E249" s="677" t="s">
        <v>658</v>
      </c>
      <c r="F249" s="1956">
        <v>103.39336022400001</v>
      </c>
      <c r="G249" s="243" t="s">
        <v>778</v>
      </c>
      <c r="H249" s="362"/>
      <c r="I249" s="362" t="s">
        <v>703</v>
      </c>
      <c r="J249" s="323"/>
      <c r="K249" s="323"/>
      <c r="L249" s="294"/>
      <c r="M249" s="294"/>
      <c r="N249" s="294"/>
      <c r="O249" s="294" t="s">
        <v>1260</v>
      </c>
      <c r="P249" s="14"/>
    </row>
    <row r="250" spans="1:19" s="44" customFormat="1">
      <c r="A250" s="62" t="str">
        <f>IF(ISERROR(#REF!),"xx","")</f>
        <v>xx</v>
      </c>
      <c r="B250" s="668" t="s">
        <v>654</v>
      </c>
      <c r="C250" s="1377"/>
      <c r="D250" s="663" t="s">
        <v>1348</v>
      </c>
      <c r="E250" s="677" t="s">
        <v>1349</v>
      </c>
      <c r="F250" s="1956">
        <v>388.68105830400009</v>
      </c>
      <c r="G250" s="63" t="s">
        <v>778</v>
      </c>
      <c r="H250" s="362"/>
      <c r="I250" s="362" t="s">
        <v>703</v>
      </c>
      <c r="J250" s="323"/>
      <c r="K250" s="323"/>
      <c r="L250" s="294"/>
      <c r="M250" s="294"/>
      <c r="N250" s="294"/>
      <c r="O250" s="294" t="s">
        <v>1260</v>
      </c>
      <c r="P250" s="14" t="s">
        <v>787</v>
      </c>
    </row>
    <row r="251" spans="1:19" s="44" customFormat="1">
      <c r="A251" s="62" t="str">
        <f>IF(ISERROR(#REF!),"xx","")</f>
        <v>xx</v>
      </c>
      <c r="B251" s="668" t="s">
        <v>655</v>
      </c>
      <c r="C251" s="1377"/>
      <c r="D251" s="663" t="s">
        <v>1479</v>
      </c>
      <c r="E251" s="677" t="s">
        <v>1478</v>
      </c>
      <c r="F251" s="1956">
        <v>222.10078413599999</v>
      </c>
      <c r="G251" s="63" t="s">
        <v>778</v>
      </c>
      <c r="H251" s="362"/>
      <c r="I251" s="362" t="s">
        <v>703</v>
      </c>
      <c r="J251" s="323"/>
      <c r="K251" s="323"/>
      <c r="L251" s="294"/>
      <c r="M251" s="294"/>
      <c r="N251" s="294"/>
      <c r="O251" s="294" t="s">
        <v>1260</v>
      </c>
      <c r="P251" s="14" t="s">
        <v>142</v>
      </c>
    </row>
    <row r="252" spans="1:19" s="44" customFormat="1" ht="12.75" customHeight="1">
      <c r="A252" s="62" t="str">
        <f>IF(ISERROR(#REF!),"xx","")</f>
        <v>xx</v>
      </c>
      <c r="B252" s="665" t="s">
        <v>669</v>
      </c>
      <c r="C252" s="1351"/>
      <c r="D252" s="666" t="s">
        <v>2976</v>
      </c>
      <c r="E252" s="667" t="s">
        <v>2977</v>
      </c>
      <c r="F252" s="1956">
        <v>88.079296536000015</v>
      </c>
      <c r="G252" s="19"/>
      <c r="H252" s="20" t="s">
        <v>702</v>
      </c>
      <c r="I252" s="20"/>
      <c r="J252" s="20"/>
      <c r="K252" s="20"/>
      <c r="L252" s="20"/>
      <c r="M252" s="64"/>
      <c r="N252" s="20"/>
      <c r="O252" s="57"/>
      <c r="P252" s="5"/>
    </row>
    <row r="253" spans="1:19" s="44" customFormat="1" ht="12.75" customHeight="1">
      <c r="A253" s="62" t="str">
        <f>IF(ISERROR(#REF!),"xx","")</f>
        <v>xx</v>
      </c>
      <c r="B253" s="662">
        <v>9967001293</v>
      </c>
      <c r="C253" s="1350"/>
      <c r="D253" s="663" t="s">
        <v>2978</v>
      </c>
      <c r="E253" s="664" t="s">
        <v>2979</v>
      </c>
      <c r="F253" s="1956">
        <v>232.39138507200005</v>
      </c>
      <c r="G253" s="17" t="s">
        <v>778</v>
      </c>
      <c r="H253" s="18" t="s">
        <v>702</v>
      </c>
      <c r="I253" s="18" t="s">
        <v>703</v>
      </c>
      <c r="J253" s="18"/>
      <c r="K253" s="18"/>
      <c r="L253" s="18"/>
      <c r="M253" s="63"/>
      <c r="N253" s="18"/>
      <c r="O253" s="42"/>
      <c r="P253" s="14" t="s">
        <v>1455</v>
      </c>
    </row>
    <row r="254" spans="1:19" s="44" customFormat="1" ht="12.75" customHeight="1">
      <c r="A254" s="62" t="str">
        <f>IF(ISERROR(#REF!),"xx","")</f>
        <v>xx</v>
      </c>
      <c r="B254" s="665">
        <v>9967002640</v>
      </c>
      <c r="C254" s="1351"/>
      <c r="D254" s="666" t="s">
        <v>2477</v>
      </c>
      <c r="E254" s="667"/>
      <c r="F254" s="1956">
        <v>205.06224816000005</v>
      </c>
      <c r="G254" s="19" t="s">
        <v>778</v>
      </c>
      <c r="H254" s="20" t="s">
        <v>702</v>
      </c>
      <c r="I254" s="20" t="s">
        <v>703</v>
      </c>
      <c r="J254" s="20"/>
      <c r="K254" s="20"/>
      <c r="L254" s="20"/>
      <c r="M254" s="64"/>
      <c r="N254" s="20"/>
      <c r="O254" s="57"/>
      <c r="P254" s="5"/>
    </row>
    <row r="255" spans="1:19" s="78" customFormat="1">
      <c r="A255" s="62" t="str">
        <f>IF(ISERROR(#REF!),"xx","")</f>
        <v>xx</v>
      </c>
      <c r="B255" s="90" t="s">
        <v>1030</v>
      </c>
      <c r="C255" s="1343"/>
      <c r="D255" s="83"/>
      <c r="E255" s="83"/>
      <c r="F255" s="83"/>
      <c r="G255" s="83"/>
      <c r="H255" s="1217"/>
      <c r="I255" s="630"/>
      <c r="J255" s="1217"/>
      <c r="K255" s="1217"/>
      <c r="L255" s="1217"/>
      <c r="M255" s="1217"/>
      <c r="N255" s="1217"/>
      <c r="O255" s="1218"/>
      <c r="P255" s="89"/>
      <c r="Q255" s="2"/>
      <c r="R255" s="44"/>
      <c r="S255" s="44"/>
    </row>
    <row r="256" spans="1:19" s="44" customFormat="1">
      <c r="A256" s="62" t="str">
        <f>IF(ISERROR(#REF!),"xx","")</f>
        <v>xx</v>
      </c>
      <c r="B256" s="754" t="s">
        <v>782</v>
      </c>
      <c r="C256" s="1380"/>
      <c r="D256" s="802" t="s">
        <v>786</v>
      </c>
      <c r="E256" s="658" t="s">
        <v>728</v>
      </c>
      <c r="F256" s="1956">
        <v>48.842091698400012</v>
      </c>
      <c r="G256" s="974" t="s">
        <v>778</v>
      </c>
      <c r="H256" s="165"/>
      <c r="I256" s="165"/>
      <c r="J256" s="165"/>
      <c r="K256" s="198"/>
      <c r="L256" s="293"/>
      <c r="M256" s="206"/>
      <c r="N256" s="206"/>
      <c r="O256" s="206"/>
      <c r="P256" s="95" t="s">
        <v>1377</v>
      </c>
    </row>
    <row r="257" spans="1:19" s="44" customFormat="1">
      <c r="A257" s="62" t="str">
        <f>IF(ISERROR(#REF!),"xx","")</f>
        <v>xx</v>
      </c>
      <c r="B257" s="755" t="s">
        <v>781</v>
      </c>
      <c r="C257" s="1381"/>
      <c r="D257" s="775" t="s">
        <v>785</v>
      </c>
      <c r="E257" s="757" t="s">
        <v>729</v>
      </c>
      <c r="F257" s="1956">
        <v>54.995426085600023</v>
      </c>
      <c r="G257" s="973" t="s">
        <v>778</v>
      </c>
      <c r="H257" s="167"/>
      <c r="I257" s="167"/>
      <c r="J257" s="167"/>
      <c r="K257" s="128"/>
      <c r="L257" s="294"/>
      <c r="M257" s="207"/>
      <c r="N257" s="207"/>
      <c r="O257" s="207"/>
      <c r="P257" s="97" t="s">
        <v>1377</v>
      </c>
    </row>
    <row r="258" spans="1:19" s="44" customFormat="1">
      <c r="A258" s="62" t="str">
        <f>IF(ISERROR(#REF!),"xx","")</f>
        <v>xx</v>
      </c>
      <c r="B258" s="755" t="s">
        <v>780</v>
      </c>
      <c r="C258" s="1381"/>
      <c r="D258" s="775" t="s">
        <v>784</v>
      </c>
      <c r="E258" s="757" t="s">
        <v>730</v>
      </c>
      <c r="F258" s="1956">
        <v>54.995426085600023</v>
      </c>
      <c r="G258" s="973" t="s">
        <v>778</v>
      </c>
      <c r="H258" s="167"/>
      <c r="I258" s="167"/>
      <c r="J258" s="167"/>
      <c r="K258" s="128"/>
      <c r="L258" s="294"/>
      <c r="M258" s="207"/>
      <c r="N258" s="207"/>
      <c r="O258" s="207"/>
      <c r="P258" s="97" t="s">
        <v>1377</v>
      </c>
    </row>
    <row r="259" spans="1:19" s="44" customFormat="1">
      <c r="A259" s="62" t="str">
        <f>IF(ISERROR(#REF!),"xx","")</f>
        <v>xx</v>
      </c>
      <c r="B259" s="758" t="s">
        <v>779</v>
      </c>
      <c r="C259" s="1382"/>
      <c r="D259" s="803" t="s">
        <v>783</v>
      </c>
      <c r="E259" s="661" t="s">
        <v>493</v>
      </c>
      <c r="F259" s="1956">
        <v>54.995426085600023</v>
      </c>
      <c r="G259" s="972" t="s">
        <v>778</v>
      </c>
      <c r="H259" s="168"/>
      <c r="I259" s="168"/>
      <c r="J259" s="168"/>
      <c r="K259" s="268"/>
      <c r="L259" s="295"/>
      <c r="M259" s="225"/>
      <c r="N259" s="225"/>
      <c r="O259" s="225"/>
      <c r="P259" s="68" t="s">
        <v>1377</v>
      </c>
    </row>
    <row r="260" spans="1:19" s="44" customFormat="1">
      <c r="A260" s="62" t="str">
        <f>IF(ISERROR(#REF!),"xx","")</f>
        <v>xx</v>
      </c>
      <c r="B260" s="755" t="s">
        <v>966</v>
      </c>
      <c r="C260" s="1381"/>
      <c r="D260" s="775" t="s">
        <v>431</v>
      </c>
      <c r="E260" s="757" t="s">
        <v>728</v>
      </c>
      <c r="F260" s="1956">
        <v>23.267295651600001</v>
      </c>
      <c r="G260" s="973"/>
      <c r="H260" s="63" t="s">
        <v>702</v>
      </c>
      <c r="I260" s="63" t="s">
        <v>703</v>
      </c>
      <c r="J260" s="294"/>
      <c r="K260" s="192"/>
      <c r="L260" s="294"/>
      <c r="M260" s="207"/>
      <c r="N260" s="207"/>
      <c r="O260" s="270"/>
      <c r="P260" s="429" t="s">
        <v>1377</v>
      </c>
    </row>
    <row r="261" spans="1:19" s="44" customFormat="1">
      <c r="A261" s="62" t="str">
        <f>IF(ISERROR(#REF!),"xx","")</f>
        <v>xx</v>
      </c>
      <c r="B261" s="755" t="s">
        <v>967</v>
      </c>
      <c r="C261" s="1381"/>
      <c r="D261" s="775" t="s">
        <v>432</v>
      </c>
      <c r="E261" s="757" t="s">
        <v>729</v>
      </c>
      <c r="F261" s="1956">
        <v>23.267295651600001</v>
      </c>
      <c r="G261" s="973"/>
      <c r="H261" s="63" t="s">
        <v>702</v>
      </c>
      <c r="I261" s="63" t="s">
        <v>703</v>
      </c>
      <c r="J261" s="294"/>
      <c r="K261" s="192"/>
      <c r="L261" s="294"/>
      <c r="M261" s="207"/>
      <c r="N261" s="207"/>
      <c r="O261" s="270"/>
      <c r="P261" s="429" t="s">
        <v>1377</v>
      </c>
    </row>
    <row r="262" spans="1:19" s="44" customFormat="1">
      <c r="A262" s="62" t="str">
        <f>IF(ISERROR(#REF!),"xx","")</f>
        <v>xx</v>
      </c>
      <c r="B262" s="755" t="s">
        <v>968</v>
      </c>
      <c r="C262" s="1381"/>
      <c r="D262" s="775" t="s">
        <v>433</v>
      </c>
      <c r="E262" s="757" t="s">
        <v>730</v>
      </c>
      <c r="F262" s="1956">
        <v>23.267295651600001</v>
      </c>
      <c r="G262" s="973"/>
      <c r="H262" s="63" t="s">
        <v>702</v>
      </c>
      <c r="I262" s="63" t="s">
        <v>703</v>
      </c>
      <c r="J262" s="294"/>
      <c r="K262" s="192"/>
      <c r="L262" s="294"/>
      <c r="M262" s="207"/>
      <c r="N262" s="207"/>
      <c r="O262" s="270"/>
      <c r="P262" s="429" t="s">
        <v>1377</v>
      </c>
    </row>
    <row r="263" spans="1:19" s="44" customFormat="1">
      <c r="A263" s="62" t="str">
        <f>IF(ISERROR(#REF!),"xx","")</f>
        <v>xx</v>
      </c>
      <c r="B263" s="755" t="s">
        <v>969</v>
      </c>
      <c r="C263" s="1381"/>
      <c r="D263" s="775" t="s">
        <v>434</v>
      </c>
      <c r="E263" s="757" t="s">
        <v>493</v>
      </c>
      <c r="F263" s="1956">
        <v>23.267295651600001</v>
      </c>
      <c r="G263" s="973"/>
      <c r="H263" s="63" t="s">
        <v>702</v>
      </c>
      <c r="I263" s="63" t="s">
        <v>703</v>
      </c>
      <c r="J263" s="294"/>
      <c r="K263" s="192"/>
      <c r="L263" s="294"/>
      <c r="M263" s="207"/>
      <c r="N263" s="207"/>
      <c r="O263" s="270"/>
      <c r="P263" s="424" t="s">
        <v>1377</v>
      </c>
    </row>
    <row r="264" spans="1:19" s="44" customFormat="1">
      <c r="A264" s="62" t="str">
        <f>IF(ISERROR(#REF!),"xx","")</f>
        <v>xx</v>
      </c>
      <c r="B264" s="754" t="s">
        <v>970</v>
      </c>
      <c r="C264" s="1380"/>
      <c r="D264" s="802" t="s">
        <v>435</v>
      </c>
      <c r="E264" s="658" t="s">
        <v>494</v>
      </c>
      <c r="F264" s="1956">
        <v>114.22126956240004</v>
      </c>
      <c r="G264" s="974" t="s">
        <v>778</v>
      </c>
      <c r="H264" s="61" t="s">
        <v>702</v>
      </c>
      <c r="I264" s="61" t="s">
        <v>703</v>
      </c>
      <c r="J264" s="293"/>
      <c r="K264" s="908"/>
      <c r="L264" s="293"/>
      <c r="M264" s="206"/>
      <c r="N264" s="206"/>
      <c r="O264" s="273"/>
      <c r="P264" s="4" t="s">
        <v>2786</v>
      </c>
    </row>
    <row r="265" spans="1:19" s="44" customFormat="1">
      <c r="A265" s="62" t="str">
        <f>IF(ISERROR(#REF!),"xx","")</f>
        <v>xx</v>
      </c>
      <c r="B265" s="755" t="s">
        <v>971</v>
      </c>
      <c r="C265" s="1381"/>
      <c r="D265" s="775" t="s">
        <v>436</v>
      </c>
      <c r="E265" s="757" t="s">
        <v>495</v>
      </c>
      <c r="F265" s="1956">
        <v>122.68210434480004</v>
      </c>
      <c r="G265" s="973" t="s">
        <v>778</v>
      </c>
      <c r="H265" s="63" t="s">
        <v>702</v>
      </c>
      <c r="I265" s="63" t="s">
        <v>703</v>
      </c>
      <c r="J265" s="294"/>
      <c r="K265" s="192"/>
      <c r="L265" s="294"/>
      <c r="M265" s="207"/>
      <c r="N265" s="207"/>
      <c r="O265" s="270"/>
      <c r="P265" s="14" t="s">
        <v>2786</v>
      </c>
    </row>
    <row r="266" spans="1:19" s="44" customFormat="1">
      <c r="A266" s="62" t="str">
        <f>IF(ISERROR(#REF!),"xx","")</f>
        <v>xx</v>
      </c>
      <c r="B266" s="755" t="s">
        <v>5</v>
      </c>
      <c r="C266" s="1381"/>
      <c r="D266" s="775" t="s">
        <v>437</v>
      </c>
      <c r="E266" s="757" t="s">
        <v>496</v>
      </c>
      <c r="F266" s="1956">
        <v>122.68210434480004</v>
      </c>
      <c r="G266" s="973" t="s">
        <v>778</v>
      </c>
      <c r="H266" s="63" t="s">
        <v>702</v>
      </c>
      <c r="I266" s="63" t="s">
        <v>703</v>
      </c>
      <c r="J266" s="294"/>
      <c r="K266" s="192"/>
      <c r="L266" s="294"/>
      <c r="M266" s="207"/>
      <c r="N266" s="207"/>
      <c r="O266" s="270"/>
      <c r="P266" s="14" t="s">
        <v>2786</v>
      </c>
    </row>
    <row r="267" spans="1:19" s="44" customFormat="1">
      <c r="A267" s="62" t="str">
        <f>IF(ISERROR(#REF!),"xx","")</f>
        <v>xx</v>
      </c>
      <c r="B267" s="758" t="s">
        <v>939</v>
      </c>
      <c r="C267" s="1382"/>
      <c r="D267" s="803" t="s">
        <v>438</v>
      </c>
      <c r="E267" s="661" t="s">
        <v>497</v>
      </c>
      <c r="F267" s="1956">
        <v>122.68210434480004</v>
      </c>
      <c r="G267" s="972" t="s">
        <v>778</v>
      </c>
      <c r="H267" s="64" t="s">
        <v>702</v>
      </c>
      <c r="I267" s="64" t="s">
        <v>703</v>
      </c>
      <c r="J267" s="295"/>
      <c r="K267" s="1219"/>
      <c r="L267" s="295"/>
      <c r="M267" s="225"/>
      <c r="N267" s="225"/>
      <c r="O267" s="271"/>
      <c r="P267" s="5" t="s">
        <v>2786</v>
      </c>
    </row>
    <row r="268" spans="1:19" s="44" customFormat="1">
      <c r="A268" s="62" t="str">
        <f>IF(ISERROR(#REF!),"xx","")</f>
        <v>xx</v>
      </c>
      <c r="B268" s="662" t="s">
        <v>940</v>
      </c>
      <c r="C268" s="1377"/>
      <c r="D268" s="669" t="s">
        <v>944</v>
      </c>
      <c r="E268" s="664" t="s">
        <v>1654</v>
      </c>
      <c r="F268" s="1956">
        <v>161.52502766400005</v>
      </c>
      <c r="G268" s="973" t="s">
        <v>778</v>
      </c>
      <c r="H268" s="63" t="s">
        <v>702</v>
      </c>
      <c r="I268" s="63" t="s">
        <v>703</v>
      </c>
      <c r="J268" s="294"/>
      <c r="K268" s="192"/>
      <c r="L268" s="294"/>
      <c r="M268" s="207"/>
      <c r="N268" s="207"/>
      <c r="O268" s="270"/>
      <c r="P268" s="14"/>
    </row>
    <row r="269" spans="1:19" s="44" customFormat="1">
      <c r="A269" s="62" t="str">
        <f>IF(ISERROR(#REF!),"xx","")</f>
        <v>xx</v>
      </c>
      <c r="B269" s="662" t="s">
        <v>941</v>
      </c>
      <c r="C269" s="1377"/>
      <c r="D269" s="669" t="s">
        <v>945</v>
      </c>
      <c r="E269" s="664" t="s">
        <v>535</v>
      </c>
      <c r="F269" s="1956">
        <v>81.647055650160013</v>
      </c>
      <c r="G269" s="973" t="s">
        <v>778</v>
      </c>
      <c r="H269" s="63" t="s">
        <v>702</v>
      </c>
      <c r="I269" s="63" t="s">
        <v>703</v>
      </c>
      <c r="J269" s="294"/>
      <c r="K269" s="192"/>
      <c r="L269" s="294"/>
      <c r="M269" s="207"/>
      <c r="N269" s="207"/>
      <c r="O269" s="270"/>
      <c r="P269" s="14"/>
    </row>
    <row r="270" spans="1:19" s="44" customFormat="1">
      <c r="A270" s="62" t="str">
        <f>IF(ISERROR(#REF!),"xx","")</f>
        <v>xx</v>
      </c>
      <c r="B270" s="662" t="s">
        <v>942</v>
      </c>
      <c r="C270" s="1377"/>
      <c r="D270" s="669" t="s">
        <v>946</v>
      </c>
      <c r="E270" s="664" t="s">
        <v>1469</v>
      </c>
      <c r="F270" s="1956">
        <v>37.535339761920007</v>
      </c>
      <c r="G270" s="973" t="s">
        <v>778</v>
      </c>
      <c r="H270" s="63" t="s">
        <v>702</v>
      </c>
      <c r="I270" s="63" t="s">
        <v>703</v>
      </c>
      <c r="J270" s="294"/>
      <c r="K270" s="192"/>
      <c r="L270" s="294"/>
      <c r="M270" s="207"/>
      <c r="N270" s="207"/>
      <c r="O270" s="270"/>
      <c r="P270" s="14"/>
    </row>
    <row r="271" spans="1:19" s="44" customFormat="1">
      <c r="A271" s="62" t="str">
        <f>IF(ISERROR(#REF!),"xx","")</f>
        <v>xx</v>
      </c>
      <c r="B271" s="665" t="s">
        <v>3247</v>
      </c>
      <c r="C271" s="1376"/>
      <c r="D271" s="670" t="s">
        <v>943</v>
      </c>
      <c r="E271" s="667" t="s">
        <v>1535</v>
      </c>
      <c r="F271" s="1956">
        <v>12.248981264520003</v>
      </c>
      <c r="G271" s="972" t="s">
        <v>778</v>
      </c>
      <c r="H271" s="64" t="s">
        <v>702</v>
      </c>
      <c r="I271" s="64" t="s">
        <v>703</v>
      </c>
      <c r="J271" s="295"/>
      <c r="K271" s="1219"/>
      <c r="L271" s="295"/>
      <c r="M271" s="225"/>
      <c r="N271" s="225"/>
      <c r="O271" s="271"/>
      <c r="P271" s="5"/>
    </row>
    <row r="272" spans="1:19" s="518" customFormat="1">
      <c r="A272" s="62" t="str">
        <f>IF(ISERROR(#REF!),"xx","")</f>
        <v>xx</v>
      </c>
      <c r="B272" s="698" t="s">
        <v>1372</v>
      </c>
      <c r="C272" s="1328"/>
      <c r="D272" s="696" t="s">
        <v>1373</v>
      </c>
      <c r="E272" s="691" t="s">
        <v>295</v>
      </c>
      <c r="F272" s="1956">
        <v>53.072509089600011</v>
      </c>
      <c r="G272" s="894"/>
      <c r="H272" s="571"/>
      <c r="I272" s="606"/>
      <c r="J272" s="761"/>
      <c r="K272" s="571"/>
      <c r="L272" s="562"/>
      <c r="M272" s="560"/>
      <c r="N272" s="560"/>
      <c r="O272" s="563"/>
      <c r="P272" s="615" t="s">
        <v>2746</v>
      </c>
      <c r="Q272" s="532"/>
      <c r="R272" s="44"/>
      <c r="S272" s="532"/>
    </row>
    <row r="273" spans="1:19" ht="14.1" customHeight="1">
      <c r="A273" s="62"/>
      <c r="B273" s="2"/>
      <c r="C273" s="1340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R273" s="44"/>
      <c r="S273" s="44"/>
    </row>
    <row r="274" spans="1:19" ht="15.6">
      <c r="A274" s="62"/>
      <c r="B274" s="805" t="s">
        <v>1897</v>
      </c>
      <c r="C274" s="1391"/>
      <c r="D274" s="806"/>
      <c r="E274" s="806"/>
      <c r="F274" s="1977"/>
      <c r="G274" s="1220"/>
      <c r="H274" s="1220"/>
      <c r="I274" s="1220"/>
      <c r="J274" s="1217"/>
      <c r="K274" s="1217"/>
      <c r="L274" s="1217"/>
      <c r="M274" s="1217"/>
      <c r="N274" s="1217"/>
      <c r="O274" s="1218"/>
      <c r="P274" s="79"/>
      <c r="R274" s="44"/>
      <c r="S274" s="44"/>
    </row>
    <row r="275" spans="1:19" ht="12.75" customHeight="1">
      <c r="A275" s="62" t="str">
        <f>IF(ISERROR(#REF!),"xx","")</f>
        <v>xx</v>
      </c>
      <c r="B275" s="662">
        <v>9967001961</v>
      </c>
      <c r="C275" s="1349"/>
      <c r="D275" s="708" t="s">
        <v>1760</v>
      </c>
      <c r="E275" s="673" t="s">
        <v>1485</v>
      </c>
      <c r="F275" s="1956">
        <v>166.99264797600003</v>
      </c>
      <c r="G275" s="15" t="s">
        <v>893</v>
      </c>
      <c r="H275" s="16" t="s">
        <v>894</v>
      </c>
      <c r="I275" s="16" t="s">
        <v>1525</v>
      </c>
      <c r="J275" s="16" t="s">
        <v>1526</v>
      </c>
      <c r="K275" s="16" t="s">
        <v>411</v>
      </c>
      <c r="L275" s="16" t="s">
        <v>412</v>
      </c>
      <c r="M275" s="61" t="s">
        <v>615</v>
      </c>
      <c r="N275" s="16"/>
      <c r="O275" s="41"/>
      <c r="P275" s="4" t="s">
        <v>733</v>
      </c>
      <c r="R275" s="44"/>
      <c r="S275" s="44"/>
    </row>
    <row r="276" spans="1:19" ht="12.75" customHeight="1">
      <c r="A276" s="62" t="str">
        <f>IF(ISERROR(#REF!),"xx","")</f>
        <v>xx</v>
      </c>
      <c r="B276" s="665">
        <v>4623484</v>
      </c>
      <c r="C276" s="1351"/>
      <c r="D276" s="666" t="s">
        <v>1044</v>
      </c>
      <c r="E276" s="667"/>
      <c r="F276" s="1956">
        <v>111.32218389600003</v>
      </c>
      <c r="G276" s="19" t="s">
        <v>893</v>
      </c>
      <c r="H276" s="20"/>
      <c r="I276" s="20" t="s">
        <v>1525</v>
      </c>
      <c r="J276" s="20"/>
      <c r="K276" s="20" t="s">
        <v>411</v>
      </c>
      <c r="L276" s="20" t="s">
        <v>412</v>
      </c>
      <c r="M276" s="64"/>
      <c r="N276" s="20"/>
      <c r="O276" s="57"/>
      <c r="P276" s="5" t="s">
        <v>1076</v>
      </c>
      <c r="R276" s="44"/>
      <c r="S276" s="44"/>
    </row>
    <row r="277" spans="1:19" ht="12.75" customHeight="1">
      <c r="A277" s="62" t="str">
        <f>IF(ISERROR(#REF!),"xx","")</f>
        <v>xx</v>
      </c>
      <c r="B277" s="674" t="s">
        <v>549</v>
      </c>
      <c r="C277" s="1349"/>
      <c r="D277" s="708" t="s">
        <v>226</v>
      </c>
      <c r="E277" s="673" t="s">
        <v>745</v>
      </c>
      <c r="F277" s="1956">
        <v>927.63488109600007</v>
      </c>
      <c r="G277" s="15" t="s">
        <v>893</v>
      </c>
      <c r="H277" s="16"/>
      <c r="I277" s="16" t="s">
        <v>1525</v>
      </c>
      <c r="J277" s="16"/>
      <c r="K277" s="16" t="s">
        <v>411</v>
      </c>
      <c r="L277" s="16" t="s">
        <v>412</v>
      </c>
      <c r="M277" s="61"/>
      <c r="N277" s="16"/>
      <c r="O277" s="41"/>
      <c r="P277" s="4" t="s">
        <v>536</v>
      </c>
      <c r="R277" s="44"/>
      <c r="S277" s="44"/>
    </row>
    <row r="278" spans="1:19" ht="12.75" customHeight="1">
      <c r="A278" s="62" t="str">
        <f>IF(ISERROR(#REF!),"xx","")</f>
        <v>xx</v>
      </c>
      <c r="B278" s="674">
        <v>4614506</v>
      </c>
      <c r="C278" s="1349"/>
      <c r="D278" s="708" t="s">
        <v>19</v>
      </c>
      <c r="E278" s="673" t="s">
        <v>240</v>
      </c>
      <c r="F278" s="1956">
        <v>31.265432352000005</v>
      </c>
      <c r="G278" s="15"/>
      <c r="H278" s="16"/>
      <c r="I278" s="16"/>
      <c r="J278" s="16"/>
      <c r="K278" s="16" t="s">
        <v>411</v>
      </c>
      <c r="L278" s="16" t="s">
        <v>412</v>
      </c>
      <c r="M278" s="61"/>
      <c r="N278" s="16"/>
      <c r="O278" s="41"/>
      <c r="P278" s="4" t="s">
        <v>335</v>
      </c>
      <c r="R278" s="44"/>
      <c r="S278" s="44"/>
    </row>
    <row r="279" spans="1:19" ht="12.75" customHeight="1">
      <c r="A279" s="62" t="str">
        <f>IF(ISERROR(#REF!),"xx","")</f>
        <v>xx</v>
      </c>
      <c r="B279" s="662">
        <v>4614511</v>
      </c>
      <c r="C279" s="1350"/>
      <c r="D279" s="663" t="s">
        <v>205</v>
      </c>
      <c r="E279" s="664"/>
      <c r="F279" s="1956">
        <v>35.16423926400001</v>
      </c>
      <c r="G279" s="17"/>
      <c r="H279" s="18"/>
      <c r="I279" s="18"/>
      <c r="J279" s="18"/>
      <c r="K279" s="63" t="s">
        <v>411</v>
      </c>
      <c r="L279" s="18" t="s">
        <v>412</v>
      </c>
      <c r="M279" s="63"/>
      <c r="N279" s="18"/>
      <c r="O279" s="42"/>
      <c r="P279" s="14"/>
      <c r="R279" s="44"/>
      <c r="S279" s="44"/>
    </row>
    <row r="280" spans="1:19" s="539" customFormat="1">
      <c r="A280" s="62" t="str">
        <f>IF(ISERROR(#REF!),"xx","")</f>
        <v>xx</v>
      </c>
      <c r="B280" s="535" t="s">
        <v>1030</v>
      </c>
      <c r="C280" s="1324"/>
      <c r="D280" s="536"/>
      <c r="E280" s="536"/>
      <c r="F280" s="536"/>
      <c r="G280" s="536"/>
      <c r="H280" s="1225"/>
      <c r="I280" s="1225"/>
      <c r="J280" s="1225"/>
      <c r="K280" s="1225"/>
      <c r="L280" s="1225"/>
      <c r="M280" s="1225"/>
      <c r="N280" s="1225"/>
      <c r="O280" s="1226"/>
      <c r="P280" s="537"/>
      <c r="R280" s="44"/>
      <c r="S280" s="44"/>
    </row>
    <row r="281" spans="1:19" ht="12.75" customHeight="1">
      <c r="A281" s="62" t="str">
        <f>IF(ISERROR(#REF!),"xx","")</f>
        <v>xx</v>
      </c>
      <c r="B281" s="754">
        <v>8938509</v>
      </c>
      <c r="C281" s="1360"/>
      <c r="D281" s="705" t="s">
        <v>213</v>
      </c>
      <c r="E281" s="658" t="s">
        <v>728</v>
      </c>
      <c r="F281" s="1956">
        <v>73.26313754760001</v>
      </c>
      <c r="G281" s="15" t="s">
        <v>893</v>
      </c>
      <c r="H281" s="16" t="s">
        <v>894</v>
      </c>
      <c r="I281" s="16" t="s">
        <v>1525</v>
      </c>
      <c r="J281" s="16" t="s">
        <v>1526</v>
      </c>
      <c r="K281" s="16"/>
      <c r="L281" s="16"/>
      <c r="M281" s="61"/>
      <c r="N281" s="16"/>
      <c r="O281" s="41"/>
      <c r="P281" s="4" t="s">
        <v>265</v>
      </c>
      <c r="R281" s="44"/>
      <c r="S281" s="44"/>
    </row>
    <row r="282" spans="1:19" ht="12.75" customHeight="1">
      <c r="A282" s="62" t="str">
        <f>IF(ISERROR(#REF!),"xx","")</f>
        <v>xx</v>
      </c>
      <c r="B282" s="755">
        <v>8938510</v>
      </c>
      <c r="C282" s="1347"/>
      <c r="D282" s="756" t="s">
        <v>214</v>
      </c>
      <c r="E282" s="757" t="s">
        <v>729</v>
      </c>
      <c r="F282" s="1956">
        <v>55.572301184400011</v>
      </c>
      <c r="G282" s="17" t="s">
        <v>893</v>
      </c>
      <c r="H282" s="18" t="s">
        <v>894</v>
      </c>
      <c r="I282" s="18" t="s">
        <v>1525</v>
      </c>
      <c r="J282" s="18" t="s">
        <v>1526</v>
      </c>
      <c r="K282" s="63"/>
      <c r="L282" s="18"/>
      <c r="M282" s="63"/>
      <c r="N282" s="18"/>
      <c r="O282" s="42"/>
      <c r="P282" s="14" t="s">
        <v>8</v>
      </c>
      <c r="R282" s="44"/>
      <c r="S282" s="44"/>
    </row>
    <row r="283" spans="1:19" ht="12.75" customHeight="1">
      <c r="A283" s="62" t="str">
        <f>IF(ISERROR(#REF!),"xx","")</f>
        <v>xx</v>
      </c>
      <c r="B283" s="755">
        <v>8938511</v>
      </c>
      <c r="C283" s="1347"/>
      <c r="D283" s="756" t="s">
        <v>215</v>
      </c>
      <c r="E283" s="757" t="s">
        <v>730</v>
      </c>
      <c r="F283" s="1956">
        <v>55.572301184400011</v>
      </c>
      <c r="G283" s="17" t="s">
        <v>893</v>
      </c>
      <c r="H283" s="18" t="s">
        <v>894</v>
      </c>
      <c r="I283" s="18" t="s">
        <v>1525</v>
      </c>
      <c r="J283" s="18" t="s">
        <v>1526</v>
      </c>
      <c r="K283" s="18"/>
      <c r="L283" s="18"/>
      <c r="M283" s="63"/>
      <c r="N283" s="18"/>
      <c r="O283" s="42"/>
      <c r="P283" s="14" t="s">
        <v>8</v>
      </c>
      <c r="R283" s="44"/>
      <c r="S283" s="44"/>
    </row>
    <row r="284" spans="1:19" ht="12.75" customHeight="1">
      <c r="A284" s="62" t="str">
        <f>IF(ISERROR(#REF!),"xx","")</f>
        <v>xx</v>
      </c>
      <c r="B284" s="758">
        <v>8938512</v>
      </c>
      <c r="C284" s="1348"/>
      <c r="D284" s="706" t="s">
        <v>1072</v>
      </c>
      <c r="E284" s="661" t="s">
        <v>493</v>
      </c>
      <c r="F284" s="1956">
        <v>55.572301184400011</v>
      </c>
      <c r="G284" s="19" t="s">
        <v>893</v>
      </c>
      <c r="H284" s="20" t="s">
        <v>894</v>
      </c>
      <c r="I284" s="20" t="s">
        <v>1525</v>
      </c>
      <c r="J284" s="20" t="s">
        <v>1526</v>
      </c>
      <c r="K284" s="20"/>
      <c r="L284" s="20"/>
      <c r="M284" s="64"/>
      <c r="N284" s="20"/>
      <c r="O284" s="57"/>
      <c r="P284" s="5" t="s">
        <v>8</v>
      </c>
      <c r="R284" s="44"/>
      <c r="S284" s="44"/>
    </row>
    <row r="285" spans="1:19" ht="12.75" customHeight="1">
      <c r="A285" s="62" t="str">
        <f>IF(ISERROR(#REF!),"xx","")</f>
        <v>xx</v>
      </c>
      <c r="B285" s="754">
        <v>4062203</v>
      </c>
      <c r="C285" s="1360"/>
      <c r="D285" s="705" t="s">
        <v>4</v>
      </c>
      <c r="E285" s="658" t="s">
        <v>494</v>
      </c>
      <c r="F285" s="1956">
        <v>148.25690039160003</v>
      </c>
      <c r="G285" s="15" t="s">
        <v>893</v>
      </c>
      <c r="H285" s="16" t="s">
        <v>894</v>
      </c>
      <c r="I285" s="16" t="s">
        <v>1525</v>
      </c>
      <c r="J285" s="16" t="s">
        <v>1526</v>
      </c>
      <c r="K285" s="16"/>
      <c r="L285" s="16"/>
      <c r="M285" s="61"/>
      <c r="N285" s="16"/>
      <c r="O285" s="41"/>
      <c r="P285" s="4" t="s">
        <v>1597</v>
      </c>
      <c r="R285" s="44"/>
      <c r="S285" s="44"/>
    </row>
    <row r="286" spans="1:19" ht="12.75" customHeight="1">
      <c r="A286" s="62" t="str">
        <f>IF(ISERROR(#REF!),"xx","")</f>
        <v>xx</v>
      </c>
      <c r="B286" s="755">
        <v>4062303</v>
      </c>
      <c r="C286" s="1347"/>
      <c r="D286" s="756" t="s">
        <v>84</v>
      </c>
      <c r="E286" s="757" t="s">
        <v>495</v>
      </c>
      <c r="F286" s="1956">
        <v>373.62277232280013</v>
      </c>
      <c r="G286" s="17" t="s">
        <v>893</v>
      </c>
      <c r="H286" s="18" t="s">
        <v>894</v>
      </c>
      <c r="I286" s="18" t="s">
        <v>1525</v>
      </c>
      <c r="J286" s="18" t="s">
        <v>1526</v>
      </c>
      <c r="K286" s="63"/>
      <c r="L286" s="18"/>
      <c r="M286" s="63"/>
      <c r="N286" s="18"/>
      <c r="O286" s="42"/>
      <c r="P286" s="14" t="s">
        <v>1379</v>
      </c>
      <c r="R286" s="44"/>
      <c r="S286" s="44"/>
    </row>
    <row r="287" spans="1:19" ht="12.75" customHeight="1">
      <c r="A287" s="62" t="str">
        <f>IF(ISERROR(#REF!),"xx","")</f>
        <v>xx</v>
      </c>
      <c r="B287" s="755">
        <v>4062403</v>
      </c>
      <c r="C287" s="1347"/>
      <c r="D287" s="756" t="s">
        <v>506</v>
      </c>
      <c r="E287" s="757" t="s">
        <v>496</v>
      </c>
      <c r="F287" s="1956">
        <v>373.62277232280013</v>
      </c>
      <c r="G287" s="17" t="s">
        <v>893</v>
      </c>
      <c r="H287" s="18" t="s">
        <v>894</v>
      </c>
      <c r="I287" s="18" t="s">
        <v>1525</v>
      </c>
      <c r="J287" s="18" t="s">
        <v>1526</v>
      </c>
      <c r="K287" s="18"/>
      <c r="L287" s="18"/>
      <c r="M287" s="63"/>
      <c r="N287" s="18"/>
      <c r="O287" s="42"/>
      <c r="P287" s="14" t="s">
        <v>1379</v>
      </c>
      <c r="R287" s="44"/>
      <c r="S287" s="44"/>
    </row>
    <row r="288" spans="1:19" ht="12.75" customHeight="1">
      <c r="A288" s="62" t="str">
        <f>IF(ISERROR(#REF!),"xx","")</f>
        <v>xx</v>
      </c>
      <c r="B288" s="758">
        <v>4062503</v>
      </c>
      <c r="C288" s="1348"/>
      <c r="D288" s="706" t="s">
        <v>507</v>
      </c>
      <c r="E288" s="661" t="s">
        <v>497</v>
      </c>
      <c r="F288" s="1956">
        <v>373.62277232280013</v>
      </c>
      <c r="G288" s="19" t="s">
        <v>893</v>
      </c>
      <c r="H288" s="20" t="s">
        <v>894</v>
      </c>
      <c r="I288" s="20" t="s">
        <v>1525</v>
      </c>
      <c r="J288" s="20" t="s">
        <v>1526</v>
      </c>
      <c r="K288" s="20"/>
      <c r="L288" s="20"/>
      <c r="M288" s="64"/>
      <c r="N288" s="20"/>
      <c r="O288" s="57"/>
      <c r="P288" s="5" t="s">
        <v>1379</v>
      </c>
      <c r="R288" s="44"/>
      <c r="S288" s="44"/>
    </row>
    <row r="289" spans="1:19" ht="12.75" customHeight="1">
      <c r="A289" s="62" t="str">
        <f>IF(ISERROR(#REF!),"xx","")</f>
        <v>xx</v>
      </c>
      <c r="B289" s="755">
        <v>8938706</v>
      </c>
      <c r="C289" s="1347"/>
      <c r="D289" s="756" t="s">
        <v>1650</v>
      </c>
      <c r="E289" s="757" t="s">
        <v>729</v>
      </c>
      <c r="F289" s="1956">
        <v>50.957300394000001</v>
      </c>
      <c r="G289" s="17"/>
      <c r="H289" s="18"/>
      <c r="I289" s="18"/>
      <c r="J289" s="18"/>
      <c r="K289" s="63" t="s">
        <v>411</v>
      </c>
      <c r="L289" s="18" t="s">
        <v>412</v>
      </c>
      <c r="M289" s="63" t="s">
        <v>615</v>
      </c>
      <c r="N289" s="18"/>
      <c r="O289" s="42"/>
      <c r="P289" s="14" t="s">
        <v>1313</v>
      </c>
      <c r="R289" s="44"/>
      <c r="S289" s="44"/>
    </row>
    <row r="290" spans="1:19" ht="12.75" customHeight="1">
      <c r="A290" s="62" t="str">
        <f>IF(ISERROR(#REF!),"xx","")</f>
        <v>xx</v>
      </c>
      <c r="B290" s="755">
        <v>8938707</v>
      </c>
      <c r="C290" s="1347"/>
      <c r="D290" s="756" t="s">
        <v>1652</v>
      </c>
      <c r="E290" s="757" t="s">
        <v>730</v>
      </c>
      <c r="F290" s="1956">
        <v>50.957300394000001</v>
      </c>
      <c r="G290" s="17"/>
      <c r="H290" s="18"/>
      <c r="I290" s="18"/>
      <c r="J290" s="18"/>
      <c r="K290" s="18" t="s">
        <v>411</v>
      </c>
      <c r="L290" s="18" t="s">
        <v>412</v>
      </c>
      <c r="M290" s="63" t="s">
        <v>615</v>
      </c>
      <c r="N290" s="18"/>
      <c r="O290" s="42"/>
      <c r="P290" s="14" t="s">
        <v>1313</v>
      </c>
      <c r="R290" s="44"/>
      <c r="S290" s="44"/>
    </row>
    <row r="291" spans="1:19" ht="12.75" customHeight="1">
      <c r="A291" s="62" t="str">
        <f>IF(ISERROR(#REF!),"xx","")</f>
        <v>xx</v>
      </c>
      <c r="B291" s="758">
        <v>8938708</v>
      </c>
      <c r="C291" s="1348"/>
      <c r="D291" s="706" t="s">
        <v>1651</v>
      </c>
      <c r="E291" s="661" t="s">
        <v>493</v>
      </c>
      <c r="F291" s="1956">
        <v>50.957300394000001</v>
      </c>
      <c r="G291" s="19"/>
      <c r="H291" s="20"/>
      <c r="I291" s="20"/>
      <c r="J291" s="20"/>
      <c r="K291" s="20" t="s">
        <v>411</v>
      </c>
      <c r="L291" s="20" t="s">
        <v>412</v>
      </c>
      <c r="M291" s="64" t="s">
        <v>615</v>
      </c>
      <c r="N291" s="20"/>
      <c r="O291" s="57"/>
      <c r="P291" s="5" t="s">
        <v>1313</v>
      </c>
      <c r="R291" s="44"/>
      <c r="S291" s="44"/>
    </row>
    <row r="292" spans="1:19" ht="12.75" customHeight="1">
      <c r="A292" s="62" t="str">
        <f>IF(ISERROR(#REF!),"xx","")</f>
        <v>xx</v>
      </c>
      <c r="B292" s="755">
        <v>4062323</v>
      </c>
      <c r="C292" s="1347"/>
      <c r="D292" s="756" t="s">
        <v>1231</v>
      </c>
      <c r="E292" s="757" t="s">
        <v>495</v>
      </c>
      <c r="F292" s="1956">
        <v>347.66339287680012</v>
      </c>
      <c r="G292" s="17"/>
      <c r="H292" s="18"/>
      <c r="I292" s="18"/>
      <c r="J292" s="18"/>
      <c r="K292" s="63" t="s">
        <v>411</v>
      </c>
      <c r="L292" s="18" t="s">
        <v>412</v>
      </c>
      <c r="M292" s="63" t="s">
        <v>615</v>
      </c>
      <c r="N292" s="18"/>
      <c r="O292" s="42"/>
      <c r="P292" s="14" t="s">
        <v>1379</v>
      </c>
      <c r="R292" s="44"/>
      <c r="S292" s="44"/>
    </row>
    <row r="293" spans="1:19" ht="12.75" customHeight="1">
      <c r="A293" s="62" t="str">
        <f>IF(ISERROR(#REF!),"xx","")</f>
        <v>xx</v>
      </c>
      <c r="B293" s="755">
        <v>4062423</v>
      </c>
      <c r="C293" s="1347"/>
      <c r="D293" s="756" t="s">
        <v>368</v>
      </c>
      <c r="E293" s="757" t="s">
        <v>496</v>
      </c>
      <c r="F293" s="1956">
        <v>347.66339287680012</v>
      </c>
      <c r="G293" s="17"/>
      <c r="H293" s="18"/>
      <c r="I293" s="18"/>
      <c r="J293" s="18"/>
      <c r="K293" s="18" t="s">
        <v>411</v>
      </c>
      <c r="L293" s="18" t="s">
        <v>412</v>
      </c>
      <c r="M293" s="63" t="s">
        <v>615</v>
      </c>
      <c r="N293" s="18"/>
      <c r="O293" s="42"/>
      <c r="P293" s="14" t="s">
        <v>1379</v>
      </c>
      <c r="R293" s="44"/>
      <c r="S293" s="44"/>
    </row>
    <row r="294" spans="1:19" ht="12.75" customHeight="1">
      <c r="A294" s="62" t="str">
        <f>IF(ISERROR(#REF!),"xx","")</f>
        <v>xx</v>
      </c>
      <c r="B294" s="662">
        <v>4623361</v>
      </c>
      <c r="C294" s="1350"/>
      <c r="D294" s="663" t="s">
        <v>1583</v>
      </c>
      <c r="E294" s="664" t="s">
        <v>498</v>
      </c>
      <c r="F294" s="1956">
        <v>71.9170956504</v>
      </c>
      <c r="G294" s="17" t="s">
        <v>893</v>
      </c>
      <c r="H294" s="18" t="s">
        <v>894</v>
      </c>
      <c r="I294" s="18"/>
      <c r="J294" s="18"/>
      <c r="K294" s="63"/>
      <c r="L294" s="18"/>
      <c r="M294" s="63"/>
      <c r="N294" s="18"/>
      <c r="O294" s="42"/>
      <c r="P294" s="14" t="s">
        <v>1693</v>
      </c>
      <c r="R294" s="44"/>
      <c r="S294" s="44"/>
    </row>
    <row r="295" spans="1:19" ht="12.75" customHeight="1">
      <c r="A295" s="62" t="str">
        <f>IF(ISERROR(#REF!),"xx","")</f>
        <v>xx</v>
      </c>
      <c r="B295" s="662">
        <v>4599161</v>
      </c>
      <c r="C295" s="1350"/>
      <c r="D295" s="663" t="s">
        <v>1646</v>
      </c>
      <c r="E295" s="664" t="s">
        <v>295</v>
      </c>
      <c r="F295" s="1956">
        <v>61.725635571600016</v>
      </c>
      <c r="G295" s="17"/>
      <c r="H295" s="18"/>
      <c r="I295" s="18" t="s">
        <v>1525</v>
      </c>
      <c r="J295" s="18" t="s">
        <v>1526</v>
      </c>
      <c r="K295" s="18" t="s">
        <v>411</v>
      </c>
      <c r="L295" s="18" t="s">
        <v>412</v>
      </c>
      <c r="M295" s="63" t="s">
        <v>615</v>
      </c>
      <c r="N295" s="18"/>
      <c r="O295" s="42"/>
      <c r="P295" s="14" t="s">
        <v>660</v>
      </c>
      <c r="R295" s="44"/>
      <c r="S295" s="44"/>
    </row>
    <row r="296" spans="1:19" ht="12.75" customHeight="1">
      <c r="A296" s="62" t="str">
        <f>IF(ISERROR(#REF!),"xx","")</f>
        <v>xx</v>
      </c>
      <c r="B296" s="665" t="s">
        <v>1372</v>
      </c>
      <c r="C296" s="1351"/>
      <c r="D296" s="666" t="s">
        <v>1373</v>
      </c>
      <c r="E296" s="667" t="s">
        <v>295</v>
      </c>
      <c r="F296" s="1956">
        <v>53.072509089600011</v>
      </c>
      <c r="G296" s="19"/>
      <c r="H296" s="20"/>
      <c r="I296" s="20" t="s">
        <v>1525</v>
      </c>
      <c r="J296" s="20" t="s">
        <v>1526</v>
      </c>
      <c r="K296" s="20" t="s">
        <v>411</v>
      </c>
      <c r="L296" s="20" t="s">
        <v>412</v>
      </c>
      <c r="M296" s="64" t="s">
        <v>615</v>
      </c>
      <c r="N296" s="20"/>
      <c r="O296" s="57"/>
      <c r="P296" s="5" t="s">
        <v>659</v>
      </c>
      <c r="R296" s="44"/>
      <c r="S296" s="44"/>
    </row>
    <row r="297" spans="1:19" ht="12.75" customHeight="1">
      <c r="A297" s="62" t="str">
        <f>IF(ISERROR(#REF!),"xx","")</f>
        <v>xx</v>
      </c>
      <c r="B297" s="662">
        <v>4065611</v>
      </c>
      <c r="C297" s="1350"/>
      <c r="D297" s="663" t="s">
        <v>187</v>
      </c>
      <c r="E297" s="664"/>
      <c r="F297" s="1956">
        <v>31.670442924120003</v>
      </c>
      <c r="G297" s="17" t="s">
        <v>893</v>
      </c>
      <c r="H297" s="18" t="s">
        <v>894</v>
      </c>
      <c r="I297" s="18" t="s">
        <v>1525</v>
      </c>
      <c r="J297" s="18" t="s">
        <v>1526</v>
      </c>
      <c r="K297" s="63" t="s">
        <v>411</v>
      </c>
      <c r="L297" s="18" t="s">
        <v>412</v>
      </c>
      <c r="M297" s="63" t="s">
        <v>615</v>
      </c>
      <c r="N297" s="18"/>
      <c r="O297" s="42"/>
      <c r="P297" s="86" t="s">
        <v>1842</v>
      </c>
      <c r="R297" s="44"/>
      <c r="S297" s="44"/>
    </row>
    <row r="298" spans="1:19" ht="12.75" customHeight="1">
      <c r="A298" s="62" t="str">
        <f>IF(ISERROR(#REF!),"xx","")</f>
        <v>xx</v>
      </c>
      <c r="B298" s="665" t="s">
        <v>1833</v>
      </c>
      <c r="C298" s="1351"/>
      <c r="D298" s="666" t="s">
        <v>1536</v>
      </c>
      <c r="E298" s="667"/>
      <c r="F298" s="1956">
        <v>445.44372212340005</v>
      </c>
      <c r="G298" s="19"/>
      <c r="H298" s="20"/>
      <c r="I298" s="20"/>
      <c r="J298" s="20"/>
      <c r="K298" s="20" t="s">
        <v>411</v>
      </c>
      <c r="L298" s="20" t="s">
        <v>412</v>
      </c>
      <c r="M298" s="64" t="s">
        <v>615</v>
      </c>
      <c r="N298" s="20"/>
      <c r="O298" s="57"/>
      <c r="P298" s="310" t="s">
        <v>1843</v>
      </c>
      <c r="R298" s="44"/>
      <c r="S298" s="44"/>
    </row>
    <row r="299" spans="1:19" ht="14.1" customHeight="1">
      <c r="A299" s="62"/>
      <c r="D299"/>
      <c r="G299" s="1018"/>
      <c r="H299" s="1018"/>
      <c r="I299" s="1018"/>
      <c r="J299" s="1018"/>
      <c r="K299" s="1018"/>
      <c r="L299" s="1018"/>
      <c r="M299" s="1018"/>
      <c r="N299" s="1018"/>
      <c r="O299" s="1018"/>
      <c r="R299" s="44"/>
      <c r="S299" s="44"/>
    </row>
    <row r="300" spans="1:19" ht="15.75" customHeight="1">
      <c r="A300" s="62"/>
      <c r="B300" s="157" t="s">
        <v>1891</v>
      </c>
      <c r="C300" s="1343"/>
      <c r="D300" s="81"/>
      <c r="E300" s="81"/>
      <c r="F300" s="83"/>
      <c r="G300" s="1217"/>
      <c r="H300" s="1217"/>
      <c r="I300" s="1217"/>
      <c r="J300" s="1217"/>
      <c r="K300" s="1217"/>
      <c r="L300" s="1217"/>
      <c r="M300" s="1217"/>
      <c r="N300" s="1217"/>
      <c r="O300" s="1218"/>
      <c r="P300" s="79"/>
      <c r="R300" s="44"/>
      <c r="S300" s="44"/>
    </row>
    <row r="301" spans="1:19" ht="12.75" customHeight="1">
      <c r="A301" s="62" t="str">
        <f>IF(ISERROR(#REF!),"xx","")</f>
        <v>xx</v>
      </c>
      <c r="B301" s="755">
        <v>4053403</v>
      </c>
      <c r="C301" s="1347"/>
      <c r="D301" s="756" t="s">
        <v>921</v>
      </c>
      <c r="E301" s="757" t="s">
        <v>1470</v>
      </c>
      <c r="F301" s="1956">
        <v>33.4587557304</v>
      </c>
      <c r="G301" s="17" t="s">
        <v>1537</v>
      </c>
      <c r="H301" s="18" t="s">
        <v>378</v>
      </c>
      <c r="I301" s="18" t="s">
        <v>379</v>
      </c>
      <c r="J301" s="18" t="s">
        <v>380</v>
      </c>
      <c r="K301" s="63"/>
      <c r="L301" s="18"/>
      <c r="M301" s="63"/>
      <c r="N301" s="18"/>
      <c r="O301" s="42"/>
      <c r="P301" s="14" t="s">
        <v>75</v>
      </c>
      <c r="R301" s="44"/>
      <c r="S301" s="44"/>
    </row>
    <row r="302" spans="1:19" ht="12.75" customHeight="1">
      <c r="A302" s="62" t="str">
        <f>IF(ISERROR(#REF!),"xx","")</f>
        <v>xx</v>
      </c>
      <c r="B302" s="755">
        <v>4053503</v>
      </c>
      <c r="C302" s="1347"/>
      <c r="D302" s="756" t="s">
        <v>922</v>
      </c>
      <c r="E302" s="757" t="s">
        <v>1471</v>
      </c>
      <c r="F302" s="1956">
        <v>48.842091698400012</v>
      </c>
      <c r="G302" s="17" t="s">
        <v>1537</v>
      </c>
      <c r="H302" s="18" t="s">
        <v>378</v>
      </c>
      <c r="I302" s="18" t="s">
        <v>379</v>
      </c>
      <c r="J302" s="18" t="s">
        <v>380</v>
      </c>
      <c r="K302" s="18"/>
      <c r="L302" s="18"/>
      <c r="M302" s="63"/>
      <c r="N302" s="18"/>
      <c r="O302" s="42"/>
      <c r="P302" s="14" t="s">
        <v>75</v>
      </c>
      <c r="R302" s="44"/>
      <c r="S302" s="44"/>
    </row>
    <row r="303" spans="1:19" ht="12.75" customHeight="1">
      <c r="A303" s="62" t="str">
        <f>IF(ISERROR(#REF!),"xx","")</f>
        <v>xx</v>
      </c>
      <c r="B303" s="755">
        <v>4053603</v>
      </c>
      <c r="C303" s="1347"/>
      <c r="D303" s="756" t="s">
        <v>721</v>
      </c>
      <c r="E303" s="757" t="s">
        <v>1472</v>
      </c>
      <c r="F303" s="1956">
        <v>48.842091698400012</v>
      </c>
      <c r="G303" s="17" t="s">
        <v>1537</v>
      </c>
      <c r="H303" s="18" t="s">
        <v>378</v>
      </c>
      <c r="I303" s="18" t="s">
        <v>379</v>
      </c>
      <c r="J303" s="18" t="s">
        <v>380</v>
      </c>
      <c r="K303" s="18"/>
      <c r="L303" s="18"/>
      <c r="M303" s="63"/>
      <c r="N303" s="18"/>
      <c r="O303" s="42"/>
      <c r="P303" s="14" t="s">
        <v>75</v>
      </c>
      <c r="R303" s="44"/>
      <c r="S303" s="44"/>
    </row>
    <row r="304" spans="1:19" ht="12.75" customHeight="1">
      <c r="A304" s="62" t="str">
        <f>IF(ISERROR(#REF!),"xx","")</f>
        <v>xx</v>
      </c>
      <c r="B304" s="758">
        <v>4053703</v>
      </c>
      <c r="C304" s="1348"/>
      <c r="D304" s="706" t="s">
        <v>923</v>
      </c>
      <c r="E304" s="661" t="s">
        <v>892</v>
      </c>
      <c r="F304" s="1956">
        <v>48.842091698400012</v>
      </c>
      <c r="G304" s="19" t="s">
        <v>1537</v>
      </c>
      <c r="H304" s="20" t="s">
        <v>378</v>
      </c>
      <c r="I304" s="20" t="s">
        <v>379</v>
      </c>
      <c r="J304" s="20" t="s">
        <v>380</v>
      </c>
      <c r="K304" s="20"/>
      <c r="L304" s="20"/>
      <c r="M304" s="64"/>
      <c r="N304" s="20"/>
      <c r="O304" s="57"/>
      <c r="P304" s="5" t="s">
        <v>75</v>
      </c>
      <c r="R304" s="44"/>
      <c r="S304" s="44"/>
    </row>
    <row r="305" spans="1:19" ht="12.75" customHeight="1">
      <c r="A305" s="62" t="str">
        <f>IF(ISERROR(#REF!),"xx","")</f>
        <v>xx</v>
      </c>
      <c r="B305" s="754">
        <v>4047403</v>
      </c>
      <c r="C305" s="1360"/>
      <c r="D305" s="705" t="s">
        <v>899</v>
      </c>
      <c r="E305" s="658" t="s">
        <v>274</v>
      </c>
      <c r="F305" s="1956">
        <v>197.86815888840007</v>
      </c>
      <c r="G305" s="15" t="s">
        <v>1537</v>
      </c>
      <c r="H305" s="16"/>
      <c r="I305" s="16"/>
      <c r="J305" s="16"/>
      <c r="K305" s="16"/>
      <c r="L305" s="16"/>
      <c r="M305" s="61"/>
      <c r="N305" s="16"/>
      <c r="O305" s="41"/>
      <c r="P305" s="4" t="s">
        <v>1540</v>
      </c>
      <c r="R305" s="44"/>
      <c r="S305" s="44"/>
    </row>
    <row r="306" spans="1:19" ht="12.75" customHeight="1">
      <c r="A306" s="62" t="str">
        <f>IF(ISERROR(#REF!),"xx","")</f>
        <v>xx</v>
      </c>
      <c r="B306" s="755">
        <v>4047203</v>
      </c>
      <c r="C306" s="1347"/>
      <c r="D306" s="756" t="s">
        <v>999</v>
      </c>
      <c r="E306" s="757" t="s">
        <v>274</v>
      </c>
      <c r="F306" s="1956">
        <v>197.86815888840007</v>
      </c>
      <c r="G306" s="17"/>
      <c r="H306" s="18" t="s">
        <v>378</v>
      </c>
      <c r="I306" s="18" t="s">
        <v>379</v>
      </c>
      <c r="J306" s="18" t="s">
        <v>380</v>
      </c>
      <c r="K306" s="63"/>
      <c r="L306" s="18"/>
      <c r="M306" s="63"/>
      <c r="N306" s="18"/>
      <c r="O306" s="42"/>
      <c r="P306" s="14" t="s">
        <v>77</v>
      </c>
      <c r="R306" s="44"/>
      <c r="S306" s="44"/>
    </row>
    <row r="307" spans="1:19" ht="12.75" customHeight="1">
      <c r="A307" s="62" t="str">
        <f>IF(ISERROR(#REF!),"xx","")</f>
        <v>xx</v>
      </c>
      <c r="B307" s="755">
        <v>4047503</v>
      </c>
      <c r="C307" s="1347"/>
      <c r="D307" s="756" t="s">
        <v>1000</v>
      </c>
      <c r="E307" s="757" t="s">
        <v>275</v>
      </c>
      <c r="F307" s="1956">
        <v>444.19382607600005</v>
      </c>
      <c r="G307" s="17" t="s">
        <v>1537</v>
      </c>
      <c r="H307" s="18" t="s">
        <v>378</v>
      </c>
      <c r="I307" s="18" t="s">
        <v>379</v>
      </c>
      <c r="J307" s="18" t="s">
        <v>380</v>
      </c>
      <c r="K307" s="18"/>
      <c r="L307" s="18"/>
      <c r="M307" s="63"/>
      <c r="N307" s="18"/>
      <c r="O307" s="42"/>
      <c r="P307" s="14" t="s">
        <v>76</v>
      </c>
      <c r="R307" s="44"/>
      <c r="S307" s="44"/>
    </row>
    <row r="308" spans="1:19" ht="12.75" customHeight="1">
      <c r="A308" s="62" t="str">
        <f>IF(ISERROR(#REF!),"xx","")</f>
        <v>xx</v>
      </c>
      <c r="B308" s="755">
        <v>4047603</v>
      </c>
      <c r="C308" s="1347"/>
      <c r="D308" s="756" t="s">
        <v>1001</v>
      </c>
      <c r="E308" s="757" t="s">
        <v>891</v>
      </c>
      <c r="F308" s="1956">
        <v>444.19382607600005</v>
      </c>
      <c r="G308" s="17" t="s">
        <v>1537</v>
      </c>
      <c r="H308" s="18" t="s">
        <v>378</v>
      </c>
      <c r="I308" s="18" t="s">
        <v>379</v>
      </c>
      <c r="J308" s="18" t="s">
        <v>380</v>
      </c>
      <c r="K308" s="18"/>
      <c r="L308" s="18"/>
      <c r="M308" s="63"/>
      <c r="N308" s="18"/>
      <c r="O308" s="42"/>
      <c r="P308" s="14" t="s">
        <v>76</v>
      </c>
      <c r="R308" s="44"/>
      <c r="S308" s="44"/>
    </row>
    <row r="309" spans="1:19" ht="12.75" customHeight="1">
      <c r="A309" s="62" t="str">
        <f>IF(ISERROR(#REF!),"xx","")</f>
        <v>xx</v>
      </c>
      <c r="B309" s="758">
        <v>4047703</v>
      </c>
      <c r="C309" s="1348"/>
      <c r="D309" s="706" t="s">
        <v>1002</v>
      </c>
      <c r="E309" s="661" t="s">
        <v>195</v>
      </c>
      <c r="F309" s="1956">
        <v>444.19382607600005</v>
      </c>
      <c r="G309" s="19" t="s">
        <v>1537</v>
      </c>
      <c r="H309" s="20" t="s">
        <v>378</v>
      </c>
      <c r="I309" s="20" t="s">
        <v>379</v>
      </c>
      <c r="J309" s="20" t="s">
        <v>380</v>
      </c>
      <c r="K309" s="20"/>
      <c r="L309" s="20"/>
      <c r="M309" s="64"/>
      <c r="N309" s="20"/>
      <c r="O309" s="57"/>
      <c r="P309" s="5" t="s">
        <v>76</v>
      </c>
      <c r="R309" s="44"/>
      <c r="S309" s="44"/>
    </row>
    <row r="310" spans="1:19" ht="12.75" customHeight="1">
      <c r="A310" s="62" t="str">
        <f>IF(ISERROR(#REF!),"xx","")</f>
        <v>xx</v>
      </c>
      <c r="B310" s="674">
        <v>4049111</v>
      </c>
      <c r="C310" s="1349"/>
      <c r="D310" s="708" t="s">
        <v>1535</v>
      </c>
      <c r="E310" s="673"/>
      <c r="F310" s="1956">
        <v>24.709483398600003</v>
      </c>
      <c r="G310" s="15" t="s">
        <v>1537</v>
      </c>
      <c r="H310" s="16" t="s">
        <v>378</v>
      </c>
      <c r="I310" s="16" t="s">
        <v>379</v>
      </c>
      <c r="J310" s="16" t="s">
        <v>380</v>
      </c>
      <c r="K310" s="16"/>
      <c r="L310" s="16"/>
      <c r="M310" s="61"/>
      <c r="N310" s="16"/>
      <c r="O310" s="41"/>
      <c r="P310" s="155" t="s">
        <v>1844</v>
      </c>
      <c r="R310" s="44"/>
      <c r="S310" s="44"/>
    </row>
    <row r="311" spans="1:19" ht="13.5" customHeight="1">
      <c r="A311" s="62" t="str">
        <f>IF(ISERROR(#REF!),"xx","")</f>
        <v>xx</v>
      </c>
      <c r="B311" s="662">
        <v>4049212</v>
      </c>
      <c r="C311" s="1350"/>
      <c r="D311" s="663" t="s">
        <v>1832</v>
      </c>
      <c r="E311" s="664"/>
      <c r="F311" s="1956">
        <v>540.70503010524021</v>
      </c>
      <c r="G311" s="17" t="s">
        <v>1537</v>
      </c>
      <c r="H311" s="18" t="s">
        <v>378</v>
      </c>
      <c r="I311" s="18" t="s">
        <v>379</v>
      </c>
      <c r="J311" s="18" t="s">
        <v>380</v>
      </c>
      <c r="K311" s="63"/>
      <c r="L311" s="18"/>
      <c r="M311" s="63"/>
      <c r="N311" s="18"/>
      <c r="O311" s="42"/>
      <c r="P311" s="86" t="s">
        <v>1843</v>
      </c>
      <c r="R311" s="44"/>
      <c r="S311" s="44"/>
    </row>
    <row r="312" spans="1:19" ht="13.5" customHeight="1">
      <c r="A312" s="62" t="str">
        <f>IF(ISERROR(#REF!),"xx","")</f>
        <v>xx</v>
      </c>
      <c r="B312" s="662">
        <v>4049411</v>
      </c>
      <c r="C312" s="1350"/>
      <c r="D312" s="663" t="s">
        <v>1834</v>
      </c>
      <c r="E312" s="664"/>
      <c r="F312" s="1956">
        <v>56.726051382000016</v>
      </c>
      <c r="G312" s="17" t="s">
        <v>1537</v>
      </c>
      <c r="H312" s="18" t="s">
        <v>378</v>
      </c>
      <c r="I312" s="18" t="s">
        <v>379</v>
      </c>
      <c r="J312" s="18" t="s">
        <v>380</v>
      </c>
      <c r="K312" s="63"/>
      <c r="L312" s="18"/>
      <c r="M312" s="63"/>
      <c r="N312" s="18"/>
      <c r="O312" s="42"/>
      <c r="P312" s="86" t="s">
        <v>1845</v>
      </c>
      <c r="R312" s="44"/>
      <c r="S312" s="44"/>
    </row>
    <row r="313" spans="1:19" ht="12.75" customHeight="1">
      <c r="A313" s="62" t="str">
        <f>IF(ISERROR(#REF!),"xx","")</f>
        <v>xx</v>
      </c>
      <c r="B313" s="665">
        <v>4623361</v>
      </c>
      <c r="C313" s="1351"/>
      <c r="D313" s="666" t="s">
        <v>1583</v>
      </c>
      <c r="E313" s="667" t="s">
        <v>295</v>
      </c>
      <c r="F313" s="1956">
        <v>71.9170956504</v>
      </c>
      <c r="G313" s="19" t="s">
        <v>1537</v>
      </c>
      <c r="H313" s="20" t="s">
        <v>378</v>
      </c>
      <c r="I313" s="20" t="s">
        <v>379</v>
      </c>
      <c r="J313" s="20" t="s">
        <v>380</v>
      </c>
      <c r="K313" s="64"/>
      <c r="L313" s="20"/>
      <c r="M313" s="64"/>
      <c r="N313" s="20"/>
      <c r="O313" s="57"/>
      <c r="P313" s="5" t="s">
        <v>723</v>
      </c>
      <c r="R313" s="44"/>
      <c r="S313" s="44"/>
    </row>
    <row r="314" spans="1:19" ht="14.1" customHeight="1">
      <c r="A314" s="62"/>
      <c r="G314" s="1018"/>
      <c r="H314" s="1018"/>
      <c r="I314" s="1018"/>
      <c r="J314" s="1018"/>
      <c r="K314" s="1018"/>
      <c r="L314" s="1018"/>
      <c r="M314" s="1018"/>
      <c r="N314" s="1018"/>
      <c r="O314" s="1018"/>
      <c r="R314" s="44"/>
      <c r="S314" s="44"/>
    </row>
    <row r="315" spans="1:19" s="78" customFormat="1" ht="15.6">
      <c r="A315" s="62"/>
      <c r="B315" s="157" t="s">
        <v>4015</v>
      </c>
      <c r="C315" s="1343"/>
      <c r="D315" s="81"/>
      <c r="E315" s="81"/>
      <c r="F315" s="83"/>
      <c r="G315" s="1217"/>
      <c r="H315" s="1217"/>
      <c r="I315" s="1217"/>
      <c r="J315" s="1217"/>
      <c r="K315" s="1217"/>
      <c r="L315" s="1217"/>
      <c r="M315" s="1217"/>
      <c r="N315" s="1217"/>
      <c r="O315" s="1218"/>
      <c r="P315" s="79"/>
      <c r="R315" s="44"/>
      <c r="S315" s="44"/>
    </row>
    <row r="316" spans="1:19" s="44" customFormat="1">
      <c r="A316" s="1503" t="str">
        <f>IF(ISERROR(#REF!),"xx","")</f>
        <v>xx</v>
      </c>
      <c r="B316" s="662" t="s">
        <v>2567</v>
      </c>
      <c r="C316" s="1350"/>
      <c r="D316" s="663" t="s">
        <v>2579</v>
      </c>
      <c r="E316" s="664" t="s">
        <v>2580</v>
      </c>
      <c r="F316" s="1956">
        <v>234.20957868000002</v>
      </c>
      <c r="G316" s="17" t="s">
        <v>2585</v>
      </c>
      <c r="H316" s="18" t="s">
        <v>2586</v>
      </c>
      <c r="I316" s="51" t="s">
        <v>2984</v>
      </c>
      <c r="J316" s="139"/>
      <c r="K316" s="139"/>
      <c r="L316" s="139"/>
      <c r="M316" s="139"/>
      <c r="N316" s="139"/>
      <c r="O316" s="208"/>
      <c r="P316" s="86" t="s">
        <v>2611</v>
      </c>
      <c r="Q316"/>
      <c r="R316"/>
    </row>
    <row r="317" spans="1:19" s="44" customFormat="1" ht="13.5" customHeight="1">
      <c r="A317" s="1503" t="str">
        <f>IF(ISERROR(#REF!),"xx","")</f>
        <v>xx</v>
      </c>
      <c r="B317" s="662">
        <v>9967002766</v>
      </c>
      <c r="C317" s="1350"/>
      <c r="D317" s="663" t="s">
        <v>2581</v>
      </c>
      <c r="E317" s="664" t="s">
        <v>2582</v>
      </c>
      <c r="F317" s="1956">
        <v>128.810582208</v>
      </c>
      <c r="G317" s="17" t="s">
        <v>2585</v>
      </c>
      <c r="H317" s="18" t="s">
        <v>2586</v>
      </c>
      <c r="I317" s="51" t="s">
        <v>2984</v>
      </c>
      <c r="J317" s="139"/>
      <c r="K317" s="139"/>
      <c r="L317" s="139"/>
      <c r="M317" s="139"/>
      <c r="N317" s="139"/>
      <c r="O317" s="208"/>
      <c r="P317" s="86"/>
      <c r="Q317"/>
      <c r="R317"/>
    </row>
    <row r="318" spans="1:19" s="44" customFormat="1">
      <c r="A318" s="1503" t="str">
        <f>IF(ISERROR(#REF!),"xx","")</f>
        <v>xx</v>
      </c>
      <c r="B318" s="662" t="s">
        <v>2566</v>
      </c>
      <c r="C318" s="1350"/>
      <c r="D318" s="663" t="s">
        <v>2583</v>
      </c>
      <c r="E318" s="664" t="s">
        <v>2584</v>
      </c>
      <c r="F318" s="1956">
        <v>216.64620331200004</v>
      </c>
      <c r="G318" s="17" t="s">
        <v>2585</v>
      </c>
      <c r="H318" s="18" t="s">
        <v>2586</v>
      </c>
      <c r="I318" s="51" t="s">
        <v>2984</v>
      </c>
      <c r="J318" s="139"/>
      <c r="K318" s="139"/>
      <c r="L318" s="139"/>
      <c r="M318" s="139"/>
      <c r="N318" s="139"/>
      <c r="O318" s="208"/>
      <c r="P318" s="86" t="s">
        <v>2612</v>
      </c>
      <c r="Q318"/>
      <c r="R318"/>
    </row>
    <row r="319" spans="1:19" s="44" customFormat="1">
      <c r="A319" s="1503" t="str">
        <f>IF(ISERROR(#REF!),"xx","")</f>
        <v>xx</v>
      </c>
      <c r="B319" s="776" t="s">
        <v>3829</v>
      </c>
      <c r="C319" s="1350"/>
      <c r="D319" s="663" t="s">
        <v>2572</v>
      </c>
      <c r="E319" s="664" t="s">
        <v>542</v>
      </c>
      <c r="F319" s="1956">
        <v>87.835621104000012</v>
      </c>
      <c r="G319" s="17" t="s">
        <v>2585</v>
      </c>
      <c r="H319" s="18" t="s">
        <v>2586</v>
      </c>
      <c r="I319" s="51" t="s">
        <v>2984</v>
      </c>
      <c r="J319" s="139"/>
      <c r="K319" s="139"/>
      <c r="L319" s="139"/>
      <c r="M319" s="139"/>
      <c r="N319" s="139"/>
      <c r="O319" s="208"/>
      <c r="P319" s="88" t="s">
        <v>2587</v>
      </c>
      <c r="Q319"/>
      <c r="R319"/>
    </row>
    <row r="320" spans="1:19" s="44" customFormat="1">
      <c r="A320" s="1503" t="str">
        <f>IF(ISERROR(#REF!),"xx","")</f>
        <v>xx</v>
      </c>
      <c r="B320" s="665" t="s">
        <v>3076</v>
      </c>
      <c r="C320" s="1351"/>
      <c r="D320" s="666" t="s">
        <v>1968</v>
      </c>
      <c r="E320" s="667" t="s">
        <v>2588</v>
      </c>
      <c r="F320" s="1956">
        <v>23.898936599999999</v>
      </c>
      <c r="G320" s="19" t="s">
        <v>2585</v>
      </c>
      <c r="H320" s="20" t="s">
        <v>2586</v>
      </c>
      <c r="I320" s="52" t="s">
        <v>2984</v>
      </c>
      <c r="J320" s="421"/>
      <c r="K320" s="123"/>
      <c r="L320" s="224"/>
      <c r="M320" s="351"/>
      <c r="N320" s="224"/>
      <c r="O320" s="226"/>
      <c r="P320" s="310" t="s">
        <v>2613</v>
      </c>
      <c r="Q320"/>
      <c r="R320"/>
    </row>
    <row r="321" spans="1:19" s="44" customFormat="1">
      <c r="A321" s="1503" t="str">
        <f>IF(ISERROR(#REF!),"xx","")</f>
        <v>xx</v>
      </c>
      <c r="B321" s="662" t="s">
        <v>2573</v>
      </c>
      <c r="C321" s="1350"/>
      <c r="D321" s="663" t="s">
        <v>2574</v>
      </c>
      <c r="E321" s="664" t="s">
        <v>2589</v>
      </c>
      <c r="F321" s="1956">
        <v>195.18402103200006</v>
      </c>
      <c r="G321" s="17" t="s">
        <v>2585</v>
      </c>
      <c r="H321" s="18" t="s">
        <v>2586</v>
      </c>
      <c r="I321" s="51" t="s">
        <v>2984</v>
      </c>
      <c r="J321" s="422"/>
      <c r="K321" s="139"/>
      <c r="L321" s="139"/>
      <c r="M321" s="297"/>
      <c r="N321" s="139"/>
      <c r="O321" s="208"/>
      <c r="P321" s="86" t="s">
        <v>2590</v>
      </c>
      <c r="Q321"/>
      <c r="R321"/>
    </row>
    <row r="322" spans="1:19" s="44" customFormat="1">
      <c r="A322" s="1503" t="str">
        <f>IF(ISERROR(#REF!),"xx","")</f>
        <v>xx</v>
      </c>
      <c r="B322" s="1911" t="s">
        <v>2568</v>
      </c>
      <c r="C322" s="1912"/>
      <c r="D322" s="1913" t="s">
        <v>2569</v>
      </c>
      <c r="E322" s="1921" t="s">
        <v>2592</v>
      </c>
      <c r="F322" s="1956">
        <v>33.177347280000006</v>
      </c>
      <c r="G322" s="17" t="s">
        <v>2585</v>
      </c>
      <c r="H322" s="18" t="s">
        <v>2586</v>
      </c>
      <c r="I322" s="51" t="s">
        <v>2984</v>
      </c>
      <c r="J322" s="139"/>
      <c r="K322" s="139"/>
      <c r="L322" s="139"/>
      <c r="M322" s="139"/>
      <c r="N322" s="139"/>
      <c r="O322" s="208"/>
      <c r="P322" s="86" t="s">
        <v>2591</v>
      </c>
      <c r="Q322"/>
      <c r="R322"/>
    </row>
    <row r="323" spans="1:19" s="44" customFormat="1">
      <c r="A323" s="1503" t="str">
        <f>IF(ISERROR(#REF!),"xx","")</f>
        <v>xx</v>
      </c>
      <c r="B323" s="662" t="s">
        <v>2570</v>
      </c>
      <c r="C323" s="1350"/>
      <c r="D323" s="663" t="s">
        <v>2571</v>
      </c>
      <c r="E323" s="664" t="s">
        <v>2593</v>
      </c>
      <c r="F323" s="1956">
        <v>50.740722648000009</v>
      </c>
      <c r="G323" s="17" t="s">
        <v>2585</v>
      </c>
      <c r="H323" s="18" t="s">
        <v>2586</v>
      </c>
      <c r="I323" s="51" t="s">
        <v>2984</v>
      </c>
      <c r="J323" s="139"/>
      <c r="K323" s="139"/>
      <c r="L323" s="139"/>
      <c r="M323" s="139"/>
      <c r="N323" s="139"/>
      <c r="O323" s="208"/>
      <c r="P323" s="86" t="s">
        <v>2614</v>
      </c>
      <c r="Q323"/>
      <c r="R323"/>
    </row>
    <row r="324" spans="1:19" s="44" customFormat="1">
      <c r="A324" s="1503" t="str">
        <f>IF(ISERROR(#REF!),"xx","")</f>
        <v>xx</v>
      </c>
      <c r="B324" s="662" t="s">
        <v>2575</v>
      </c>
      <c r="C324" s="1350"/>
      <c r="D324" s="663" t="s">
        <v>2576</v>
      </c>
      <c r="E324" s="664" t="s">
        <v>2917</v>
      </c>
      <c r="F324" s="1956">
        <v>27.310392648000004</v>
      </c>
      <c r="G324" s="17" t="s">
        <v>2585</v>
      </c>
      <c r="H324" s="18" t="s">
        <v>2586</v>
      </c>
      <c r="I324" s="51" t="s">
        <v>2984</v>
      </c>
      <c r="J324" s="422"/>
      <c r="K324" s="139"/>
      <c r="L324" s="139"/>
      <c r="M324" s="297"/>
      <c r="N324" s="139"/>
      <c r="O324" s="208"/>
      <c r="P324" s="86" t="s">
        <v>2594</v>
      </c>
      <c r="Q324"/>
      <c r="R324"/>
    </row>
    <row r="325" spans="1:19" s="44" customFormat="1">
      <c r="A325" s="1503" t="str">
        <f>IF(ISERROR(#REF!),"xx","")</f>
        <v>xx</v>
      </c>
      <c r="B325" s="665">
        <v>9967003353</v>
      </c>
      <c r="C325" s="1351"/>
      <c r="D325" s="670" t="s">
        <v>2892</v>
      </c>
      <c r="E325" s="679"/>
      <c r="F325" s="1956">
        <v>89.222696640000024</v>
      </c>
      <c r="G325" s="20" t="s">
        <v>2585</v>
      </c>
      <c r="H325" s="20" t="s">
        <v>2586</v>
      </c>
      <c r="I325" s="52" t="s">
        <v>2984</v>
      </c>
      <c r="J325" s="123"/>
      <c r="K325" s="123"/>
      <c r="L325" s="123"/>
      <c r="M325" s="123"/>
      <c r="N325" s="123"/>
      <c r="O325" s="351"/>
      <c r="P325" s="92"/>
      <c r="Q325"/>
      <c r="R325"/>
    </row>
    <row r="326" spans="1:19" s="44" customFormat="1">
      <c r="A326" s="1503" t="str">
        <f>IF(ISERROR(#REF!),"xx","")</f>
        <v>xx</v>
      </c>
      <c r="B326" s="674" t="s">
        <v>2533</v>
      </c>
      <c r="C326" s="1349"/>
      <c r="D326" s="708" t="s">
        <v>2545</v>
      </c>
      <c r="E326" s="678" t="s">
        <v>2017</v>
      </c>
      <c r="F326" s="1956">
        <v>73.608724728000027</v>
      </c>
      <c r="G326" s="16" t="s">
        <v>2585</v>
      </c>
      <c r="H326" s="16" t="s">
        <v>2586</v>
      </c>
      <c r="I326" s="53" t="s">
        <v>2984</v>
      </c>
      <c r="J326" s="124"/>
      <c r="K326" s="124"/>
      <c r="L326" s="124"/>
      <c r="M326" s="124"/>
      <c r="N326" s="124"/>
      <c r="O326" s="427"/>
      <c r="P326" s="411" t="s">
        <v>3006</v>
      </c>
      <c r="Q326"/>
      <c r="R326"/>
    </row>
    <row r="327" spans="1:19" s="44" customFormat="1">
      <c r="A327" s="1503" t="str">
        <f>IF(ISERROR(#REF!),"xx","")</f>
        <v>xx</v>
      </c>
      <c r="B327" s="662" t="s">
        <v>2986</v>
      </c>
      <c r="C327" s="1350"/>
      <c r="D327" s="663" t="s">
        <v>2987</v>
      </c>
      <c r="E327" s="677" t="s">
        <v>2989</v>
      </c>
      <c r="F327" s="1956">
        <v>39.025557648000003</v>
      </c>
      <c r="G327" s="18" t="s">
        <v>2585</v>
      </c>
      <c r="H327" s="18" t="s">
        <v>2586</v>
      </c>
      <c r="I327" s="51" t="s">
        <v>2984</v>
      </c>
      <c r="J327" s="139"/>
      <c r="K327" s="139"/>
      <c r="L327" s="139"/>
      <c r="M327" s="139"/>
      <c r="N327" s="139"/>
      <c r="O327" s="350"/>
      <c r="P327" s="88" t="s">
        <v>2985</v>
      </c>
      <c r="Q327"/>
      <c r="R327"/>
    </row>
    <row r="328" spans="1:19" s="44" customFormat="1">
      <c r="A328" s="1503" t="str">
        <f>IF(ISERROR(#REF!),"xx","")</f>
        <v>xx</v>
      </c>
      <c r="B328" s="689" t="s">
        <v>3223</v>
      </c>
      <c r="C328" s="1328"/>
      <c r="D328" s="690" t="s">
        <v>3224</v>
      </c>
      <c r="E328" s="679" t="s">
        <v>3238</v>
      </c>
      <c r="F328" s="1956">
        <v>184.03118395200005</v>
      </c>
      <c r="G328" s="404" t="s">
        <v>2585</v>
      </c>
      <c r="H328" s="404" t="s">
        <v>2586</v>
      </c>
      <c r="I328" s="430" t="s">
        <v>2984</v>
      </c>
      <c r="J328" s="324"/>
      <c r="K328" s="282"/>
      <c r="L328" s="282"/>
      <c r="M328" s="282"/>
      <c r="N328" s="282"/>
      <c r="O328" s="1555" t="s">
        <v>3239</v>
      </c>
      <c r="P328" s="5" t="s">
        <v>3226</v>
      </c>
      <c r="Q328"/>
      <c r="R328"/>
    </row>
    <row r="329" spans="1:19" s="44" customFormat="1">
      <c r="A329" s="1503" t="str">
        <f>IF(ISERROR(#REF!),"xx","")</f>
        <v>xx</v>
      </c>
      <c r="B329" s="686">
        <v>9967002640</v>
      </c>
      <c r="C329" s="1327"/>
      <c r="D329" s="695" t="s">
        <v>2477</v>
      </c>
      <c r="E329" s="677"/>
      <c r="F329" s="1956">
        <v>205.06224816000005</v>
      </c>
      <c r="G329" s="362" t="s">
        <v>2585</v>
      </c>
      <c r="H329" s="362" t="s">
        <v>2586</v>
      </c>
      <c r="I329" s="481" t="s">
        <v>2984</v>
      </c>
      <c r="J329" s="323"/>
      <c r="K329" s="365"/>
      <c r="L329" s="365"/>
      <c r="M329" s="365"/>
      <c r="N329" s="365"/>
      <c r="O329" s="1542"/>
      <c r="P329" s="14"/>
      <c r="Q329"/>
      <c r="R329"/>
    </row>
    <row r="330" spans="1:19" s="555" customFormat="1">
      <c r="A330" s="1503" t="str">
        <f>IF(ISERROR(#REF!),"xx","")</f>
        <v>xx</v>
      </c>
      <c r="B330" s="665">
        <v>9967003957</v>
      </c>
      <c r="C330" s="1328"/>
      <c r="D330" s="696" t="s">
        <v>3202</v>
      </c>
      <c r="E330" s="691"/>
      <c r="F330" s="1956">
        <v>13.589591400000003</v>
      </c>
      <c r="G330" s="570" t="s">
        <v>2585</v>
      </c>
      <c r="H330" s="571" t="s">
        <v>2586</v>
      </c>
      <c r="I330" s="1828" t="s">
        <v>2984</v>
      </c>
      <c r="J330" s="605"/>
      <c r="K330" s="557"/>
      <c r="L330" s="562"/>
      <c r="M330" s="562"/>
      <c r="N330" s="568"/>
      <c r="O330" s="563"/>
      <c r="P330" s="615"/>
      <c r="Q330"/>
      <c r="R330"/>
      <c r="S330" s="532"/>
    </row>
    <row r="331" spans="1:19" s="518" customFormat="1" ht="12.75" customHeight="1">
      <c r="A331" s="1503" t="str">
        <f>IF(ISERROR(#REF!),"xx","")</f>
        <v>xx</v>
      </c>
      <c r="B331" s="1425">
        <v>9967004836</v>
      </c>
      <c r="C331" s="1331"/>
      <c r="D331" s="746" t="s">
        <v>3628</v>
      </c>
      <c r="E331" s="747"/>
      <c r="F331" s="1956">
        <v>41.331102120000011</v>
      </c>
      <c r="G331" s="854" t="s">
        <v>2585</v>
      </c>
      <c r="H331" s="577" t="s">
        <v>2586</v>
      </c>
      <c r="I331" s="1014" t="s">
        <v>2984</v>
      </c>
      <c r="J331" s="604"/>
      <c r="K331" s="604"/>
      <c r="L331" s="866"/>
      <c r="M331" s="566"/>
      <c r="N331" s="549"/>
      <c r="O331" s="554"/>
      <c r="P331" s="588" t="s">
        <v>3740</v>
      </c>
      <c r="Q331" s="44"/>
      <c r="R331"/>
    </row>
    <row r="332" spans="1:19" s="518" customFormat="1" ht="12.75" customHeight="1">
      <c r="A332" s="1503" t="str">
        <f>IF(ISERROR(#REF!),"xx","")</f>
        <v>xx</v>
      </c>
      <c r="B332" s="1425">
        <v>9967004835</v>
      </c>
      <c r="C332" s="1331"/>
      <c r="D332" s="746" t="s">
        <v>3742</v>
      </c>
      <c r="E332" s="747"/>
      <c r="F332" s="1956">
        <v>39.362954400000007</v>
      </c>
      <c r="G332" s="854" t="s">
        <v>2585</v>
      </c>
      <c r="H332" s="577" t="s">
        <v>2586</v>
      </c>
      <c r="I332" s="1014" t="s">
        <v>2984</v>
      </c>
      <c r="J332" s="604"/>
      <c r="K332" s="604"/>
      <c r="L332" s="866"/>
      <c r="M332" s="566"/>
      <c r="N332" s="549"/>
      <c r="O332" s="554"/>
      <c r="P332" s="588"/>
      <c r="Q332" s="44"/>
      <c r="R332"/>
    </row>
    <row r="333" spans="1:19" s="78" customFormat="1">
      <c r="A333" s="1503"/>
      <c r="B333" s="90" t="s">
        <v>1030</v>
      </c>
      <c r="C333" s="1343"/>
      <c r="D333" s="83"/>
      <c r="E333" s="83"/>
      <c r="F333" s="83"/>
      <c r="G333" s="1217" t="s">
        <v>10</v>
      </c>
      <c r="H333" s="1217"/>
      <c r="I333" s="289"/>
      <c r="J333" s="131"/>
      <c r="K333" s="131"/>
      <c r="L333" s="131"/>
      <c r="M333" s="131"/>
      <c r="N333" s="131"/>
      <c r="O333" s="184"/>
      <c r="P333" s="1215" t="s">
        <v>2785</v>
      </c>
      <c r="Q333"/>
      <c r="R333"/>
    </row>
    <row r="334" spans="1:19">
      <c r="A334" s="1503" t="str">
        <f>IF(ISERROR(#REF!),"xx","")</f>
        <v>xx</v>
      </c>
      <c r="B334" s="754" t="s">
        <v>2595</v>
      </c>
      <c r="C334" s="1360"/>
      <c r="D334" s="657" t="s">
        <v>3436</v>
      </c>
      <c r="E334" s="658" t="s">
        <v>728</v>
      </c>
      <c r="F334" s="1956">
        <v>23.805712410480002</v>
      </c>
      <c r="G334" s="15" t="s">
        <v>2585</v>
      </c>
      <c r="H334" s="16" t="s">
        <v>2586</v>
      </c>
      <c r="I334" s="53" t="s">
        <v>2984</v>
      </c>
      <c r="J334" s="160"/>
      <c r="K334" s="124"/>
      <c r="L334" s="124"/>
      <c r="M334" s="124"/>
      <c r="N334" s="124"/>
      <c r="O334" s="208"/>
      <c r="P334" s="516" t="s">
        <v>2792</v>
      </c>
    </row>
    <row r="335" spans="1:19">
      <c r="A335" s="1503" t="str">
        <f>IF(ISERROR(#REF!),"xx","")</f>
        <v>xx</v>
      </c>
      <c r="B335" s="755" t="s">
        <v>2596</v>
      </c>
      <c r="C335" s="1347"/>
      <c r="D335" s="768" t="s">
        <v>3437</v>
      </c>
      <c r="E335" s="757" t="s">
        <v>729</v>
      </c>
      <c r="F335" s="1956">
        <v>48.553654149000003</v>
      </c>
      <c r="G335" s="17" t="s">
        <v>2585</v>
      </c>
      <c r="H335" s="18" t="s">
        <v>2586</v>
      </c>
      <c r="I335" s="51" t="s">
        <v>2984</v>
      </c>
      <c r="J335" s="162"/>
      <c r="K335" s="139"/>
      <c r="L335" s="139"/>
      <c r="M335" s="139"/>
      <c r="N335" s="139"/>
      <c r="O335" s="208"/>
      <c r="P335" s="995" t="s">
        <v>2792</v>
      </c>
    </row>
    <row r="336" spans="1:19">
      <c r="A336" s="1503" t="str">
        <f>IF(ISERROR(#REF!),"xx","")</f>
        <v>xx</v>
      </c>
      <c r="B336" s="755" t="s">
        <v>2597</v>
      </c>
      <c r="C336" s="1347"/>
      <c r="D336" s="768" t="s">
        <v>3438</v>
      </c>
      <c r="E336" s="757" t="s">
        <v>730</v>
      </c>
      <c r="F336" s="1956">
        <v>48.553654149000003</v>
      </c>
      <c r="G336" s="17" t="s">
        <v>2585</v>
      </c>
      <c r="H336" s="18" t="s">
        <v>2586</v>
      </c>
      <c r="I336" s="51" t="s">
        <v>2984</v>
      </c>
      <c r="J336" s="162"/>
      <c r="K336" s="139"/>
      <c r="L336" s="139"/>
      <c r="M336" s="139"/>
      <c r="N336" s="139"/>
      <c r="O336" s="208"/>
      <c r="P336" s="995" t="s">
        <v>2792</v>
      </c>
    </row>
    <row r="337" spans="1:19">
      <c r="A337" s="1503" t="str">
        <f>IF(ISERROR(#REF!),"xx","")</f>
        <v>xx</v>
      </c>
      <c r="B337" s="758" t="s">
        <v>2598</v>
      </c>
      <c r="C337" s="1348"/>
      <c r="D337" s="770" t="s">
        <v>3439</v>
      </c>
      <c r="E337" s="661" t="s">
        <v>493</v>
      </c>
      <c r="F337" s="1956">
        <v>48.553654149000003</v>
      </c>
      <c r="G337" s="19" t="s">
        <v>2585</v>
      </c>
      <c r="H337" s="20" t="s">
        <v>2586</v>
      </c>
      <c r="I337" s="52" t="s">
        <v>2984</v>
      </c>
      <c r="J337" s="164"/>
      <c r="K337" s="123"/>
      <c r="L337" s="123"/>
      <c r="M337" s="123"/>
      <c r="N337" s="123"/>
      <c r="O337" s="226"/>
      <c r="P337" s="996" t="s">
        <v>2792</v>
      </c>
    </row>
    <row r="338" spans="1:19">
      <c r="A338" s="1503" t="str">
        <f>IF(ISERROR(#REF!),"xx","")</f>
        <v>xx</v>
      </c>
      <c r="B338" s="754" t="s">
        <v>2599</v>
      </c>
      <c r="C338" s="1360"/>
      <c r="D338" s="657" t="s">
        <v>3456</v>
      </c>
      <c r="E338" s="658" t="s">
        <v>494</v>
      </c>
      <c r="F338" s="1956">
        <v>114.77891549124003</v>
      </c>
      <c r="G338" s="15" t="s">
        <v>2585</v>
      </c>
      <c r="H338" s="16" t="s">
        <v>2586</v>
      </c>
      <c r="I338" s="53" t="s">
        <v>2984</v>
      </c>
      <c r="J338" s="160"/>
      <c r="K338" s="124"/>
      <c r="L338" s="124"/>
      <c r="M338" s="124"/>
      <c r="N338" s="124"/>
      <c r="O338" s="208"/>
      <c r="P338" s="1006" t="s">
        <v>2793</v>
      </c>
    </row>
    <row r="339" spans="1:19">
      <c r="A339" s="1503" t="str">
        <f>IF(ISERROR(#REF!),"xx","")</f>
        <v>xx</v>
      </c>
      <c r="B339" s="755" t="s">
        <v>2600</v>
      </c>
      <c r="C339" s="1347"/>
      <c r="D339" s="768" t="s">
        <v>3457</v>
      </c>
      <c r="E339" s="757" t="s">
        <v>495</v>
      </c>
      <c r="F339" s="1956">
        <v>152.23733857332005</v>
      </c>
      <c r="G339" s="17" t="s">
        <v>2585</v>
      </c>
      <c r="H339" s="18" t="s">
        <v>2586</v>
      </c>
      <c r="I339" s="51" t="s">
        <v>2984</v>
      </c>
      <c r="J339" s="162"/>
      <c r="K339" s="139"/>
      <c r="L339" s="139"/>
      <c r="M339" s="139"/>
      <c r="N339" s="139"/>
      <c r="O339" s="208"/>
      <c r="P339" s="631" t="s">
        <v>2793</v>
      </c>
    </row>
    <row r="340" spans="1:19">
      <c r="A340" s="1503" t="str">
        <f>IF(ISERROR(#REF!),"xx","")</f>
        <v>xx</v>
      </c>
      <c r="B340" s="755" t="s">
        <v>2601</v>
      </c>
      <c r="C340" s="1347"/>
      <c r="D340" s="768" t="s">
        <v>3458</v>
      </c>
      <c r="E340" s="757" t="s">
        <v>496</v>
      </c>
      <c r="F340" s="1956">
        <v>152.23733857332005</v>
      </c>
      <c r="G340" s="17" t="s">
        <v>2585</v>
      </c>
      <c r="H340" s="18" t="s">
        <v>2586</v>
      </c>
      <c r="I340" s="51" t="s">
        <v>2984</v>
      </c>
      <c r="J340" s="162"/>
      <c r="K340" s="139"/>
      <c r="L340" s="139"/>
      <c r="M340" s="139"/>
      <c r="N340" s="139"/>
      <c r="O340" s="208"/>
      <c r="P340" s="631" t="s">
        <v>2793</v>
      </c>
    </row>
    <row r="341" spans="1:19">
      <c r="A341" s="1503" t="str">
        <f>IF(ISERROR(#REF!),"xx","")</f>
        <v>xx</v>
      </c>
      <c r="B341" s="758" t="s">
        <v>2602</v>
      </c>
      <c r="C341" s="1348"/>
      <c r="D341" s="770" t="s">
        <v>3459</v>
      </c>
      <c r="E341" s="661" t="s">
        <v>497</v>
      </c>
      <c r="F341" s="1956">
        <v>152.23733857332005</v>
      </c>
      <c r="G341" s="19" t="s">
        <v>2585</v>
      </c>
      <c r="H341" s="20" t="s">
        <v>2586</v>
      </c>
      <c r="I341" s="52" t="s">
        <v>2984</v>
      </c>
      <c r="J341" s="164"/>
      <c r="K341" s="123"/>
      <c r="L341" s="123"/>
      <c r="M341" s="123"/>
      <c r="N341" s="123"/>
      <c r="O341" s="226"/>
      <c r="P341" s="1007" t="s">
        <v>2793</v>
      </c>
    </row>
    <row r="342" spans="1:19">
      <c r="A342" s="1503" t="str">
        <f>IF(ISERROR(#REF!),"xx","")</f>
        <v>xx</v>
      </c>
      <c r="B342" s="674" t="s">
        <v>2605</v>
      </c>
      <c r="C342" s="1349"/>
      <c r="D342" s="678" t="s">
        <v>2608</v>
      </c>
      <c r="E342" s="673"/>
      <c r="F342" s="1956">
        <v>21.382836995520002</v>
      </c>
      <c r="G342" s="15" t="s">
        <v>2585</v>
      </c>
      <c r="H342" s="16" t="s">
        <v>2586</v>
      </c>
      <c r="I342" s="53" t="s">
        <v>2984</v>
      </c>
      <c r="J342" s="124"/>
      <c r="K342" s="124"/>
      <c r="L342" s="124"/>
      <c r="M342" s="124"/>
      <c r="N342" s="124"/>
      <c r="O342" s="214"/>
      <c r="P342" s="516"/>
    </row>
    <row r="343" spans="1:19">
      <c r="A343" s="1503" t="str">
        <f>IF(ISERROR(#REF!),"xx","")</f>
        <v>xx</v>
      </c>
      <c r="B343" s="662" t="s">
        <v>2606</v>
      </c>
      <c r="C343" s="1350"/>
      <c r="D343" s="677" t="s">
        <v>2609</v>
      </c>
      <c r="E343" s="664"/>
      <c r="F343" s="1956">
        <v>99.184058653679998</v>
      </c>
      <c r="G343" s="17" t="s">
        <v>2585</v>
      </c>
      <c r="H343" s="18" t="s">
        <v>2586</v>
      </c>
      <c r="I343" s="51" t="s">
        <v>2984</v>
      </c>
      <c r="J343" s="139"/>
      <c r="K343" s="139"/>
      <c r="L343" s="139"/>
      <c r="M343" s="139"/>
      <c r="N343" s="139"/>
      <c r="O343" s="208"/>
      <c r="P343" s="995"/>
    </row>
    <row r="344" spans="1:19">
      <c r="A344" s="1503" t="str">
        <f>IF(ISERROR(#REF!),"xx","")</f>
        <v>xx</v>
      </c>
      <c r="B344" s="662" t="s">
        <v>2607</v>
      </c>
      <c r="C344" s="1350"/>
      <c r="D344" s="677" t="s">
        <v>2610</v>
      </c>
      <c r="E344" s="664"/>
      <c r="F344" s="1956">
        <v>135.46950236820004</v>
      </c>
      <c r="G344" s="17" t="s">
        <v>2585</v>
      </c>
      <c r="H344" s="18" t="s">
        <v>2586</v>
      </c>
      <c r="I344" s="51" t="s">
        <v>2984</v>
      </c>
      <c r="J344" s="139"/>
      <c r="K344" s="139"/>
      <c r="L344" s="139"/>
      <c r="M344" s="139"/>
      <c r="N344" s="139"/>
      <c r="O344" s="208"/>
      <c r="P344" s="995"/>
    </row>
    <row r="345" spans="1:19">
      <c r="A345" s="1503" t="str">
        <f>IF(ISERROR(#REF!),"xx","")</f>
        <v>xx</v>
      </c>
      <c r="B345" s="665" t="s">
        <v>2603</v>
      </c>
      <c r="C345" s="1351"/>
      <c r="D345" s="679" t="s">
        <v>1535</v>
      </c>
      <c r="E345" s="667"/>
      <c r="F345" s="1956">
        <v>15.729461027280003</v>
      </c>
      <c r="G345" s="19" t="s">
        <v>2585</v>
      </c>
      <c r="H345" s="20" t="s">
        <v>2586</v>
      </c>
      <c r="I345" s="52" t="s">
        <v>2984</v>
      </c>
      <c r="J345" s="123"/>
      <c r="K345" s="123"/>
      <c r="L345" s="123"/>
      <c r="M345" s="181"/>
      <c r="N345" s="181"/>
      <c r="O345" s="226"/>
      <c r="P345" s="996"/>
    </row>
    <row r="346" spans="1:19" s="44" customFormat="1">
      <c r="A346" s="1503" t="str">
        <f>IF(ISERROR(#REF!),"xx","")</f>
        <v>xx</v>
      </c>
      <c r="B346" s="674" t="s">
        <v>2577</v>
      </c>
      <c r="C346" s="1349"/>
      <c r="D346" s="710" t="s">
        <v>2578</v>
      </c>
      <c r="E346" s="673"/>
      <c r="F346" s="1956">
        <v>28.016900631720006</v>
      </c>
      <c r="G346" s="15" t="s">
        <v>2585</v>
      </c>
      <c r="H346" s="16" t="s">
        <v>2586</v>
      </c>
      <c r="I346" s="53" t="s">
        <v>2984</v>
      </c>
      <c r="J346" s="1286"/>
      <c r="K346" s="124"/>
      <c r="L346" s="204"/>
      <c r="M346" s="427">
        <v>4050</v>
      </c>
      <c r="N346" s="204">
        <v>4750</v>
      </c>
      <c r="O346" s="214"/>
      <c r="P346" s="516" t="s">
        <v>2604</v>
      </c>
      <c r="Q346"/>
      <c r="R346"/>
    </row>
    <row r="347" spans="1:19" s="518" customFormat="1">
      <c r="A347" s="1503" t="str">
        <f>IF(ISERROR(#REF!),"xx","")</f>
        <v>xx</v>
      </c>
      <c r="B347" s="698" t="s">
        <v>1372</v>
      </c>
      <c r="C347" s="1328"/>
      <c r="D347" s="696" t="s">
        <v>1373</v>
      </c>
      <c r="E347" s="691" t="s">
        <v>295</v>
      </c>
      <c r="F347" s="1956">
        <v>53.072509089600011</v>
      </c>
      <c r="G347" s="894"/>
      <c r="H347" s="571"/>
      <c r="I347" s="1828" t="s">
        <v>2984</v>
      </c>
      <c r="J347" s="605"/>
      <c r="K347" s="557"/>
      <c r="L347" s="562"/>
      <c r="M347" s="560"/>
      <c r="N347" s="560"/>
      <c r="O347" s="563"/>
      <c r="P347" s="1007" t="s">
        <v>2983</v>
      </c>
      <c r="Q347"/>
      <c r="R347"/>
      <c r="S347" s="532"/>
    </row>
    <row r="348" spans="1:19" ht="14.1" customHeight="1">
      <c r="A348" s="62"/>
      <c r="G348" s="1018"/>
      <c r="H348" s="1018"/>
      <c r="I348" s="1018"/>
      <c r="J348" s="1018"/>
      <c r="K348" s="1018"/>
      <c r="L348" s="1018"/>
      <c r="M348" s="1018"/>
      <c r="N348" s="1018"/>
      <c r="O348" s="1018"/>
      <c r="R348" s="44"/>
      <c r="S348" s="44"/>
    </row>
    <row r="349" spans="1:19" s="78" customFormat="1" ht="15.6">
      <c r="A349" s="62"/>
      <c r="B349" s="157" t="s">
        <v>1892</v>
      </c>
      <c r="C349" s="1343"/>
      <c r="D349" s="81"/>
      <c r="E349" s="81"/>
      <c r="F349" s="83"/>
      <c r="G349" s="1217"/>
      <c r="H349" s="1217"/>
      <c r="I349" s="1217"/>
      <c r="J349" s="1217"/>
      <c r="K349" s="1217"/>
      <c r="L349" s="1217"/>
      <c r="M349" s="1217"/>
      <c r="N349" s="1217"/>
      <c r="O349" s="1218"/>
      <c r="P349" s="79"/>
      <c r="R349" s="44"/>
      <c r="S349" s="44"/>
    </row>
    <row r="350" spans="1:19">
      <c r="A350" s="62" t="str">
        <f>IF(ISERROR(#REF!),"xx","")</f>
        <v>xx</v>
      </c>
      <c r="B350" s="665" t="s">
        <v>459</v>
      </c>
      <c r="C350" s="1351"/>
      <c r="D350" s="666" t="s">
        <v>543</v>
      </c>
      <c r="E350" s="679" t="s">
        <v>829</v>
      </c>
      <c r="F350" s="1956">
        <v>135.33358608000003</v>
      </c>
      <c r="G350" s="20" t="s">
        <v>747</v>
      </c>
      <c r="H350" s="20" t="s">
        <v>748</v>
      </c>
      <c r="I350" s="64" t="s">
        <v>1400</v>
      </c>
      <c r="J350" s="194"/>
      <c r="K350" s="194"/>
      <c r="L350" s="195"/>
      <c r="M350" s="195"/>
      <c r="N350" s="195"/>
      <c r="O350" s="388"/>
      <c r="P350" s="256" t="s">
        <v>1095</v>
      </c>
      <c r="R350" s="44"/>
      <c r="S350" s="44"/>
    </row>
    <row r="351" spans="1:19">
      <c r="A351" s="62" t="str">
        <f>IF(ISERROR(#REF!),"xx","")</f>
        <v>xx</v>
      </c>
      <c r="B351" s="674" t="s">
        <v>461</v>
      </c>
      <c r="C351" s="1349"/>
      <c r="D351" s="708" t="s">
        <v>544</v>
      </c>
      <c r="E351" s="678" t="s">
        <v>243</v>
      </c>
      <c r="F351" s="1956">
        <v>1492.8306734880005</v>
      </c>
      <c r="G351" s="16" t="s">
        <v>747</v>
      </c>
      <c r="H351" s="16" t="s">
        <v>748</v>
      </c>
      <c r="I351" s="61" t="s">
        <v>1400</v>
      </c>
      <c r="J351" s="188"/>
      <c r="K351" s="188"/>
      <c r="L351" s="189"/>
      <c r="M351" s="189"/>
      <c r="N351" s="189"/>
      <c r="O351" s="389"/>
      <c r="P351" s="155" t="s">
        <v>6</v>
      </c>
      <c r="R351" s="44"/>
      <c r="S351" s="44"/>
    </row>
    <row r="352" spans="1:19">
      <c r="A352" s="62" t="str">
        <f>IF(ISERROR(#REF!),"xx","")</f>
        <v>xx</v>
      </c>
      <c r="B352" s="662" t="s">
        <v>1380</v>
      </c>
      <c r="C352" s="1350"/>
      <c r="D352" s="663" t="s">
        <v>629</v>
      </c>
      <c r="E352" s="677" t="s">
        <v>137</v>
      </c>
      <c r="F352" s="1956">
        <v>1201.057460064</v>
      </c>
      <c r="G352" s="18" t="s">
        <v>747</v>
      </c>
      <c r="H352" s="18"/>
      <c r="I352" s="63"/>
      <c r="J352" s="191"/>
      <c r="K352" s="191"/>
      <c r="L352" s="191"/>
      <c r="M352" s="192"/>
      <c r="N352" s="205"/>
      <c r="O352" s="249"/>
      <c r="P352" s="88" t="s">
        <v>1335</v>
      </c>
      <c r="R352" s="44"/>
      <c r="S352" s="44"/>
    </row>
    <row r="353" spans="1:19" s="44" customFormat="1">
      <c r="A353" s="62" t="str">
        <f>IF(ISERROR(#REF!),"xx","")</f>
        <v>xx</v>
      </c>
      <c r="B353" s="665" t="s">
        <v>651</v>
      </c>
      <c r="C353" s="1351"/>
      <c r="D353" s="666" t="s">
        <v>650</v>
      </c>
      <c r="E353" s="667" t="s">
        <v>474</v>
      </c>
      <c r="F353" s="1956">
        <v>351.5486713200001</v>
      </c>
      <c r="G353" s="19" t="s">
        <v>747</v>
      </c>
      <c r="H353" s="20"/>
      <c r="I353" s="20"/>
      <c r="J353" s="224"/>
      <c r="K353" s="224"/>
      <c r="L353" s="224"/>
      <c r="M353" s="224"/>
      <c r="N353" s="224"/>
      <c r="O353" s="254"/>
      <c r="P353" s="5" t="s">
        <v>973</v>
      </c>
    </row>
    <row r="354" spans="1:19">
      <c r="A354" s="62" t="str">
        <f>IF(ISERROR(#REF!),"xx","")</f>
        <v>xx</v>
      </c>
      <c r="B354" s="674" t="s">
        <v>63</v>
      </c>
      <c r="C354" s="1349"/>
      <c r="D354" s="708" t="s">
        <v>64</v>
      </c>
      <c r="E354" s="678" t="s">
        <v>474</v>
      </c>
      <c r="F354" s="1956">
        <v>453.06760514400008</v>
      </c>
      <c r="G354" s="15" t="s">
        <v>747</v>
      </c>
      <c r="H354" s="16" t="s">
        <v>748</v>
      </c>
      <c r="I354" s="61" t="s">
        <v>1400</v>
      </c>
      <c r="J354" s="293"/>
      <c r="K354" s="293"/>
      <c r="L354" s="206"/>
      <c r="M354" s="204"/>
      <c r="N354" s="206"/>
      <c r="O354" s="1229"/>
      <c r="P354" s="155" t="s">
        <v>1092</v>
      </c>
      <c r="R354" s="44"/>
      <c r="S354" s="44"/>
    </row>
    <row r="355" spans="1:19">
      <c r="A355" s="62" t="str">
        <f>IF(ISERROR(#REF!),"xx","")</f>
        <v>xx</v>
      </c>
      <c r="B355" s="665" t="s">
        <v>549</v>
      </c>
      <c r="C355" s="1351"/>
      <c r="D355" s="666" t="s">
        <v>226</v>
      </c>
      <c r="E355" s="679" t="s">
        <v>745</v>
      </c>
      <c r="F355" s="1956">
        <v>927.63488109600007</v>
      </c>
      <c r="G355" s="19" t="s">
        <v>747</v>
      </c>
      <c r="H355" s="20" t="s">
        <v>748</v>
      </c>
      <c r="I355" s="64" t="s">
        <v>1400</v>
      </c>
      <c r="J355" s="282"/>
      <c r="K355" s="282"/>
      <c r="L355" s="224"/>
      <c r="M355" s="282"/>
      <c r="N355" s="195"/>
      <c r="O355" s="388"/>
      <c r="P355" s="256"/>
      <c r="R355" s="44"/>
      <c r="S355" s="44"/>
    </row>
    <row r="356" spans="1:19">
      <c r="A356" s="62" t="str">
        <f>IF(ISERROR(#REF!),"xx","")</f>
        <v>xx</v>
      </c>
      <c r="B356" s="662">
        <v>4614506</v>
      </c>
      <c r="C356" s="1350"/>
      <c r="D356" s="663" t="s">
        <v>19</v>
      </c>
      <c r="E356" s="677" t="s">
        <v>240</v>
      </c>
      <c r="F356" s="1956">
        <v>31.265432352000005</v>
      </c>
      <c r="G356" s="18" t="s">
        <v>747</v>
      </c>
      <c r="H356" s="18" t="s">
        <v>748</v>
      </c>
      <c r="I356" s="63" t="s">
        <v>1400</v>
      </c>
      <c r="J356" s="205"/>
      <c r="K356" s="205"/>
      <c r="L356" s="205"/>
      <c r="M356" s="365"/>
      <c r="N356" s="191"/>
      <c r="O356" s="197"/>
      <c r="P356" s="88" t="s">
        <v>994</v>
      </c>
      <c r="R356" s="44"/>
      <c r="S356" s="44"/>
    </row>
    <row r="357" spans="1:19" s="2" customFormat="1">
      <c r="A357" s="62" t="str">
        <f>IF(ISERROR(#REF!),"xx","")</f>
        <v>xx</v>
      </c>
      <c r="B357" s="662">
        <v>4614511</v>
      </c>
      <c r="C357" s="1351"/>
      <c r="D357" s="663" t="s">
        <v>205</v>
      </c>
      <c r="E357" s="664"/>
      <c r="F357" s="1956">
        <v>35.16423926400001</v>
      </c>
      <c r="G357" s="17" t="s">
        <v>747</v>
      </c>
      <c r="H357" s="18" t="s">
        <v>748</v>
      </c>
      <c r="I357" s="63" t="s">
        <v>1400</v>
      </c>
      <c r="J357" s="205"/>
      <c r="K357" s="205"/>
      <c r="L357" s="205"/>
      <c r="M357" s="365"/>
      <c r="N357" s="195"/>
      <c r="O357" s="388"/>
      <c r="P357" s="14"/>
      <c r="R357" s="44"/>
      <c r="S357" s="44"/>
    </row>
    <row r="358" spans="1:19" s="44" customFormat="1">
      <c r="A358" s="62" t="str">
        <f>IF(ISERROR(#REF!),"xx","")</f>
        <v>xx</v>
      </c>
      <c r="B358" s="711" t="s">
        <v>1082</v>
      </c>
      <c r="C358" s="1353"/>
      <c r="D358" s="712" t="s">
        <v>1081</v>
      </c>
      <c r="E358" s="713" t="s">
        <v>836</v>
      </c>
      <c r="F358" s="1956">
        <v>205.06224816000005</v>
      </c>
      <c r="G358" s="418" t="s">
        <v>747</v>
      </c>
      <c r="H358" s="16" t="s">
        <v>748</v>
      </c>
      <c r="I358" s="61" t="s">
        <v>1400</v>
      </c>
      <c r="J358" s="281"/>
      <c r="K358" s="281"/>
      <c r="L358" s="204"/>
      <c r="M358" s="281"/>
      <c r="N358" s="512"/>
      <c r="O358" s="389"/>
      <c r="P358" s="4" t="s">
        <v>490</v>
      </c>
    </row>
    <row r="359" spans="1:19" s="2" customFormat="1">
      <c r="A359" s="62" t="str">
        <f>IF(ISERROR(#REF!),"xx","")</f>
        <v>xx</v>
      </c>
      <c r="B359" s="662">
        <v>9967001961</v>
      </c>
      <c r="C359" s="1350"/>
      <c r="D359" s="663" t="s">
        <v>1760</v>
      </c>
      <c r="E359" s="664" t="s">
        <v>1485</v>
      </c>
      <c r="F359" s="1956">
        <v>166.99264797600003</v>
      </c>
      <c r="G359" s="15" t="s">
        <v>747</v>
      </c>
      <c r="H359" s="16"/>
      <c r="I359" s="61"/>
      <c r="J359" s="204"/>
      <c r="K359" s="204"/>
      <c r="L359" s="204"/>
      <c r="M359" s="281"/>
      <c r="N359" s="204"/>
      <c r="O359" s="115"/>
      <c r="P359" s="4" t="s">
        <v>734</v>
      </c>
      <c r="R359" s="44"/>
      <c r="S359" s="44"/>
    </row>
    <row r="360" spans="1:19" s="44" customFormat="1">
      <c r="A360" s="62" t="str">
        <f>IF(ISERROR(#REF!),"xx","")</f>
        <v>xx</v>
      </c>
      <c r="B360" s="665">
        <v>4623484</v>
      </c>
      <c r="C360" s="1352"/>
      <c r="D360" s="670" t="s">
        <v>812</v>
      </c>
      <c r="E360" s="667"/>
      <c r="F360" s="1956">
        <v>111.32218389600003</v>
      </c>
      <c r="G360" s="17"/>
      <c r="H360" s="18"/>
      <c r="I360" s="191"/>
      <c r="J360" s="1756"/>
      <c r="K360" s="1756"/>
      <c r="L360" s="1756"/>
      <c r="M360" s="1756"/>
      <c r="N360" s="1756"/>
      <c r="O360" s="193"/>
      <c r="P360" s="14"/>
    </row>
    <row r="361" spans="1:19">
      <c r="A361" s="62" t="str">
        <f>IF(ISERROR(#REF!),"xx","")</f>
        <v>xx</v>
      </c>
      <c r="B361" s="765">
        <v>9967000672</v>
      </c>
      <c r="C361" s="1351"/>
      <c r="D361" s="670" t="s">
        <v>612</v>
      </c>
      <c r="E361" s="667" t="s">
        <v>722</v>
      </c>
      <c r="F361" s="1956">
        <v>113.29033161600003</v>
      </c>
      <c r="G361" s="244" t="s">
        <v>747</v>
      </c>
      <c r="H361" s="20" t="s">
        <v>748</v>
      </c>
      <c r="I361" s="64" t="s">
        <v>1400</v>
      </c>
      <c r="J361" s="282"/>
      <c r="K361" s="282"/>
      <c r="L361" s="224"/>
      <c r="M361" s="282"/>
      <c r="N361" s="195"/>
      <c r="O361" s="865"/>
      <c r="P361" s="5" t="s">
        <v>1053</v>
      </c>
      <c r="R361" s="44"/>
      <c r="S361" s="44"/>
    </row>
    <row r="362" spans="1:19" s="78" customFormat="1">
      <c r="A362" s="62" t="str">
        <f>IF(ISERROR(#REF!),"xx","")</f>
        <v>xx</v>
      </c>
      <c r="B362" s="90" t="s">
        <v>1030</v>
      </c>
      <c r="C362" s="1343"/>
      <c r="D362" s="83"/>
      <c r="E362" s="83"/>
      <c r="F362" s="83"/>
      <c r="G362" s="83"/>
      <c r="H362" s="1217"/>
      <c r="I362" s="630"/>
      <c r="J362" s="1217"/>
      <c r="K362" s="1217"/>
      <c r="L362" s="1217"/>
      <c r="M362" s="1217"/>
      <c r="N362" s="1217"/>
      <c r="O362" s="1218"/>
      <c r="P362" s="89"/>
      <c r="Q362" s="2"/>
      <c r="R362" s="44"/>
      <c r="S362" s="44"/>
    </row>
    <row r="363" spans="1:19">
      <c r="A363" s="62" t="str">
        <f>IF(ISERROR(#REF!),"xx","")</f>
        <v>xx</v>
      </c>
      <c r="B363" s="808" t="s">
        <v>337</v>
      </c>
      <c r="C363" s="1360"/>
      <c r="D363" s="809" t="s">
        <v>1563</v>
      </c>
      <c r="E363" s="810" t="s">
        <v>728</v>
      </c>
      <c r="F363" s="1956">
        <v>82.8777225276</v>
      </c>
      <c r="G363" s="15" t="s">
        <v>747</v>
      </c>
      <c r="H363" s="16"/>
      <c r="I363" s="16"/>
      <c r="J363" s="16"/>
      <c r="K363" s="1230"/>
      <c r="L363" s="16"/>
      <c r="M363" s="16"/>
      <c r="N363" s="16"/>
      <c r="O363" s="41"/>
      <c r="P363" s="4" t="s">
        <v>1366</v>
      </c>
      <c r="R363" s="44"/>
      <c r="S363" s="44"/>
    </row>
    <row r="364" spans="1:19">
      <c r="A364" s="62" t="str">
        <f>IF(ISERROR(#REF!),"xx","")</f>
        <v>xx</v>
      </c>
      <c r="B364" s="811" t="s">
        <v>52</v>
      </c>
      <c r="C364" s="1347"/>
      <c r="D364" s="812" t="s">
        <v>402</v>
      </c>
      <c r="E364" s="813" t="s">
        <v>728</v>
      </c>
      <c r="F364" s="1956">
        <v>76.339804741200012</v>
      </c>
      <c r="G364" s="17"/>
      <c r="H364" s="18" t="s">
        <v>748</v>
      </c>
      <c r="I364" s="63" t="s">
        <v>1400</v>
      </c>
      <c r="J364" s="18"/>
      <c r="K364" s="1231"/>
      <c r="L364" s="18"/>
      <c r="M364" s="18"/>
      <c r="N364" s="18"/>
      <c r="O364" s="42"/>
      <c r="P364" s="14" t="s">
        <v>1366</v>
      </c>
      <c r="R364" s="44"/>
      <c r="S364" s="44"/>
    </row>
    <row r="365" spans="1:19">
      <c r="A365" s="62" t="str">
        <f>IF(ISERROR(#REF!),"xx","")</f>
        <v>xx</v>
      </c>
      <c r="B365" s="811" t="s">
        <v>53</v>
      </c>
      <c r="C365" s="1347"/>
      <c r="D365" s="812" t="s">
        <v>403</v>
      </c>
      <c r="E365" s="813" t="s">
        <v>729</v>
      </c>
      <c r="F365" s="1956">
        <v>131.52752252640002</v>
      </c>
      <c r="G365" s="17" t="s">
        <v>747</v>
      </c>
      <c r="H365" s="18" t="s">
        <v>748</v>
      </c>
      <c r="I365" s="63" t="s">
        <v>1400</v>
      </c>
      <c r="J365" s="18"/>
      <c r="K365" s="1231"/>
      <c r="L365" s="18"/>
      <c r="M365" s="18"/>
      <c r="N365" s="18"/>
      <c r="O365" s="42"/>
      <c r="P365" s="14" t="s">
        <v>1110</v>
      </c>
      <c r="R365" s="44"/>
      <c r="S365" s="44"/>
    </row>
    <row r="366" spans="1:19">
      <c r="A366" s="62" t="str">
        <f>IF(ISERROR(#REF!),"xx","")</f>
        <v>xx</v>
      </c>
      <c r="B366" s="811" t="s">
        <v>54</v>
      </c>
      <c r="C366" s="1347"/>
      <c r="D366" s="812" t="s">
        <v>404</v>
      </c>
      <c r="E366" s="813" t="s">
        <v>730</v>
      </c>
      <c r="F366" s="1956">
        <v>131.52752252640002</v>
      </c>
      <c r="G366" s="17" t="s">
        <v>747</v>
      </c>
      <c r="H366" s="18" t="s">
        <v>748</v>
      </c>
      <c r="I366" s="63" t="s">
        <v>1400</v>
      </c>
      <c r="J366" s="18"/>
      <c r="K366" s="1231"/>
      <c r="L366" s="18"/>
      <c r="M366" s="18"/>
      <c r="N366" s="18"/>
      <c r="O366" s="42"/>
      <c r="P366" s="14" t="s">
        <v>1110</v>
      </c>
      <c r="R366" s="44"/>
      <c r="S366" s="44"/>
    </row>
    <row r="367" spans="1:19">
      <c r="A367" s="62" t="str">
        <f>IF(ISERROR(#REF!),"xx","")</f>
        <v>xx</v>
      </c>
      <c r="B367" s="814" t="s">
        <v>55</v>
      </c>
      <c r="C367" s="1348"/>
      <c r="D367" s="815" t="s">
        <v>405</v>
      </c>
      <c r="E367" s="798" t="s">
        <v>493</v>
      </c>
      <c r="F367" s="1956">
        <v>131.52752252640002</v>
      </c>
      <c r="G367" s="19" t="s">
        <v>747</v>
      </c>
      <c r="H367" s="20" t="s">
        <v>748</v>
      </c>
      <c r="I367" s="64" t="s">
        <v>1400</v>
      </c>
      <c r="J367" s="20"/>
      <c r="K367" s="1232"/>
      <c r="L367" s="20"/>
      <c r="M367" s="20"/>
      <c r="N367" s="20"/>
      <c r="O367" s="57"/>
      <c r="P367" s="5" t="s">
        <v>1110</v>
      </c>
      <c r="R367" s="44"/>
      <c r="S367" s="44"/>
    </row>
    <row r="368" spans="1:19">
      <c r="A368" s="62" t="str">
        <f>IF(ISERROR(#REF!),"xx","")</f>
        <v>xx</v>
      </c>
      <c r="B368" s="808" t="s">
        <v>1324</v>
      </c>
      <c r="C368" s="1360"/>
      <c r="D368" s="809" t="s">
        <v>406</v>
      </c>
      <c r="E368" s="810" t="s">
        <v>494</v>
      </c>
      <c r="F368" s="1956">
        <v>428.23361500920009</v>
      </c>
      <c r="G368" s="15" t="s">
        <v>747</v>
      </c>
      <c r="H368" s="16" t="s">
        <v>748</v>
      </c>
      <c r="I368" s="61" t="s">
        <v>1400</v>
      </c>
      <c r="J368" s="16"/>
      <c r="K368" s="1230"/>
      <c r="L368" s="16"/>
      <c r="M368" s="16"/>
      <c r="N368" s="16"/>
      <c r="O368" s="41"/>
      <c r="P368" s="4" t="s">
        <v>1111</v>
      </c>
      <c r="R368" s="44"/>
      <c r="S368" s="44"/>
    </row>
    <row r="369" spans="1:19">
      <c r="A369" s="62" t="str">
        <f>IF(ISERROR(#REF!),"xx","")</f>
        <v>xx</v>
      </c>
      <c r="B369" s="811" t="s">
        <v>1327</v>
      </c>
      <c r="C369" s="1347"/>
      <c r="D369" s="812" t="s">
        <v>407</v>
      </c>
      <c r="E369" s="813" t="s">
        <v>495</v>
      </c>
      <c r="F369" s="1956">
        <v>477.07570670760015</v>
      </c>
      <c r="G369" s="17" t="s">
        <v>747</v>
      </c>
      <c r="H369" s="18" t="s">
        <v>748</v>
      </c>
      <c r="I369" s="63" t="s">
        <v>1400</v>
      </c>
      <c r="J369" s="18"/>
      <c r="K369" s="1231"/>
      <c r="L369" s="18"/>
      <c r="M369" s="18"/>
      <c r="N369" s="18"/>
      <c r="O369" s="42"/>
      <c r="P369" s="14" t="s">
        <v>1117</v>
      </c>
      <c r="R369" s="44"/>
      <c r="S369" s="44"/>
    </row>
    <row r="370" spans="1:19">
      <c r="A370" s="62" t="str">
        <f>IF(ISERROR(#REF!),"xx","")</f>
        <v>xx</v>
      </c>
      <c r="B370" s="811" t="s">
        <v>1325</v>
      </c>
      <c r="C370" s="1347"/>
      <c r="D370" s="812" t="s">
        <v>408</v>
      </c>
      <c r="E370" s="813" t="s">
        <v>496</v>
      </c>
      <c r="F370" s="1956">
        <v>477.07570670760015</v>
      </c>
      <c r="G370" s="17" t="s">
        <v>747</v>
      </c>
      <c r="H370" s="18" t="s">
        <v>748</v>
      </c>
      <c r="I370" s="63" t="s">
        <v>1400</v>
      </c>
      <c r="J370" s="18"/>
      <c r="K370" s="1231"/>
      <c r="L370" s="18"/>
      <c r="M370" s="18"/>
      <c r="N370" s="18"/>
      <c r="O370" s="42"/>
      <c r="P370" s="14" t="s">
        <v>1117</v>
      </c>
      <c r="R370" s="44"/>
      <c r="S370" s="44"/>
    </row>
    <row r="371" spans="1:19">
      <c r="A371" s="62" t="str">
        <f>IF(ISERROR(#REF!),"xx","")</f>
        <v>xx</v>
      </c>
      <c r="B371" s="814" t="s">
        <v>1326</v>
      </c>
      <c r="C371" s="1348"/>
      <c r="D371" s="815" t="s">
        <v>409</v>
      </c>
      <c r="E371" s="798" t="s">
        <v>497</v>
      </c>
      <c r="F371" s="1956">
        <v>477.07570670760015</v>
      </c>
      <c r="G371" s="19" t="s">
        <v>747</v>
      </c>
      <c r="H371" s="20" t="s">
        <v>748</v>
      </c>
      <c r="I371" s="64" t="s">
        <v>1400</v>
      </c>
      <c r="J371" s="20"/>
      <c r="K371" s="1232"/>
      <c r="L371" s="20"/>
      <c r="M371" s="20"/>
      <c r="N371" s="20"/>
      <c r="O371" s="57"/>
      <c r="P371" s="5" t="s">
        <v>1117</v>
      </c>
      <c r="R371" s="44"/>
      <c r="S371" s="44"/>
    </row>
    <row r="372" spans="1:19">
      <c r="A372" s="62" t="str">
        <f>IF(ISERROR(#REF!),"xx","")</f>
        <v>xx</v>
      </c>
      <c r="B372" s="779">
        <v>4448121</v>
      </c>
      <c r="C372" s="1349"/>
      <c r="D372" s="780" t="s">
        <v>1235</v>
      </c>
      <c r="E372" s="781" t="s">
        <v>295</v>
      </c>
      <c r="F372" s="1956">
        <v>53.072509089600011</v>
      </c>
      <c r="G372" s="15"/>
      <c r="H372" s="16" t="s">
        <v>748</v>
      </c>
      <c r="I372" s="61" t="s">
        <v>1400</v>
      </c>
      <c r="J372" s="512"/>
      <c r="K372" s="189"/>
      <c r="L372" s="189"/>
      <c r="M372" s="512"/>
      <c r="N372" s="512"/>
      <c r="O372" s="513"/>
      <c r="P372" s="95" t="s">
        <v>886</v>
      </c>
      <c r="R372" s="44"/>
      <c r="S372" s="44"/>
    </row>
    <row r="373" spans="1:19">
      <c r="A373" s="62" t="str">
        <f>IF(ISERROR(#REF!),"xx","")</f>
        <v>xx</v>
      </c>
      <c r="B373" s="668" t="s">
        <v>1372</v>
      </c>
      <c r="C373" s="1350"/>
      <c r="D373" s="774" t="s">
        <v>1373</v>
      </c>
      <c r="E373" s="782" t="s">
        <v>295</v>
      </c>
      <c r="F373" s="1956">
        <v>53.072509089600011</v>
      </c>
      <c r="G373" s="17" t="s">
        <v>747</v>
      </c>
      <c r="H373" s="18" t="s">
        <v>748</v>
      </c>
      <c r="I373" s="63" t="s">
        <v>1400</v>
      </c>
      <c r="J373" s="191"/>
      <c r="K373" s="191"/>
      <c r="L373" s="191"/>
      <c r="M373" s="191"/>
      <c r="N373" s="331"/>
      <c r="O373" s="513"/>
      <c r="P373" s="97" t="s">
        <v>874</v>
      </c>
      <c r="R373" s="44"/>
      <c r="S373" s="44"/>
    </row>
    <row r="374" spans="1:19">
      <c r="A374" s="62" t="str">
        <f>IF(ISERROR(#REF!),"xx","")</f>
        <v>xx</v>
      </c>
      <c r="B374" s="668">
        <v>4599161</v>
      </c>
      <c r="C374" s="1350"/>
      <c r="D374" s="774" t="s">
        <v>1646</v>
      </c>
      <c r="E374" s="782" t="s">
        <v>295</v>
      </c>
      <c r="F374" s="1956">
        <v>61.725635571600016</v>
      </c>
      <c r="G374" s="17" t="s">
        <v>747</v>
      </c>
      <c r="H374" s="18"/>
      <c r="I374" s="63"/>
      <c r="J374" s="191"/>
      <c r="K374" s="191"/>
      <c r="L374" s="191"/>
      <c r="M374" s="191"/>
      <c r="N374" s="331"/>
      <c r="O374" s="513"/>
      <c r="P374" s="14" t="s">
        <v>1458</v>
      </c>
      <c r="R374" s="44"/>
      <c r="S374" s="44"/>
    </row>
    <row r="375" spans="1:19">
      <c r="A375" s="62" t="str">
        <f>IF(ISERROR(#REF!),"xx","")</f>
        <v>xx</v>
      </c>
      <c r="B375" s="772">
        <v>4599141</v>
      </c>
      <c r="C375" s="1351"/>
      <c r="D375" s="773" t="s">
        <v>398</v>
      </c>
      <c r="E375" s="783" t="s">
        <v>295</v>
      </c>
      <c r="F375" s="1956">
        <v>104.79897628200001</v>
      </c>
      <c r="G375" s="19"/>
      <c r="H375" s="20" t="s">
        <v>748</v>
      </c>
      <c r="I375" s="64" t="s">
        <v>1400</v>
      </c>
      <c r="J375" s="195"/>
      <c r="K375" s="195"/>
      <c r="L375" s="195"/>
      <c r="M375" s="195"/>
      <c r="N375" s="870"/>
      <c r="O375" s="865"/>
      <c r="P375" s="5" t="s">
        <v>193</v>
      </c>
      <c r="R375" s="44"/>
      <c r="S375" s="44"/>
    </row>
    <row r="376" spans="1:19">
      <c r="A376" s="62" t="str">
        <f>IF(ISERROR(#REF!),"xx","")</f>
        <v>xx</v>
      </c>
      <c r="B376" s="779" t="s">
        <v>1835</v>
      </c>
      <c r="C376" s="1349"/>
      <c r="D376" s="780" t="s">
        <v>187</v>
      </c>
      <c r="E376" s="781"/>
      <c r="F376" s="1956">
        <v>28.843754939999997</v>
      </c>
      <c r="G376" s="15" t="s">
        <v>747</v>
      </c>
      <c r="H376" s="16" t="s">
        <v>748</v>
      </c>
      <c r="I376" s="61" t="s">
        <v>1400</v>
      </c>
      <c r="J376" s="512"/>
      <c r="K376" s="189"/>
      <c r="L376" s="189"/>
      <c r="M376" s="512"/>
      <c r="N376" s="512"/>
      <c r="O376" s="513"/>
      <c r="P376" s="95" t="s">
        <v>1839</v>
      </c>
      <c r="R376" s="44"/>
      <c r="S376" s="44"/>
    </row>
    <row r="377" spans="1:19">
      <c r="A377" s="62" t="str">
        <f>IF(ISERROR(#REF!),"xx","")</f>
        <v>xx</v>
      </c>
      <c r="B377" s="662" t="s">
        <v>1920</v>
      </c>
      <c r="C377" s="1350"/>
      <c r="D377" s="774" t="s">
        <v>1836</v>
      </c>
      <c r="E377" s="782"/>
      <c r="F377" s="1956">
        <v>496.11258496800002</v>
      </c>
      <c r="G377" s="17" t="s">
        <v>747</v>
      </c>
      <c r="H377" s="18" t="s">
        <v>748</v>
      </c>
      <c r="I377" s="63" t="s">
        <v>1400</v>
      </c>
      <c r="J377" s="191"/>
      <c r="K377" s="191"/>
      <c r="L377" s="191"/>
      <c r="M377" s="191"/>
      <c r="N377" s="331"/>
      <c r="O377" s="513"/>
      <c r="P377" s="97" t="s">
        <v>1840</v>
      </c>
      <c r="R377" s="44"/>
      <c r="S377" s="44"/>
    </row>
    <row r="378" spans="1:19">
      <c r="A378" s="62" t="str">
        <f>IF(ISERROR(#REF!),"xx","")</f>
        <v>xx</v>
      </c>
      <c r="B378" s="668" t="s">
        <v>1837</v>
      </c>
      <c r="C378" s="1350"/>
      <c r="D378" s="774" t="s">
        <v>1469</v>
      </c>
      <c r="E378" s="782"/>
      <c r="F378" s="1956">
        <v>36.535422924000002</v>
      </c>
      <c r="G378" s="17" t="s">
        <v>747</v>
      </c>
      <c r="H378" s="18" t="s">
        <v>748</v>
      </c>
      <c r="I378" s="63" t="s">
        <v>1400</v>
      </c>
      <c r="J378" s="191"/>
      <c r="K378" s="191"/>
      <c r="L378" s="191"/>
      <c r="M378" s="191"/>
      <c r="N378" s="331"/>
      <c r="O378" s="513"/>
      <c r="P378" s="14" t="s">
        <v>1840</v>
      </c>
      <c r="R378" s="44"/>
      <c r="S378" s="44"/>
    </row>
    <row r="379" spans="1:19">
      <c r="A379" s="62" t="str">
        <f>IF(ISERROR(#REF!),"xx","")</f>
        <v>xx</v>
      </c>
      <c r="B379" s="665" t="s">
        <v>3001</v>
      </c>
      <c r="C379" s="1351"/>
      <c r="D379" s="773" t="s">
        <v>1838</v>
      </c>
      <c r="E379" s="783"/>
      <c r="F379" s="1956">
        <v>617.25635571600003</v>
      </c>
      <c r="G379" s="19" t="s">
        <v>747</v>
      </c>
      <c r="H379" s="20" t="s">
        <v>748</v>
      </c>
      <c r="I379" s="64" t="s">
        <v>1400</v>
      </c>
      <c r="J379" s="195"/>
      <c r="K379" s="195"/>
      <c r="L379" s="195"/>
      <c r="M379" s="195"/>
      <c r="N379" s="870"/>
      <c r="O379" s="865"/>
      <c r="P379" s="5" t="s">
        <v>1841</v>
      </c>
      <c r="R379" s="44"/>
      <c r="S379" s="44"/>
    </row>
    <row r="380" spans="1:19" ht="14.1" customHeight="1">
      <c r="A380" s="62"/>
      <c r="G380" s="1018"/>
      <c r="H380" s="1018"/>
      <c r="I380" s="1018"/>
      <c r="J380" s="1018"/>
      <c r="K380" s="1018"/>
      <c r="L380" s="1018"/>
      <c r="M380" s="1018"/>
      <c r="N380" s="1018"/>
      <c r="O380" s="1018"/>
      <c r="R380" s="44"/>
      <c r="S380" s="44"/>
    </row>
    <row r="381" spans="1:19" s="78" customFormat="1" ht="15.6">
      <c r="A381" s="62"/>
      <c r="B381" s="157" t="s">
        <v>1917</v>
      </c>
      <c r="C381" s="1343"/>
      <c r="D381" s="81"/>
      <c r="E381" s="81"/>
      <c r="F381" s="83"/>
      <c r="G381" s="1217"/>
      <c r="H381" s="1217"/>
      <c r="I381" s="1217"/>
      <c r="J381" s="1217"/>
      <c r="K381" s="1217"/>
      <c r="L381" s="1217"/>
      <c r="M381" s="1217"/>
      <c r="N381" s="1217"/>
      <c r="O381" s="1218"/>
      <c r="P381" s="79"/>
      <c r="R381" s="44"/>
      <c r="S381" s="44"/>
    </row>
    <row r="382" spans="1:19" s="44" customFormat="1">
      <c r="A382" s="62" t="str">
        <f>IF(ISERROR(#REF!),"xx","")</f>
        <v>xx</v>
      </c>
      <c r="B382" s="707" t="s">
        <v>461</v>
      </c>
      <c r="C382" s="1349"/>
      <c r="D382" s="708" t="s">
        <v>227</v>
      </c>
      <c r="E382" s="673" t="s">
        <v>228</v>
      </c>
      <c r="F382" s="1956">
        <v>1492.8306734880005</v>
      </c>
      <c r="G382" s="15" t="s">
        <v>1102</v>
      </c>
      <c r="H382" s="16" t="s">
        <v>1416</v>
      </c>
      <c r="I382" s="61" t="s">
        <v>1417</v>
      </c>
      <c r="J382" s="16" t="s">
        <v>845</v>
      </c>
      <c r="K382" s="189"/>
      <c r="L382" s="512"/>
      <c r="M382" s="189"/>
      <c r="N382" s="1221"/>
      <c r="O382" s="634"/>
      <c r="P382" s="155" t="s">
        <v>6</v>
      </c>
    </row>
    <row r="383" spans="1:19">
      <c r="A383" s="62" t="str">
        <f>IF(ISERROR(#REF!),"xx","")</f>
        <v>xx</v>
      </c>
      <c r="B383" s="662" t="s">
        <v>460</v>
      </c>
      <c r="C383" s="1350"/>
      <c r="D383" s="663" t="s">
        <v>229</v>
      </c>
      <c r="E383" s="664" t="s">
        <v>1193</v>
      </c>
      <c r="F383" s="1956">
        <v>2460.6907451279999</v>
      </c>
      <c r="G383" s="243" t="s">
        <v>1102</v>
      </c>
      <c r="H383" s="18" t="s">
        <v>1416</v>
      </c>
      <c r="I383" s="63" t="s">
        <v>1417</v>
      </c>
      <c r="J383" s="18" t="s">
        <v>845</v>
      </c>
      <c r="K383" s="191"/>
      <c r="L383" s="331"/>
      <c r="M383" s="192"/>
      <c r="N383" s="869"/>
      <c r="O383" s="513"/>
      <c r="P383" s="86" t="s">
        <v>993</v>
      </c>
      <c r="R383" s="44"/>
      <c r="S383" s="44"/>
    </row>
    <row r="384" spans="1:19" s="2" customFormat="1">
      <c r="A384" s="62" t="str">
        <f>IF(ISERROR(#REF!),"xx","")</f>
        <v>xx</v>
      </c>
      <c r="B384" s="662">
        <v>9967001961</v>
      </c>
      <c r="C384" s="1350"/>
      <c r="D384" s="663" t="s">
        <v>1760</v>
      </c>
      <c r="E384" s="664" t="s">
        <v>1485</v>
      </c>
      <c r="F384" s="1956">
        <v>166.99264797600003</v>
      </c>
      <c r="G384" s="17" t="s">
        <v>1102</v>
      </c>
      <c r="H384" s="18" t="s">
        <v>1416</v>
      </c>
      <c r="I384" s="63" t="s">
        <v>1417</v>
      </c>
      <c r="J384" s="201" t="s">
        <v>845</v>
      </c>
      <c r="K384" s="205"/>
      <c r="L384" s="205"/>
      <c r="M384" s="205"/>
      <c r="N384" s="350"/>
      <c r="O384" s="513"/>
      <c r="P384" s="14" t="s">
        <v>733</v>
      </c>
      <c r="R384" s="44"/>
      <c r="S384" s="44"/>
    </row>
    <row r="385" spans="1:19">
      <c r="A385" s="62" t="str">
        <f>IF(ISERROR(#REF!),"xx","")</f>
        <v>xx</v>
      </c>
      <c r="B385" s="709" t="s">
        <v>459</v>
      </c>
      <c r="C385" s="1351"/>
      <c r="D385" s="666" t="s">
        <v>230</v>
      </c>
      <c r="E385" s="667" t="s">
        <v>829</v>
      </c>
      <c r="F385" s="1956">
        <v>135.33358608000003</v>
      </c>
      <c r="G385" s="19" t="s">
        <v>1102</v>
      </c>
      <c r="H385" s="20" t="s">
        <v>1416</v>
      </c>
      <c r="I385" s="64" t="s">
        <v>1417</v>
      </c>
      <c r="J385" s="20" t="s">
        <v>845</v>
      </c>
      <c r="K385" s="195"/>
      <c r="L385" s="870"/>
      <c r="M385" s="195"/>
      <c r="N385" s="923"/>
      <c r="O385" s="865"/>
      <c r="P385" s="256" t="s">
        <v>1095</v>
      </c>
      <c r="R385" s="44"/>
      <c r="S385" s="44"/>
    </row>
    <row r="386" spans="1:19">
      <c r="A386" s="62" t="str">
        <f>IF(ISERROR(#REF!),"xx","")</f>
        <v>xx</v>
      </c>
      <c r="B386" s="686" t="s">
        <v>2028</v>
      </c>
      <c r="C386" s="1350"/>
      <c r="D386" s="663" t="s">
        <v>1103</v>
      </c>
      <c r="E386" s="664" t="s">
        <v>628</v>
      </c>
      <c r="F386" s="1956">
        <v>5085.4312887839997</v>
      </c>
      <c r="G386" s="243"/>
      <c r="H386" s="18" t="s">
        <v>1416</v>
      </c>
      <c r="I386" s="63" t="s">
        <v>1417</v>
      </c>
      <c r="J386" s="18" t="s">
        <v>845</v>
      </c>
      <c r="K386" s="191"/>
      <c r="L386" s="331"/>
      <c r="M386" s="191"/>
      <c r="N386" s="869"/>
      <c r="O386" s="513"/>
      <c r="P386" s="86" t="s">
        <v>1633</v>
      </c>
      <c r="R386" s="44"/>
      <c r="S386" s="44"/>
    </row>
    <row r="387" spans="1:19">
      <c r="A387" s="62" t="str">
        <f>IF(ISERROR(#REF!),"xx","")</f>
        <v>xx</v>
      </c>
      <c r="B387" s="665" t="s">
        <v>3535</v>
      </c>
      <c r="C387" s="1351"/>
      <c r="D387" s="666" t="s">
        <v>1635</v>
      </c>
      <c r="E387" s="667" t="s">
        <v>305</v>
      </c>
      <c r="F387" s="1956">
        <v>306.61867051200005</v>
      </c>
      <c r="G387" s="244"/>
      <c r="H387" s="20" t="s">
        <v>1416</v>
      </c>
      <c r="I387" s="64" t="s">
        <v>1417</v>
      </c>
      <c r="J387" s="20" t="s">
        <v>845</v>
      </c>
      <c r="K387" s="195"/>
      <c r="L387" s="195"/>
      <c r="M387" s="195"/>
      <c r="N387" s="923"/>
      <c r="O387" s="865"/>
      <c r="P387" s="310" t="s">
        <v>78</v>
      </c>
      <c r="R387" s="44"/>
      <c r="S387" s="44"/>
    </row>
    <row r="388" spans="1:19" s="2" customFormat="1">
      <c r="A388" s="62" t="str">
        <f>IF(ISERROR(#REF!),"xx","")</f>
        <v>xx</v>
      </c>
      <c r="B388" s="662" t="s">
        <v>1634</v>
      </c>
      <c r="C388" s="1350"/>
      <c r="D388" s="663" t="s">
        <v>1636</v>
      </c>
      <c r="E388" s="664" t="s">
        <v>1420</v>
      </c>
      <c r="F388" s="1956">
        <v>929.5842845520001</v>
      </c>
      <c r="G388" s="17"/>
      <c r="H388" s="18" t="s">
        <v>1416</v>
      </c>
      <c r="I388" s="63" t="s">
        <v>1417</v>
      </c>
      <c r="J388" s="201" t="s">
        <v>845</v>
      </c>
      <c r="K388" s="205"/>
      <c r="L388" s="205"/>
      <c r="M388" s="205"/>
      <c r="N388" s="350"/>
      <c r="O388" s="513"/>
      <c r="P388" s="14" t="s">
        <v>876</v>
      </c>
      <c r="R388" s="44"/>
      <c r="S388" s="44"/>
    </row>
    <row r="389" spans="1:19">
      <c r="A389" s="62" t="str">
        <f>IF(ISERROR(#REF!),"xx","")</f>
        <v>xx</v>
      </c>
      <c r="B389" s="665" t="s">
        <v>211</v>
      </c>
      <c r="C389" s="1351"/>
      <c r="D389" s="666" t="s">
        <v>370</v>
      </c>
      <c r="E389" s="667" t="s">
        <v>305</v>
      </c>
      <c r="F389" s="1956">
        <v>228.49257815999997</v>
      </c>
      <c r="G389" s="244" t="s">
        <v>1102</v>
      </c>
      <c r="H389" s="20" t="s">
        <v>1416</v>
      </c>
      <c r="I389" s="64" t="s">
        <v>1417</v>
      </c>
      <c r="J389" s="20" t="s">
        <v>845</v>
      </c>
      <c r="K389" s="870"/>
      <c r="L389" s="195"/>
      <c r="M389" s="870"/>
      <c r="N389" s="870"/>
      <c r="O389" s="865"/>
      <c r="P389" s="310" t="s">
        <v>610</v>
      </c>
      <c r="R389" s="44"/>
      <c r="S389" s="44"/>
    </row>
    <row r="390" spans="1:19" s="2" customFormat="1">
      <c r="A390" s="62" t="str">
        <f>IF(ISERROR(#REF!),"xx","")</f>
        <v>xx</v>
      </c>
      <c r="B390" s="662" t="s">
        <v>549</v>
      </c>
      <c r="C390" s="1350"/>
      <c r="D390" s="663" t="s">
        <v>1299</v>
      </c>
      <c r="E390" s="664" t="s">
        <v>745</v>
      </c>
      <c r="F390" s="1956">
        <v>927.63488109600007</v>
      </c>
      <c r="G390" s="17" t="s">
        <v>1102</v>
      </c>
      <c r="H390" s="18" t="s">
        <v>1416</v>
      </c>
      <c r="I390" s="63" t="s">
        <v>1417</v>
      </c>
      <c r="J390" s="201" t="s">
        <v>845</v>
      </c>
      <c r="K390" s="207"/>
      <c r="L390" s="205"/>
      <c r="M390" s="205"/>
      <c r="N390" s="350"/>
      <c r="O390" s="208"/>
      <c r="P390" s="14" t="s">
        <v>851</v>
      </c>
      <c r="R390" s="44"/>
      <c r="S390" s="44"/>
    </row>
    <row r="391" spans="1:19">
      <c r="A391" s="62" t="str">
        <f>IF(ISERROR(#REF!),"xx","")</f>
        <v>xx</v>
      </c>
      <c r="B391" s="662">
        <v>4614506</v>
      </c>
      <c r="C391" s="1350"/>
      <c r="D391" s="663" t="s">
        <v>19</v>
      </c>
      <c r="E391" s="664" t="s">
        <v>240</v>
      </c>
      <c r="F391" s="1956">
        <v>31.265432352000005</v>
      </c>
      <c r="G391" s="17" t="s">
        <v>1102</v>
      </c>
      <c r="H391" s="18" t="s">
        <v>1416</v>
      </c>
      <c r="I391" s="63" t="s">
        <v>1417</v>
      </c>
      <c r="J391" s="18" t="s">
        <v>845</v>
      </c>
      <c r="K391" s="191"/>
      <c r="L391" s="191"/>
      <c r="M391" s="191"/>
      <c r="N391" s="869"/>
      <c r="O391" s="513"/>
      <c r="P391" s="88" t="s">
        <v>994</v>
      </c>
      <c r="R391" s="44"/>
      <c r="S391" s="44"/>
    </row>
    <row r="392" spans="1:19" s="44" customFormat="1">
      <c r="A392" s="62" t="str">
        <f>IF(ISERROR(#REF!),"xx","")</f>
        <v>xx</v>
      </c>
      <c r="B392" s="665">
        <v>4614511</v>
      </c>
      <c r="C392" s="1351"/>
      <c r="D392" s="666"/>
      <c r="E392" s="667" t="s">
        <v>205</v>
      </c>
      <c r="F392" s="1956">
        <v>35.16423926400001</v>
      </c>
      <c r="G392" s="19" t="s">
        <v>1102</v>
      </c>
      <c r="H392" s="20" t="s">
        <v>1416</v>
      </c>
      <c r="I392" s="64" t="s">
        <v>1417</v>
      </c>
      <c r="J392" s="20" t="s">
        <v>845</v>
      </c>
      <c r="K392" s="195"/>
      <c r="L392" s="195"/>
      <c r="M392" s="195"/>
      <c r="N392" s="923"/>
      <c r="O392" s="865"/>
      <c r="P392" s="310"/>
    </row>
    <row r="393" spans="1:19">
      <c r="A393" s="62" t="str">
        <f>IF(ISERROR(#REF!),"xx","")</f>
        <v>xx</v>
      </c>
      <c r="B393" s="662" t="s">
        <v>3075</v>
      </c>
      <c r="C393" s="1349"/>
      <c r="D393" s="708" t="s">
        <v>1302</v>
      </c>
      <c r="E393" s="673" t="s">
        <v>542</v>
      </c>
      <c r="F393" s="1956">
        <v>90.197398368000009</v>
      </c>
      <c r="G393" s="418" t="s">
        <v>1102</v>
      </c>
      <c r="H393" s="16" t="s">
        <v>1416</v>
      </c>
      <c r="I393" s="61" t="s">
        <v>1417</v>
      </c>
      <c r="J393" s="16" t="s">
        <v>845</v>
      </c>
      <c r="K393" s="512"/>
      <c r="L393" s="189"/>
      <c r="M393" s="512"/>
      <c r="N393" s="1221"/>
      <c r="O393" s="634"/>
      <c r="P393" s="155" t="s">
        <v>1310</v>
      </c>
      <c r="R393" s="44"/>
      <c r="S393" s="44"/>
    </row>
    <row r="394" spans="1:19">
      <c r="A394" s="62" t="str">
        <f>IF(ISERROR(#REF!),"xx","")</f>
        <v>xx</v>
      </c>
      <c r="B394" s="662" t="s">
        <v>1601</v>
      </c>
      <c r="C394" s="1350"/>
      <c r="D394" s="663" t="s">
        <v>1602</v>
      </c>
      <c r="E394" s="664" t="s">
        <v>995</v>
      </c>
      <c r="F394" s="1956">
        <v>704.99051330400016</v>
      </c>
      <c r="G394" s="17" t="s">
        <v>1102</v>
      </c>
      <c r="H394" s="18" t="s">
        <v>1416</v>
      </c>
      <c r="I394" s="63" t="s">
        <v>1417</v>
      </c>
      <c r="J394" s="18" t="s">
        <v>845</v>
      </c>
      <c r="K394" s="331"/>
      <c r="L394" s="191"/>
      <c r="M394" s="331"/>
      <c r="N394" s="869"/>
      <c r="O394" s="513"/>
      <c r="P394" s="88" t="s">
        <v>336</v>
      </c>
      <c r="R394" s="44"/>
      <c r="S394" s="44"/>
    </row>
    <row r="395" spans="1:19" s="44" customFormat="1">
      <c r="A395" s="62" t="str">
        <f>IF(ISERROR(#REF!),"xx","")</f>
        <v>xx</v>
      </c>
      <c r="B395" s="674" t="s">
        <v>366</v>
      </c>
      <c r="C395" s="1349"/>
      <c r="D395" s="708" t="s">
        <v>1637</v>
      </c>
      <c r="E395" s="673" t="s">
        <v>1638</v>
      </c>
      <c r="F395" s="1956">
        <v>195.29648661600004</v>
      </c>
      <c r="G395" s="15" t="s">
        <v>1102</v>
      </c>
      <c r="H395" s="16" t="s">
        <v>1416</v>
      </c>
      <c r="I395" s="61" t="s">
        <v>1417</v>
      </c>
      <c r="J395" s="16" t="s">
        <v>845</v>
      </c>
      <c r="K395" s="512"/>
      <c r="L395" s="189"/>
      <c r="M395" s="512"/>
      <c r="N395" s="1221"/>
      <c r="O395" s="634"/>
      <c r="P395" s="155" t="s">
        <v>1460</v>
      </c>
    </row>
    <row r="396" spans="1:19" s="2" customFormat="1">
      <c r="A396" s="62" t="str">
        <f>IF(ISERROR(#REF!),"xx","")</f>
        <v>xx</v>
      </c>
      <c r="B396" s="665">
        <v>9967000582</v>
      </c>
      <c r="C396" s="1351"/>
      <c r="D396" s="670" t="s">
        <v>482</v>
      </c>
      <c r="E396" s="667"/>
      <c r="F396" s="1956">
        <v>15.745181760000001</v>
      </c>
      <c r="G396" s="19" t="s">
        <v>1102</v>
      </c>
      <c r="H396" s="20" t="s">
        <v>1416</v>
      </c>
      <c r="I396" s="64" t="s">
        <v>1417</v>
      </c>
      <c r="J396" s="202" t="s">
        <v>845</v>
      </c>
      <c r="K396" s="225"/>
      <c r="L396" s="224"/>
      <c r="M396" s="224"/>
      <c r="N396" s="351"/>
      <c r="O396" s="226"/>
      <c r="P396" s="5" t="s">
        <v>1386</v>
      </c>
      <c r="R396" s="44"/>
      <c r="S396" s="44"/>
    </row>
    <row r="397" spans="1:19" s="44" customFormat="1">
      <c r="A397" s="62" t="str">
        <f>IF(ISERROR(#REF!),"xx","")</f>
        <v>xx</v>
      </c>
      <c r="B397" s="662">
        <v>4623484</v>
      </c>
      <c r="C397" s="1350"/>
      <c r="D397" s="669" t="s">
        <v>812</v>
      </c>
      <c r="E397" s="664"/>
      <c r="F397" s="1956">
        <v>111.32218389600003</v>
      </c>
      <c r="G397" s="17" t="s">
        <v>1102</v>
      </c>
      <c r="H397" s="18" t="s">
        <v>1416</v>
      </c>
      <c r="I397" s="63" t="s">
        <v>1417</v>
      </c>
      <c r="J397" s="18" t="s">
        <v>845</v>
      </c>
      <c r="K397" s="331"/>
      <c r="L397" s="191"/>
      <c r="M397" s="191"/>
      <c r="N397" s="869"/>
      <c r="O397" s="513"/>
      <c r="P397" s="14" t="s">
        <v>1076</v>
      </c>
    </row>
    <row r="398" spans="1:19" s="44" customFormat="1">
      <c r="A398" s="62" t="str">
        <f>IF(ISERROR(#REF!),"xx","")</f>
        <v>xx</v>
      </c>
      <c r="B398" s="662">
        <v>9967001293</v>
      </c>
      <c r="C398" s="1350"/>
      <c r="D398" s="669" t="s">
        <v>539</v>
      </c>
      <c r="E398" s="664"/>
      <c r="F398" s="1956">
        <v>232.39138507200005</v>
      </c>
      <c r="G398" s="17" t="s">
        <v>1102</v>
      </c>
      <c r="H398" s="18" t="s">
        <v>1416</v>
      </c>
      <c r="I398" s="63" t="s">
        <v>1417</v>
      </c>
      <c r="J398" s="18" t="s">
        <v>845</v>
      </c>
      <c r="K398" s="331"/>
      <c r="L398" s="191"/>
      <c r="M398" s="191"/>
      <c r="N398" s="869"/>
      <c r="O398" s="513"/>
      <c r="P398" s="14" t="s">
        <v>1455</v>
      </c>
    </row>
    <row r="399" spans="1:19">
      <c r="A399" s="62" t="str">
        <f>IF(ISERROR(#REF!),"xx","")</f>
        <v>xx</v>
      </c>
      <c r="B399" s="689">
        <v>9967002640</v>
      </c>
      <c r="C399" s="1328"/>
      <c r="D399" s="696" t="s">
        <v>2477</v>
      </c>
      <c r="E399" s="667"/>
      <c r="F399" s="1956">
        <v>205.06224816000005</v>
      </c>
      <c r="G399" s="240" t="s">
        <v>1102</v>
      </c>
      <c r="H399" s="202" t="s">
        <v>1416</v>
      </c>
      <c r="I399" s="202" t="s">
        <v>1417</v>
      </c>
      <c r="J399" s="202" t="s">
        <v>845</v>
      </c>
      <c r="K399" s="224"/>
      <c r="L399" s="225"/>
      <c r="M399" s="224"/>
      <c r="N399" s="282"/>
      <c r="O399" s="865"/>
      <c r="P399" s="5"/>
      <c r="R399" s="44"/>
      <c r="S399" s="44"/>
    </row>
    <row r="400" spans="1:19" s="2" customFormat="1">
      <c r="A400" s="62" t="str">
        <f>IF(ISERROR(#REF!),"xx","")</f>
        <v>xx</v>
      </c>
      <c r="B400" s="674" t="s">
        <v>849</v>
      </c>
      <c r="C400" s="1349"/>
      <c r="D400" s="708" t="s">
        <v>62</v>
      </c>
      <c r="E400" s="673" t="s">
        <v>517</v>
      </c>
      <c r="F400" s="1956">
        <v>4470.2632885680005</v>
      </c>
      <c r="G400" s="15" t="s">
        <v>1102</v>
      </c>
      <c r="H400" s="16" t="s">
        <v>1416</v>
      </c>
      <c r="I400" s="61" t="s">
        <v>1417</v>
      </c>
      <c r="J400" s="16" t="s">
        <v>845</v>
      </c>
      <c r="K400" s="204"/>
      <c r="L400" s="204"/>
      <c r="M400" s="405"/>
      <c r="N400" s="427"/>
      <c r="O400" s="428"/>
      <c r="P400" s="4" t="s">
        <v>1456</v>
      </c>
      <c r="R400" s="44"/>
      <c r="S400" s="44"/>
    </row>
    <row r="401" spans="1:19">
      <c r="A401" s="62" t="str">
        <f>IF(ISERROR(#REF!),"xx","")</f>
        <v>xx</v>
      </c>
      <c r="B401" s="662" t="s">
        <v>850</v>
      </c>
      <c r="C401" s="1350"/>
      <c r="D401" s="663" t="s">
        <v>1297</v>
      </c>
      <c r="E401" s="664" t="s">
        <v>1298</v>
      </c>
      <c r="F401" s="1956">
        <v>328.08085279200003</v>
      </c>
      <c r="G401" s="17" t="s">
        <v>1415</v>
      </c>
      <c r="H401" s="18"/>
      <c r="I401" s="63"/>
      <c r="J401" s="869"/>
      <c r="K401" s="191"/>
      <c r="L401" s="191"/>
      <c r="M401" s="869"/>
      <c r="N401" s="869"/>
      <c r="O401" s="423"/>
      <c r="P401" s="88" t="s">
        <v>685</v>
      </c>
      <c r="R401" s="44"/>
      <c r="S401" s="44"/>
    </row>
    <row r="402" spans="1:19">
      <c r="A402" s="62" t="str">
        <f>IF(ISERROR(#REF!),"xx","")</f>
        <v>xx</v>
      </c>
      <c r="B402" s="665">
        <v>9967001322</v>
      </c>
      <c r="C402" s="1351"/>
      <c r="D402" s="666" t="s">
        <v>1304</v>
      </c>
      <c r="E402" s="667" t="s">
        <v>1305</v>
      </c>
      <c r="F402" s="1956">
        <v>132.80311043999998</v>
      </c>
      <c r="G402" s="19" t="s">
        <v>1415</v>
      </c>
      <c r="H402" s="20"/>
      <c r="I402" s="64"/>
      <c r="J402" s="923"/>
      <c r="K402" s="195"/>
      <c r="L402" s="195"/>
      <c r="M402" s="923"/>
      <c r="N402" s="923"/>
      <c r="O402" s="432"/>
      <c r="P402" s="256" t="s">
        <v>17</v>
      </c>
      <c r="R402" s="44"/>
      <c r="S402" s="44"/>
    </row>
    <row r="403" spans="1:19">
      <c r="A403" s="62" t="str">
        <f>IF(ISERROR(#REF!),"xx","")</f>
        <v>xx</v>
      </c>
      <c r="B403" s="674">
        <v>9967000755</v>
      </c>
      <c r="C403" s="1349"/>
      <c r="D403" s="708" t="s">
        <v>1547</v>
      </c>
      <c r="E403" s="673" t="s">
        <v>722</v>
      </c>
      <c r="F403" s="1956">
        <v>113.29033161600003</v>
      </c>
      <c r="G403" s="15" t="s">
        <v>1102</v>
      </c>
      <c r="H403" s="16" t="s">
        <v>1416</v>
      </c>
      <c r="I403" s="61" t="s">
        <v>1417</v>
      </c>
      <c r="J403" s="16" t="s">
        <v>845</v>
      </c>
      <c r="K403" s="512"/>
      <c r="L403" s="512"/>
      <c r="M403" s="512"/>
      <c r="N403" s="512"/>
      <c r="O403" s="634"/>
      <c r="P403" s="411" t="s">
        <v>1323</v>
      </c>
      <c r="R403" s="44"/>
      <c r="S403" s="44"/>
    </row>
    <row r="404" spans="1:19" s="78" customFormat="1">
      <c r="A404" s="62" t="str">
        <f>IF(ISERROR(#REF!),"xx","")</f>
        <v>xx</v>
      </c>
      <c r="B404" s="90" t="s">
        <v>1030</v>
      </c>
      <c r="C404" s="1343"/>
      <c r="D404" s="83"/>
      <c r="E404" s="83"/>
      <c r="F404" s="83"/>
      <c r="G404" s="1830" t="s">
        <v>10</v>
      </c>
      <c r="H404" s="1217"/>
      <c r="I404" s="630"/>
      <c r="J404" s="1217"/>
      <c r="K404" s="1217"/>
      <c r="L404" s="1217"/>
      <c r="M404" s="1217"/>
      <c r="N404" s="1217"/>
      <c r="O404" s="1218"/>
      <c r="P404" s="89"/>
      <c r="Q404" s="2"/>
      <c r="R404" s="44"/>
      <c r="S404" s="44"/>
    </row>
    <row r="405" spans="1:19">
      <c r="A405" s="62" t="str">
        <f>IF(ISERROR(#REF!),"xx","")</f>
        <v>xx</v>
      </c>
      <c r="B405" s="791" t="s">
        <v>988</v>
      </c>
      <c r="C405" s="1379"/>
      <c r="D405" s="792" t="s">
        <v>987</v>
      </c>
      <c r="E405" s="793" t="s">
        <v>728</v>
      </c>
      <c r="F405" s="1956">
        <v>84.800639523600012</v>
      </c>
      <c r="G405" s="22" t="s">
        <v>1102</v>
      </c>
      <c r="H405" s="23"/>
      <c r="I405" s="863"/>
      <c r="J405" s="23"/>
      <c r="K405" s="1233"/>
      <c r="L405" s="23"/>
      <c r="M405" s="23"/>
      <c r="N405" s="23"/>
      <c r="O405" s="137"/>
      <c r="P405" s="24" t="s">
        <v>1355</v>
      </c>
      <c r="R405" s="44"/>
      <c r="S405" s="44"/>
    </row>
    <row r="406" spans="1:19">
      <c r="A406" s="62" t="str">
        <f>IF(ISERROR(#REF!),"xx","")</f>
        <v>xx</v>
      </c>
      <c r="B406" s="755" t="s">
        <v>1419</v>
      </c>
      <c r="C406" s="1347"/>
      <c r="D406" s="756" t="s">
        <v>686</v>
      </c>
      <c r="E406" s="757" t="s">
        <v>728</v>
      </c>
      <c r="F406" s="1956">
        <v>74.801471144400011</v>
      </c>
      <c r="G406" s="17"/>
      <c r="H406" s="18" t="s">
        <v>1416</v>
      </c>
      <c r="I406" s="63" t="s">
        <v>1417</v>
      </c>
      <c r="J406" s="18" t="s">
        <v>845</v>
      </c>
      <c r="K406" s="1231"/>
      <c r="L406" s="18"/>
      <c r="M406" s="18"/>
      <c r="N406" s="18"/>
      <c r="O406" s="42"/>
      <c r="P406" s="14" t="s">
        <v>1355</v>
      </c>
      <c r="R406" s="44"/>
      <c r="S406" s="44"/>
    </row>
    <row r="407" spans="1:19">
      <c r="A407" s="62" t="str">
        <f>IF(ISERROR(#REF!),"xx","")</f>
        <v>xx</v>
      </c>
      <c r="B407" s="755" t="s">
        <v>95</v>
      </c>
      <c r="C407" s="1347"/>
      <c r="D407" s="756" t="s">
        <v>687</v>
      </c>
      <c r="E407" s="757" t="s">
        <v>729</v>
      </c>
      <c r="F407" s="1956">
        <v>141.33439920600003</v>
      </c>
      <c r="G407" s="17" t="s">
        <v>1102</v>
      </c>
      <c r="H407" s="18" t="s">
        <v>1416</v>
      </c>
      <c r="I407" s="63" t="s">
        <v>1417</v>
      </c>
      <c r="J407" s="18" t="s">
        <v>845</v>
      </c>
      <c r="K407" s="1231"/>
      <c r="L407" s="18"/>
      <c r="M407" s="18"/>
      <c r="N407" s="18"/>
      <c r="O407" s="42"/>
      <c r="P407" s="14" t="s">
        <v>1356</v>
      </c>
      <c r="R407" s="44"/>
      <c r="S407" s="44"/>
    </row>
    <row r="408" spans="1:19">
      <c r="A408" s="62" t="str">
        <f>IF(ISERROR(#REF!),"xx","")</f>
        <v>xx</v>
      </c>
      <c r="B408" s="755" t="s">
        <v>96</v>
      </c>
      <c r="C408" s="1347"/>
      <c r="D408" s="756" t="s">
        <v>688</v>
      </c>
      <c r="E408" s="757" t="s">
        <v>730</v>
      </c>
      <c r="F408" s="1956">
        <v>141.33439920600003</v>
      </c>
      <c r="G408" s="17" t="s">
        <v>1102</v>
      </c>
      <c r="H408" s="18" t="s">
        <v>1416</v>
      </c>
      <c r="I408" s="63" t="s">
        <v>1417</v>
      </c>
      <c r="J408" s="18" t="s">
        <v>845</v>
      </c>
      <c r="K408" s="1231"/>
      <c r="L408" s="18"/>
      <c r="M408" s="18"/>
      <c r="N408" s="18"/>
      <c r="O408" s="42"/>
      <c r="P408" s="14" t="s">
        <v>1356</v>
      </c>
      <c r="R408" s="44"/>
      <c r="S408" s="44"/>
    </row>
    <row r="409" spans="1:19">
      <c r="A409" s="62" t="str">
        <f>IF(ISERROR(#REF!),"xx","")</f>
        <v>xx</v>
      </c>
      <c r="B409" s="758" t="s">
        <v>97</v>
      </c>
      <c r="C409" s="1348"/>
      <c r="D409" s="706" t="s">
        <v>689</v>
      </c>
      <c r="E409" s="661" t="s">
        <v>493</v>
      </c>
      <c r="F409" s="1956">
        <v>141.33439920600003</v>
      </c>
      <c r="G409" s="19" t="s">
        <v>1102</v>
      </c>
      <c r="H409" s="20" t="s">
        <v>1416</v>
      </c>
      <c r="I409" s="64" t="s">
        <v>1417</v>
      </c>
      <c r="J409" s="20" t="s">
        <v>845</v>
      </c>
      <c r="K409" s="1232"/>
      <c r="L409" s="20"/>
      <c r="M409" s="20"/>
      <c r="N409" s="20"/>
      <c r="O409" s="57"/>
      <c r="P409" s="5" t="s">
        <v>1356</v>
      </c>
      <c r="R409" s="44"/>
      <c r="S409" s="44"/>
    </row>
    <row r="410" spans="1:19">
      <c r="A410" s="62" t="str">
        <f>IF(ISERROR(#REF!),"xx","")</f>
        <v>xx</v>
      </c>
      <c r="B410" s="755" t="s">
        <v>100</v>
      </c>
      <c r="C410" s="1347"/>
      <c r="D410" s="756" t="s">
        <v>690</v>
      </c>
      <c r="E410" s="757" t="s">
        <v>495</v>
      </c>
      <c r="F410" s="1956">
        <v>537.07071698280015</v>
      </c>
      <c r="G410" s="17" t="s">
        <v>1102</v>
      </c>
      <c r="H410" s="18" t="s">
        <v>1416</v>
      </c>
      <c r="I410" s="63" t="s">
        <v>1417</v>
      </c>
      <c r="J410" s="18" t="s">
        <v>845</v>
      </c>
      <c r="K410" s="1231"/>
      <c r="L410" s="18"/>
      <c r="M410" s="18"/>
      <c r="N410" s="18"/>
      <c r="O410" s="42"/>
      <c r="P410" s="14" t="s">
        <v>992</v>
      </c>
      <c r="R410" s="44"/>
      <c r="S410" s="44"/>
    </row>
    <row r="411" spans="1:19">
      <c r="A411" s="62" t="str">
        <f>IF(ISERROR(#REF!),"xx","")</f>
        <v>xx</v>
      </c>
      <c r="B411" s="755" t="s">
        <v>99</v>
      </c>
      <c r="C411" s="1347"/>
      <c r="D411" s="756" t="s">
        <v>691</v>
      </c>
      <c r="E411" s="757" t="s">
        <v>496</v>
      </c>
      <c r="F411" s="1956">
        <v>537.07071698280015</v>
      </c>
      <c r="G411" s="17" t="s">
        <v>1102</v>
      </c>
      <c r="H411" s="18" t="s">
        <v>1416</v>
      </c>
      <c r="I411" s="63" t="s">
        <v>1417</v>
      </c>
      <c r="J411" s="18" t="s">
        <v>845</v>
      </c>
      <c r="K411" s="1231"/>
      <c r="L411" s="18"/>
      <c r="M411" s="18"/>
      <c r="N411" s="18"/>
      <c r="O411" s="42"/>
      <c r="P411" s="14" t="s">
        <v>992</v>
      </c>
      <c r="R411" s="44"/>
      <c r="S411" s="44"/>
    </row>
    <row r="412" spans="1:19">
      <c r="A412" s="62" t="str">
        <f>IF(ISERROR(#REF!),"xx","")</f>
        <v>xx</v>
      </c>
      <c r="B412" s="758" t="s">
        <v>98</v>
      </c>
      <c r="C412" s="1348"/>
      <c r="D412" s="706" t="s">
        <v>692</v>
      </c>
      <c r="E412" s="661" t="s">
        <v>497</v>
      </c>
      <c r="F412" s="1956">
        <v>537.07071698280015</v>
      </c>
      <c r="G412" s="19" t="s">
        <v>1102</v>
      </c>
      <c r="H412" s="20" t="s">
        <v>1416</v>
      </c>
      <c r="I412" s="64" t="s">
        <v>1417</v>
      </c>
      <c r="J412" s="20" t="s">
        <v>845</v>
      </c>
      <c r="K412" s="1232"/>
      <c r="L412" s="20"/>
      <c r="M412" s="20"/>
      <c r="N412" s="20"/>
      <c r="O412" s="57"/>
      <c r="P412" s="5" t="s">
        <v>992</v>
      </c>
      <c r="R412" s="44"/>
      <c r="S412" s="44"/>
    </row>
    <row r="413" spans="1:19">
      <c r="A413" s="62" t="str">
        <f>IF(ISERROR(#REF!),"xx","")</f>
        <v>xx</v>
      </c>
      <c r="B413" s="755" t="s">
        <v>101</v>
      </c>
      <c r="C413" s="1347"/>
      <c r="D413" s="756" t="s">
        <v>693</v>
      </c>
      <c r="E413" s="757" t="s">
        <v>864</v>
      </c>
      <c r="F413" s="1956">
        <v>329.20338971519999</v>
      </c>
      <c r="G413" s="17" t="s">
        <v>1102</v>
      </c>
      <c r="H413" s="18" t="s">
        <v>1416</v>
      </c>
      <c r="I413" s="63" t="s">
        <v>1417</v>
      </c>
      <c r="J413" s="18" t="s">
        <v>845</v>
      </c>
      <c r="K413" s="1231"/>
      <c r="L413" s="18"/>
      <c r="M413" s="18"/>
      <c r="N413" s="18"/>
      <c r="O413" s="42"/>
      <c r="P413" s="14" t="s">
        <v>867</v>
      </c>
      <c r="R413" s="44"/>
      <c r="S413" s="44"/>
    </row>
    <row r="414" spans="1:19">
      <c r="A414" s="62" t="str">
        <f>IF(ISERROR(#REF!),"xx","")</f>
        <v>xx</v>
      </c>
      <c r="B414" s="755" t="s">
        <v>863</v>
      </c>
      <c r="C414" s="1347"/>
      <c r="D414" s="756" t="s">
        <v>694</v>
      </c>
      <c r="E414" s="757" t="s">
        <v>865</v>
      </c>
      <c r="F414" s="1956">
        <v>139.41148221</v>
      </c>
      <c r="G414" s="17" t="s">
        <v>1102</v>
      </c>
      <c r="H414" s="18" t="s">
        <v>1416</v>
      </c>
      <c r="I414" s="63" t="s">
        <v>1417</v>
      </c>
      <c r="J414" s="18" t="s">
        <v>845</v>
      </c>
      <c r="K414" s="1231"/>
      <c r="L414" s="18"/>
      <c r="M414" s="18"/>
      <c r="N414" s="18"/>
      <c r="O414" s="42"/>
      <c r="P414" s="14" t="s">
        <v>866</v>
      </c>
      <c r="R414" s="44"/>
      <c r="S414" s="44"/>
    </row>
    <row r="415" spans="1:19">
      <c r="A415" s="62" t="str">
        <f>IF(ISERROR(#REF!),"xx","")</f>
        <v>xx</v>
      </c>
      <c r="B415" s="674" t="s">
        <v>4526</v>
      </c>
      <c r="C415" s="1349"/>
      <c r="D415" s="708"/>
      <c r="E415" s="673" t="s">
        <v>187</v>
      </c>
      <c r="F415" s="1956">
        <v>28.843754939999997</v>
      </c>
      <c r="G415" s="15" t="s">
        <v>1102</v>
      </c>
      <c r="H415" s="16" t="s">
        <v>1416</v>
      </c>
      <c r="I415" s="61" t="s">
        <v>1417</v>
      </c>
      <c r="J415" s="16" t="s">
        <v>845</v>
      </c>
      <c r="K415" s="1230"/>
      <c r="L415" s="16"/>
      <c r="M415" s="16"/>
      <c r="N415" s="16"/>
      <c r="O415" s="41"/>
      <c r="P415" s="4" t="s">
        <v>868</v>
      </c>
      <c r="R415" s="44"/>
      <c r="S415" s="44"/>
    </row>
    <row r="416" spans="1:19">
      <c r="A416" s="62" t="str">
        <f>IF(ISERROR(#REF!),"xx","")</f>
        <v>xx</v>
      </c>
      <c r="B416" s="662" t="s">
        <v>2980</v>
      </c>
      <c r="C416" s="1350"/>
      <c r="D416" s="663"/>
      <c r="E416" s="664" t="s">
        <v>1536</v>
      </c>
      <c r="F416" s="1956">
        <v>442.27090908000008</v>
      </c>
      <c r="G416" s="17" t="s">
        <v>1102</v>
      </c>
      <c r="H416" s="18" t="s">
        <v>1416</v>
      </c>
      <c r="I416" s="63" t="s">
        <v>1417</v>
      </c>
      <c r="J416" s="18" t="s">
        <v>845</v>
      </c>
      <c r="K416" s="1231"/>
      <c r="L416" s="18"/>
      <c r="M416" s="18"/>
      <c r="N416" s="18"/>
      <c r="O416" s="42"/>
      <c r="P416" s="14" t="s">
        <v>1603</v>
      </c>
      <c r="R416" s="44"/>
      <c r="S416" s="44"/>
    </row>
    <row r="417" spans="1:19">
      <c r="A417" s="62" t="str">
        <f>IF(ISERROR(#REF!),"xx","")</f>
        <v>xx</v>
      </c>
      <c r="B417" s="662" t="s">
        <v>699</v>
      </c>
      <c r="C417" s="1350"/>
      <c r="D417" s="663"/>
      <c r="E417" s="664" t="s">
        <v>1383</v>
      </c>
      <c r="F417" s="1956">
        <v>448.61653516680013</v>
      </c>
      <c r="G417" s="17" t="s">
        <v>1102</v>
      </c>
      <c r="H417" s="18" t="s">
        <v>1416</v>
      </c>
      <c r="I417" s="63" t="s">
        <v>1417</v>
      </c>
      <c r="J417" s="18" t="s">
        <v>845</v>
      </c>
      <c r="K417" s="130"/>
      <c r="L417" s="18"/>
      <c r="M417" s="18"/>
      <c r="N417" s="18"/>
      <c r="O417" s="42"/>
      <c r="P417" s="14" t="s">
        <v>2044</v>
      </c>
      <c r="R417" s="44"/>
      <c r="S417" s="44"/>
    </row>
    <row r="418" spans="1:19">
      <c r="A418" s="62" t="str">
        <f>IF(ISERROR(#REF!),"xx","")</f>
        <v>xx</v>
      </c>
      <c r="B418" s="665">
        <v>4599141</v>
      </c>
      <c r="C418" s="1351"/>
      <c r="D418" s="666" t="s">
        <v>398</v>
      </c>
      <c r="E418" s="667" t="s">
        <v>295</v>
      </c>
      <c r="F418" s="1956">
        <v>104.79897628200001</v>
      </c>
      <c r="G418" s="19"/>
      <c r="H418" s="20" t="s">
        <v>1416</v>
      </c>
      <c r="I418" s="64" t="s">
        <v>1417</v>
      </c>
      <c r="J418" s="20" t="s">
        <v>845</v>
      </c>
      <c r="K418" s="1232"/>
      <c r="L418" s="20"/>
      <c r="M418" s="20"/>
      <c r="N418" s="20"/>
      <c r="O418" s="865"/>
      <c r="P418" s="5" t="s">
        <v>870</v>
      </c>
      <c r="R418" s="44"/>
      <c r="S418" s="44"/>
    </row>
    <row r="419" spans="1:19">
      <c r="A419" s="62" t="str">
        <f>IF(ISERROR(#REF!),"xx","")</f>
        <v>xx</v>
      </c>
      <c r="B419" s="674">
        <v>4448121</v>
      </c>
      <c r="C419" s="1349"/>
      <c r="D419" s="708" t="s">
        <v>1235</v>
      </c>
      <c r="E419" s="673" t="s">
        <v>295</v>
      </c>
      <c r="F419" s="1956">
        <v>53.072509089600011</v>
      </c>
      <c r="G419" s="15"/>
      <c r="H419" s="16" t="s">
        <v>1416</v>
      </c>
      <c r="I419" s="61" t="s">
        <v>1417</v>
      </c>
      <c r="J419" s="16" t="s">
        <v>845</v>
      </c>
      <c r="K419" s="1230"/>
      <c r="L419" s="16"/>
      <c r="M419" s="16"/>
      <c r="N419" s="16"/>
      <c r="O419" s="634"/>
      <c r="P419" s="4" t="s">
        <v>869</v>
      </c>
      <c r="R419" s="44"/>
      <c r="S419" s="44"/>
    </row>
    <row r="420" spans="1:19">
      <c r="A420" s="62" t="str">
        <f>IF(ISERROR(#REF!),"xx","")</f>
        <v>xx</v>
      </c>
      <c r="B420" s="665" t="s">
        <v>1372</v>
      </c>
      <c r="C420" s="1351"/>
      <c r="D420" s="666" t="s">
        <v>1373</v>
      </c>
      <c r="E420" s="667" t="s">
        <v>295</v>
      </c>
      <c r="F420" s="1956">
        <v>53.072509089600011</v>
      </c>
      <c r="G420" s="19" t="s">
        <v>1102</v>
      </c>
      <c r="H420" s="20" t="s">
        <v>1416</v>
      </c>
      <c r="I420" s="64" t="s">
        <v>1417</v>
      </c>
      <c r="J420" s="20" t="s">
        <v>845</v>
      </c>
      <c r="K420" s="195"/>
      <c r="L420" s="195"/>
      <c r="M420" s="195"/>
      <c r="N420" s="20"/>
      <c r="O420" s="865"/>
      <c r="P420" s="5" t="s">
        <v>1378</v>
      </c>
      <c r="R420" s="44"/>
      <c r="S420" s="44"/>
    </row>
    <row r="421" spans="1:19" ht="14.1" customHeight="1">
      <c r="A421" s="62"/>
      <c r="G421" s="1018"/>
      <c r="H421" s="1018"/>
      <c r="I421" s="1018"/>
      <c r="J421" s="1018"/>
      <c r="K421" s="1018"/>
      <c r="L421" s="1018"/>
      <c r="M421" s="1018"/>
      <c r="N421" s="1018"/>
      <c r="O421" s="1018"/>
      <c r="R421" s="44"/>
      <c r="S421" s="44"/>
    </row>
    <row r="422" spans="1:19" s="78" customFormat="1" ht="15.6">
      <c r="A422" s="62"/>
      <c r="B422" s="157" t="s">
        <v>4388</v>
      </c>
      <c r="C422" s="1343"/>
      <c r="D422" s="81"/>
      <c r="E422" s="81"/>
      <c r="F422" s="83"/>
      <c r="G422" s="83"/>
      <c r="H422" s="1217"/>
      <c r="I422" s="1217"/>
      <c r="J422" s="1217"/>
      <c r="K422" s="1217"/>
      <c r="L422" s="1217"/>
      <c r="M422" s="1217"/>
      <c r="N422" s="1217"/>
      <c r="O422" s="1218"/>
      <c r="P422" s="79"/>
      <c r="R422" s="44"/>
      <c r="S422" s="44"/>
    </row>
    <row r="423" spans="1:19" s="2" customFormat="1">
      <c r="A423" s="62" t="str">
        <f>IF(ISERROR(#REF!),"xx","")</f>
        <v>xx</v>
      </c>
      <c r="B423" s="662">
        <v>9967001961</v>
      </c>
      <c r="C423" s="1350"/>
      <c r="D423" s="663" t="s">
        <v>1760</v>
      </c>
      <c r="E423" s="664" t="s">
        <v>1485</v>
      </c>
      <c r="F423" s="1956">
        <v>166.99264797600003</v>
      </c>
      <c r="G423" s="1868" t="s">
        <v>4375</v>
      </c>
      <c r="H423" s="192" t="s">
        <v>4376</v>
      </c>
      <c r="I423" s="627" t="s">
        <v>4377</v>
      </c>
      <c r="J423" s="365"/>
      <c r="K423" s="365"/>
      <c r="L423" s="365"/>
      <c r="M423" s="332"/>
      <c r="N423" s="332"/>
      <c r="O423" s="838"/>
      <c r="P423" s="86" t="s">
        <v>733</v>
      </c>
      <c r="R423" s="44"/>
      <c r="S423" s="44"/>
    </row>
    <row r="424" spans="1:19" s="44" customFormat="1">
      <c r="A424" s="62" t="str">
        <f>IF(ISERROR(#REF!),"xx","")</f>
        <v>xx</v>
      </c>
      <c r="B424" s="662" t="s">
        <v>460</v>
      </c>
      <c r="C424" s="1350"/>
      <c r="D424" s="663" t="s">
        <v>1192</v>
      </c>
      <c r="E424" s="664" t="s">
        <v>1193</v>
      </c>
      <c r="F424" s="1956">
        <v>2460.6907451279999</v>
      </c>
      <c r="G424" s="1868" t="s">
        <v>4375</v>
      </c>
      <c r="H424" s="192" t="s">
        <v>4376</v>
      </c>
      <c r="I424" s="627" t="s">
        <v>4377</v>
      </c>
      <c r="J424" s="365"/>
      <c r="K424" s="191"/>
      <c r="L424" s="191"/>
      <c r="M424" s="869"/>
      <c r="N424" s="869"/>
      <c r="O424" s="513"/>
      <c r="P424" s="86" t="s">
        <v>1776</v>
      </c>
      <c r="Q424" s="2"/>
    </row>
    <row r="425" spans="1:19" s="2" customFormat="1">
      <c r="A425" s="62" t="str">
        <f>IF(ISERROR(#REF!),"xx","")</f>
        <v>xx</v>
      </c>
      <c r="B425" s="662">
        <v>9967001961</v>
      </c>
      <c r="C425" s="1350"/>
      <c r="D425" s="663" t="s">
        <v>1760</v>
      </c>
      <c r="E425" s="664" t="s">
        <v>1485</v>
      </c>
      <c r="F425" s="1956">
        <v>166.99264797600003</v>
      </c>
      <c r="G425" s="1868" t="s">
        <v>4375</v>
      </c>
      <c r="H425" s="192" t="s">
        <v>4376</v>
      </c>
      <c r="I425" s="627" t="s">
        <v>4377</v>
      </c>
      <c r="J425" s="365"/>
      <c r="K425" s="365"/>
      <c r="L425" s="365"/>
      <c r="M425" s="332"/>
      <c r="N425" s="332"/>
      <c r="O425" s="838"/>
      <c r="P425" s="86" t="s">
        <v>733</v>
      </c>
      <c r="R425" s="44"/>
      <c r="S425" s="44"/>
    </row>
    <row r="426" spans="1:19" s="44" customFormat="1">
      <c r="A426" s="62" t="str">
        <f>IF(ISERROR(#REF!),"xx","")</f>
        <v>xx</v>
      </c>
      <c r="B426" s="662" t="s">
        <v>460</v>
      </c>
      <c r="C426" s="1350"/>
      <c r="D426" s="663" t="s">
        <v>1192</v>
      </c>
      <c r="E426" s="664" t="s">
        <v>1193</v>
      </c>
      <c r="F426" s="1956">
        <v>2460.6907451279999</v>
      </c>
      <c r="G426" s="1868" t="s">
        <v>4375</v>
      </c>
      <c r="H426" s="192" t="s">
        <v>4376</v>
      </c>
      <c r="I426" s="627" t="s">
        <v>4377</v>
      </c>
      <c r="J426" s="365"/>
      <c r="K426" s="191"/>
      <c r="L426" s="191"/>
      <c r="M426" s="869"/>
      <c r="N426" s="869"/>
      <c r="O426" s="513"/>
      <c r="P426" s="86" t="s">
        <v>1776</v>
      </c>
      <c r="Q426" s="2"/>
    </row>
    <row r="427" spans="1:19">
      <c r="A427" s="62" t="str">
        <f>IF(ISERROR(#REF!),"xx","")</f>
        <v>xx</v>
      </c>
      <c r="B427" s="662" t="s">
        <v>461</v>
      </c>
      <c r="C427" s="1350"/>
      <c r="D427" s="663" t="s">
        <v>544</v>
      </c>
      <c r="E427" s="664" t="s">
        <v>228</v>
      </c>
      <c r="F427" s="1956">
        <v>1492.8306734880005</v>
      </c>
      <c r="G427" s="1868" t="s">
        <v>4375</v>
      </c>
      <c r="H427" s="192" t="s">
        <v>4376</v>
      </c>
      <c r="I427" s="627" t="s">
        <v>4377</v>
      </c>
      <c r="J427" s="365"/>
      <c r="K427" s="191"/>
      <c r="L427" s="191"/>
      <c r="M427" s="869"/>
      <c r="N427" s="869"/>
      <c r="O427" s="513"/>
      <c r="P427" s="86" t="s">
        <v>6</v>
      </c>
      <c r="Q427" s="2"/>
      <c r="R427" s="44"/>
      <c r="S427" s="44"/>
    </row>
    <row r="428" spans="1:19">
      <c r="A428" s="62" t="str">
        <f>IF(ISERROR(#REF!),"xx","")</f>
        <v>xx</v>
      </c>
      <c r="B428" s="665" t="s">
        <v>2635</v>
      </c>
      <c r="C428" s="1351"/>
      <c r="D428" s="666" t="s">
        <v>2636</v>
      </c>
      <c r="E428" s="667" t="s">
        <v>2762</v>
      </c>
      <c r="F428" s="1956">
        <v>49.297414320000009</v>
      </c>
      <c r="G428" s="1869" t="s">
        <v>2072</v>
      </c>
      <c r="H428" s="195" t="s">
        <v>2073</v>
      </c>
      <c r="I428" s="870" t="s">
        <v>2083</v>
      </c>
      <c r="J428" s="195"/>
      <c r="K428" s="195"/>
      <c r="L428" s="195"/>
      <c r="M428" s="923"/>
      <c r="N428" s="923"/>
      <c r="O428" s="865"/>
      <c r="P428" s="310" t="s">
        <v>6</v>
      </c>
      <c r="Q428" s="2"/>
      <c r="R428" s="44"/>
      <c r="S428" s="44"/>
    </row>
    <row r="429" spans="1:19">
      <c r="A429" s="62" t="str">
        <f>IF(ISERROR(#REF!),"xx","")</f>
        <v>xx</v>
      </c>
      <c r="B429" s="662" t="s">
        <v>454</v>
      </c>
      <c r="C429" s="1350"/>
      <c r="D429" s="663" t="s">
        <v>470</v>
      </c>
      <c r="E429" s="664" t="s">
        <v>533</v>
      </c>
      <c r="F429" s="1956">
        <v>2870.7964971840006</v>
      </c>
      <c r="G429" s="1868" t="s">
        <v>4375</v>
      </c>
      <c r="H429" s="191" t="s">
        <v>4376</v>
      </c>
      <c r="I429" s="331" t="s">
        <v>4377</v>
      </c>
      <c r="J429" s="191"/>
      <c r="K429" s="191"/>
      <c r="L429" s="189"/>
      <c r="M429" s="924"/>
      <c r="N429" s="869"/>
      <c r="O429" s="513"/>
      <c r="P429" s="86" t="s">
        <v>1093</v>
      </c>
      <c r="Q429" s="2"/>
      <c r="R429" s="44"/>
      <c r="S429" s="44"/>
    </row>
    <row r="430" spans="1:19" s="2" customFormat="1">
      <c r="A430" s="62" t="str">
        <f>IF(ISERROR(#REF!),"xx","")</f>
        <v>xx</v>
      </c>
      <c r="B430" s="668" t="s">
        <v>3535</v>
      </c>
      <c r="C430" s="1350"/>
      <c r="D430" s="663" t="s">
        <v>1635</v>
      </c>
      <c r="E430" s="664" t="s">
        <v>1201</v>
      </c>
      <c r="F430" s="1956">
        <v>306.61867051200005</v>
      </c>
      <c r="G430" s="1811" t="s">
        <v>4375</v>
      </c>
      <c r="H430" s="191" t="s">
        <v>4376</v>
      </c>
      <c r="I430" s="331" t="s">
        <v>4377</v>
      </c>
      <c r="J430" s="205"/>
      <c r="K430" s="205"/>
      <c r="L430" s="205"/>
      <c r="M430" s="350"/>
      <c r="N430" s="205"/>
      <c r="O430" s="485"/>
      <c r="P430" s="14" t="s">
        <v>1203</v>
      </c>
      <c r="R430" s="44"/>
      <c r="S430" s="44"/>
    </row>
    <row r="431" spans="1:19" s="2" customFormat="1">
      <c r="A431" s="62" t="str">
        <f>IF(ISERROR(#REF!),"xx","")</f>
        <v>xx</v>
      </c>
      <c r="B431" s="662" t="s">
        <v>1634</v>
      </c>
      <c r="C431" s="1350"/>
      <c r="D431" s="663" t="s">
        <v>458</v>
      </c>
      <c r="E431" s="664" t="s">
        <v>1202</v>
      </c>
      <c r="F431" s="1956">
        <v>929.5842845520001</v>
      </c>
      <c r="G431" s="1811" t="s">
        <v>4375</v>
      </c>
      <c r="H431" s="191" t="s">
        <v>4376</v>
      </c>
      <c r="I431" s="331" t="s">
        <v>4377</v>
      </c>
      <c r="J431" s="205"/>
      <c r="K431" s="205"/>
      <c r="L431" s="205"/>
      <c r="M431" s="350"/>
      <c r="N431" s="205"/>
      <c r="O431" s="485"/>
      <c r="P431" s="14" t="s">
        <v>1199</v>
      </c>
      <c r="R431" s="44"/>
      <c r="S431" s="44"/>
    </row>
    <row r="432" spans="1:19">
      <c r="A432" s="62" t="str">
        <f>IF(ISERROR(#REF!),"xx","")</f>
        <v>xx</v>
      </c>
      <c r="B432" s="665" t="s">
        <v>455</v>
      </c>
      <c r="C432" s="1351"/>
      <c r="D432" s="666" t="s">
        <v>1190</v>
      </c>
      <c r="E432" s="667" t="s">
        <v>1191</v>
      </c>
      <c r="F432" s="1956">
        <v>1168.8360702480002</v>
      </c>
      <c r="G432" s="1812" t="s">
        <v>4375</v>
      </c>
      <c r="H432" s="195" t="s">
        <v>4376</v>
      </c>
      <c r="I432" s="870" t="s">
        <v>4377</v>
      </c>
      <c r="J432" s="195"/>
      <c r="K432" s="195"/>
      <c r="L432" s="195"/>
      <c r="M432" s="923"/>
      <c r="N432" s="195"/>
      <c r="O432" s="480"/>
      <c r="P432" s="256" t="s">
        <v>1455</v>
      </c>
      <c r="Q432" s="2"/>
      <c r="R432" s="44"/>
      <c r="S432" s="44"/>
    </row>
    <row r="433" spans="1:19" s="44" customFormat="1">
      <c r="A433" s="62" t="str">
        <f>IF(ISERROR(#REF!),"xx","")</f>
        <v>xx</v>
      </c>
      <c r="B433" s="686" t="s">
        <v>2028</v>
      </c>
      <c r="C433" s="1350"/>
      <c r="D433" s="663" t="s">
        <v>1103</v>
      </c>
      <c r="E433" s="664" t="s">
        <v>1200</v>
      </c>
      <c r="F433" s="1956">
        <v>5085.4312887839997</v>
      </c>
      <c r="G433" s="1811" t="s">
        <v>4375</v>
      </c>
      <c r="H433" s="191" t="s">
        <v>4376</v>
      </c>
      <c r="I433" s="331" t="s">
        <v>4377</v>
      </c>
      <c r="J433" s="191"/>
      <c r="K433" s="191"/>
      <c r="L433" s="191"/>
      <c r="M433" s="869"/>
      <c r="N433" s="191"/>
      <c r="O433" s="485"/>
      <c r="P433" s="86"/>
      <c r="Q433" s="2"/>
    </row>
    <row r="434" spans="1:19">
      <c r="A434" s="62" t="str">
        <f>IF(ISERROR(#REF!),"xx","")</f>
        <v>xx</v>
      </c>
      <c r="B434" s="662" t="s">
        <v>457</v>
      </c>
      <c r="C434" s="1350"/>
      <c r="D434" s="663" t="s">
        <v>466</v>
      </c>
      <c r="E434" s="664" t="s">
        <v>468</v>
      </c>
      <c r="F434" s="1956">
        <v>459.34693358400006</v>
      </c>
      <c r="G434" s="1868" t="s">
        <v>4375</v>
      </c>
      <c r="H434" s="191" t="s">
        <v>4376</v>
      </c>
      <c r="I434" s="331" t="s">
        <v>4377</v>
      </c>
      <c r="J434" s="191"/>
      <c r="K434" s="191"/>
      <c r="L434" s="191"/>
      <c r="M434" s="869"/>
      <c r="N434" s="869"/>
      <c r="O434" s="513"/>
      <c r="P434" s="86" t="s">
        <v>1965</v>
      </c>
      <c r="Q434" s="2"/>
      <c r="R434" s="44"/>
      <c r="S434" s="44"/>
    </row>
    <row r="435" spans="1:19" s="44" customFormat="1">
      <c r="A435" s="62" t="str">
        <f>IF(ISERROR(#REF!),"xx","")</f>
        <v>xx</v>
      </c>
      <c r="B435" s="662" t="s">
        <v>3066</v>
      </c>
      <c r="C435" s="1350"/>
      <c r="D435" s="663" t="s">
        <v>469</v>
      </c>
      <c r="E435" s="664" t="s">
        <v>472</v>
      </c>
      <c r="F435" s="1956">
        <v>1087.5234530160003</v>
      </c>
      <c r="G435" s="1811" t="s">
        <v>4375</v>
      </c>
      <c r="H435" s="191" t="s">
        <v>4376</v>
      </c>
      <c r="I435" s="331" t="s">
        <v>4377</v>
      </c>
      <c r="J435" s="191"/>
      <c r="K435" s="191"/>
      <c r="L435" s="191"/>
      <c r="M435" s="869"/>
      <c r="N435" s="869"/>
      <c r="O435" s="513"/>
      <c r="P435" s="86" t="s">
        <v>1094</v>
      </c>
      <c r="Q435" s="2"/>
    </row>
    <row r="436" spans="1:19" s="44" customFormat="1">
      <c r="A436" s="62" t="str">
        <f>IF(ISERROR(#REF!),"xx","")</f>
        <v>xx</v>
      </c>
      <c r="B436" s="662" t="s">
        <v>3067</v>
      </c>
      <c r="C436" s="1350"/>
      <c r="D436" s="663" t="s">
        <v>2386</v>
      </c>
      <c r="E436" s="664" t="s">
        <v>2385</v>
      </c>
      <c r="F436" s="1956">
        <v>1928.2599262080003</v>
      </c>
      <c r="G436" s="1868" t="s">
        <v>4375</v>
      </c>
      <c r="H436" s="191" t="s">
        <v>4376</v>
      </c>
      <c r="I436" s="331" t="s">
        <v>4377</v>
      </c>
      <c r="J436" s="191"/>
      <c r="K436" s="139"/>
      <c r="L436" s="139"/>
      <c r="M436" s="139"/>
      <c r="N436" s="139"/>
      <c r="O436" s="208"/>
      <c r="P436" s="86" t="s">
        <v>1094</v>
      </c>
    </row>
    <row r="437" spans="1:19" s="44" customFormat="1">
      <c r="A437" s="62" t="str">
        <f>IF(ISERROR(#REF!),"xx","")</f>
        <v>xx</v>
      </c>
      <c r="B437" s="662" t="s">
        <v>3684</v>
      </c>
      <c r="C437" s="1350"/>
      <c r="D437" s="663" t="s">
        <v>3145</v>
      </c>
      <c r="E437" s="664" t="s">
        <v>381</v>
      </c>
      <c r="F437" s="1956">
        <v>134.62130404800001</v>
      </c>
      <c r="G437" s="1868" t="s">
        <v>4375</v>
      </c>
      <c r="H437" s="191" t="s">
        <v>4376</v>
      </c>
      <c r="I437" s="331" t="s">
        <v>4377</v>
      </c>
      <c r="J437" s="191"/>
      <c r="K437" s="139"/>
      <c r="L437" s="139"/>
      <c r="M437" s="139"/>
      <c r="N437" s="139"/>
      <c r="O437" s="208"/>
      <c r="P437" s="617" t="s">
        <v>3068</v>
      </c>
    </row>
    <row r="438" spans="1:19">
      <c r="A438" s="62" t="str">
        <f>IF(ISERROR(#REF!),"xx","")</f>
        <v>xx</v>
      </c>
      <c r="B438" s="662" t="s">
        <v>456</v>
      </c>
      <c r="C438" s="1350"/>
      <c r="D438" s="663" t="s">
        <v>467</v>
      </c>
      <c r="E438" s="664" t="s">
        <v>465</v>
      </c>
      <c r="F438" s="1956">
        <v>342.43895901600001</v>
      </c>
      <c r="G438" s="1868" t="s">
        <v>4375</v>
      </c>
      <c r="H438" s="191" t="s">
        <v>4376</v>
      </c>
      <c r="I438" s="331" t="s">
        <v>4377</v>
      </c>
      <c r="J438" s="191"/>
      <c r="K438" s="191"/>
      <c r="L438" s="191"/>
      <c r="M438" s="869"/>
      <c r="N438" s="869"/>
      <c r="O438" s="513"/>
      <c r="P438" s="86" t="s">
        <v>1965</v>
      </c>
      <c r="Q438" s="2"/>
      <c r="R438" s="44"/>
      <c r="S438" s="44"/>
    </row>
    <row r="439" spans="1:19">
      <c r="A439" s="62" t="str">
        <f>IF(ISERROR(#REF!),"xx","")</f>
        <v>xx</v>
      </c>
      <c r="B439" s="662" t="s">
        <v>459</v>
      </c>
      <c r="C439" s="1350"/>
      <c r="D439" s="663" t="s">
        <v>543</v>
      </c>
      <c r="E439" s="664" t="s">
        <v>829</v>
      </c>
      <c r="F439" s="1956">
        <v>135.33358608000003</v>
      </c>
      <c r="G439" s="1811" t="s">
        <v>4375</v>
      </c>
      <c r="H439" s="191" t="s">
        <v>4376</v>
      </c>
      <c r="I439" s="331" t="s">
        <v>4377</v>
      </c>
      <c r="J439" s="191"/>
      <c r="K439" s="191"/>
      <c r="L439" s="191"/>
      <c r="M439" s="869"/>
      <c r="N439" s="869"/>
      <c r="O439" s="513"/>
      <c r="P439" s="88" t="s">
        <v>1204</v>
      </c>
      <c r="Q439" s="2"/>
      <c r="R439" s="44"/>
      <c r="S439" s="44"/>
    </row>
    <row r="440" spans="1:19" s="2" customFormat="1">
      <c r="A440" s="62" t="str">
        <f>IF(ISERROR(#REF!),"xx","")</f>
        <v>xx</v>
      </c>
      <c r="B440" s="662" t="s">
        <v>2046</v>
      </c>
      <c r="C440" s="1350"/>
      <c r="D440" s="663" t="s">
        <v>1196</v>
      </c>
      <c r="E440" s="664" t="s">
        <v>745</v>
      </c>
      <c r="F440" s="1956">
        <v>945.31072204800012</v>
      </c>
      <c r="G440" s="1811" t="s">
        <v>4375</v>
      </c>
      <c r="H440" s="191" t="s">
        <v>4376</v>
      </c>
      <c r="I440" s="331" t="s">
        <v>4377</v>
      </c>
      <c r="J440" s="191"/>
      <c r="K440" s="331"/>
      <c r="L440" s="191"/>
      <c r="M440" s="869"/>
      <c r="N440" s="331"/>
      <c r="O440" s="513"/>
      <c r="P440" s="14" t="s">
        <v>763</v>
      </c>
      <c r="R440" s="44"/>
      <c r="S440" s="44"/>
    </row>
    <row r="441" spans="1:19">
      <c r="A441" s="62" t="str">
        <f>IF(ISERROR(#REF!),"xx","")</f>
        <v>xx</v>
      </c>
      <c r="B441" s="662">
        <v>4614506</v>
      </c>
      <c r="C441" s="1350"/>
      <c r="D441" s="663" t="s">
        <v>19</v>
      </c>
      <c r="E441" s="664" t="s">
        <v>240</v>
      </c>
      <c r="F441" s="1956">
        <v>31.265432352000005</v>
      </c>
      <c r="G441" s="1811" t="s">
        <v>4375</v>
      </c>
      <c r="H441" s="191" t="s">
        <v>4376</v>
      </c>
      <c r="I441" s="331" t="s">
        <v>4377</v>
      </c>
      <c r="J441" s="191"/>
      <c r="K441" s="191"/>
      <c r="L441" s="191"/>
      <c r="M441" s="869"/>
      <c r="N441" s="869"/>
      <c r="O441" s="485"/>
      <c r="P441" s="88" t="s">
        <v>994</v>
      </c>
      <c r="Q441" s="2"/>
      <c r="R441" s="44"/>
      <c r="S441" s="44"/>
    </row>
    <row r="442" spans="1:19" s="44" customFormat="1">
      <c r="A442" s="62" t="str">
        <f>IF(ISERROR(#REF!),"xx","")</f>
        <v>xx</v>
      </c>
      <c r="B442" s="665">
        <v>4614511</v>
      </c>
      <c r="C442" s="1351"/>
      <c r="D442" s="666" t="s">
        <v>205</v>
      </c>
      <c r="E442" s="667"/>
      <c r="F442" s="1956">
        <v>35.16423926400001</v>
      </c>
      <c r="G442" s="1812" t="s">
        <v>4375</v>
      </c>
      <c r="H442" s="195" t="s">
        <v>4376</v>
      </c>
      <c r="I442" s="870" t="s">
        <v>4377</v>
      </c>
      <c r="J442" s="195"/>
      <c r="K442" s="195"/>
      <c r="L442" s="195"/>
      <c r="M442" s="923"/>
      <c r="N442" s="923"/>
      <c r="O442" s="480"/>
      <c r="P442" s="310"/>
      <c r="Q442" s="2"/>
    </row>
    <row r="443" spans="1:19" s="44" customFormat="1">
      <c r="A443" s="62" t="str">
        <f>IF(ISERROR(#REF!),"xx","")</f>
        <v>xx</v>
      </c>
      <c r="B443" s="668" t="s">
        <v>365</v>
      </c>
      <c r="C443" s="1350"/>
      <c r="D443" s="663" t="s">
        <v>463</v>
      </c>
      <c r="E443" s="664" t="s">
        <v>1301</v>
      </c>
      <c r="F443" s="1956">
        <v>134.75251389600001</v>
      </c>
      <c r="G443" s="1811" t="s">
        <v>4375</v>
      </c>
      <c r="H443" s="191" t="s">
        <v>4376</v>
      </c>
      <c r="I443" s="331" t="s">
        <v>4377</v>
      </c>
      <c r="J443" s="191"/>
      <c r="K443" s="191"/>
      <c r="L443" s="191"/>
      <c r="M443" s="869"/>
      <c r="N443" s="191"/>
      <c r="O443" s="485"/>
      <c r="P443" s="86" t="s">
        <v>1966</v>
      </c>
      <c r="Q443" s="2"/>
    </row>
    <row r="444" spans="1:19">
      <c r="A444" s="62" t="str">
        <f>IF(ISERROR(#REF!),"xx","")</f>
        <v>xx</v>
      </c>
      <c r="B444" s="662" t="s">
        <v>366</v>
      </c>
      <c r="C444" s="1350"/>
      <c r="D444" s="663" t="s">
        <v>1637</v>
      </c>
      <c r="E444" s="664" t="s">
        <v>1638</v>
      </c>
      <c r="F444" s="1956">
        <v>195.29648661600004</v>
      </c>
      <c r="G444" s="1868" t="s">
        <v>4375</v>
      </c>
      <c r="H444" s="191" t="s">
        <v>4376</v>
      </c>
      <c r="I444" s="331" t="s">
        <v>4377</v>
      </c>
      <c r="J444" s="191"/>
      <c r="K444" s="191"/>
      <c r="L444" s="191"/>
      <c r="M444" s="869"/>
      <c r="N444" s="191"/>
      <c r="O444" s="485"/>
      <c r="P444" s="86" t="s">
        <v>1967</v>
      </c>
      <c r="Q444" s="2"/>
      <c r="R444" s="44"/>
      <c r="S444" s="44"/>
    </row>
    <row r="445" spans="1:19" s="2" customFormat="1">
      <c r="A445" s="62" t="str">
        <f>IF(ISERROR(#REF!),"xx","")</f>
        <v>xx</v>
      </c>
      <c r="B445" s="662" t="s">
        <v>3547</v>
      </c>
      <c r="C445" s="1350"/>
      <c r="D445" s="663" t="s">
        <v>1197</v>
      </c>
      <c r="E445" s="664" t="s">
        <v>882</v>
      </c>
      <c r="F445" s="1956">
        <v>615.18674448000013</v>
      </c>
      <c r="G445" s="1811" t="s">
        <v>4375</v>
      </c>
      <c r="H445" s="191" t="s">
        <v>4376</v>
      </c>
      <c r="I445" s="331" t="s">
        <v>4377</v>
      </c>
      <c r="J445" s="205"/>
      <c r="K445" s="207"/>
      <c r="L445" s="191"/>
      <c r="M445" s="350"/>
      <c r="N445" s="350"/>
      <c r="O445" s="208"/>
      <c r="P445" s="14" t="s">
        <v>2026</v>
      </c>
      <c r="R445" s="44"/>
      <c r="S445" s="44"/>
    </row>
    <row r="446" spans="1:19" s="44" customFormat="1">
      <c r="A446" s="62" t="str">
        <f>IF(ISERROR(#REF!),"xx","")</f>
        <v>xx</v>
      </c>
      <c r="B446" s="662" t="s">
        <v>2696</v>
      </c>
      <c r="C446" s="1350"/>
      <c r="D446" s="663" t="s">
        <v>1198</v>
      </c>
      <c r="E446" s="664" t="s">
        <v>327</v>
      </c>
      <c r="F446" s="1956">
        <v>892.00203523200025</v>
      </c>
      <c r="G446" s="1868" t="s">
        <v>4375</v>
      </c>
      <c r="H446" s="192" t="s">
        <v>4376</v>
      </c>
      <c r="I446" s="627" t="s">
        <v>4377</v>
      </c>
      <c r="J446" s="192"/>
      <c r="K446" s="1234"/>
      <c r="L446" s="1219"/>
      <c r="M446" s="924"/>
      <c r="N446" s="924"/>
      <c r="O446" s="867"/>
      <c r="P446" s="86"/>
      <c r="Q446" s="2"/>
    </row>
    <row r="447" spans="1:19">
      <c r="A447" s="62" t="str">
        <f>IF(ISERROR(#REF!),"xx","")</f>
        <v>xx</v>
      </c>
      <c r="B447" s="674" t="s">
        <v>1601</v>
      </c>
      <c r="C447" s="1349"/>
      <c r="D447" s="708" t="s">
        <v>464</v>
      </c>
      <c r="E447" s="673" t="s">
        <v>995</v>
      </c>
      <c r="F447" s="1956">
        <v>704.99051330400016</v>
      </c>
      <c r="G447" s="1870" t="s">
        <v>4375</v>
      </c>
      <c r="H447" s="189" t="s">
        <v>4376</v>
      </c>
      <c r="I447" s="512" t="s">
        <v>4377</v>
      </c>
      <c r="J447" s="189"/>
      <c r="K447" s="189"/>
      <c r="L447" s="191"/>
      <c r="M447" s="1221"/>
      <c r="N447" s="1221"/>
      <c r="O447" s="634"/>
      <c r="P447" s="411" t="s">
        <v>765</v>
      </c>
      <c r="Q447" s="2"/>
      <c r="R447" s="44"/>
      <c r="S447" s="44"/>
    </row>
    <row r="448" spans="1:19">
      <c r="A448" s="62" t="str">
        <f>IF(ISERROR(#REF!),"xx","")</f>
        <v>xx</v>
      </c>
      <c r="B448" s="662" t="s">
        <v>3075</v>
      </c>
      <c r="C448" s="1350"/>
      <c r="D448" s="663" t="s">
        <v>1194</v>
      </c>
      <c r="E448" s="664" t="s">
        <v>542</v>
      </c>
      <c r="F448" s="1956">
        <v>90.197398368000009</v>
      </c>
      <c r="G448" s="1811" t="s">
        <v>4375</v>
      </c>
      <c r="H448" s="191" t="s">
        <v>4376</v>
      </c>
      <c r="I448" s="331" t="s">
        <v>4377</v>
      </c>
      <c r="J448" s="191"/>
      <c r="K448" s="331"/>
      <c r="L448" s="191"/>
      <c r="M448" s="869"/>
      <c r="N448" s="331"/>
      <c r="O448" s="513"/>
      <c r="P448" s="88"/>
      <c r="Q448" s="2"/>
      <c r="R448" s="44"/>
      <c r="S448" s="44"/>
    </row>
    <row r="449" spans="1:19">
      <c r="A449" s="62" t="str">
        <f>IF(ISERROR(#REF!),"xx","")</f>
        <v>xx</v>
      </c>
      <c r="B449" s="668" t="s">
        <v>247</v>
      </c>
      <c r="C449" s="1350"/>
      <c r="D449" s="663" t="s">
        <v>248</v>
      </c>
      <c r="E449" s="664" t="s">
        <v>249</v>
      </c>
      <c r="F449" s="1956">
        <v>43.074318671999997</v>
      </c>
      <c r="G449" s="1811" t="s">
        <v>4375</v>
      </c>
      <c r="H449" s="191" t="s">
        <v>4376</v>
      </c>
      <c r="I449" s="331" t="s">
        <v>4377</v>
      </c>
      <c r="J449" s="191"/>
      <c r="K449" s="331"/>
      <c r="L449" s="191"/>
      <c r="M449" s="869"/>
      <c r="N449" s="331"/>
      <c r="O449" s="513"/>
      <c r="P449" s="88" t="s">
        <v>250</v>
      </c>
      <c r="Q449" s="2"/>
      <c r="R449" s="44"/>
      <c r="S449" s="44"/>
    </row>
    <row r="450" spans="1:19" s="44" customFormat="1">
      <c r="A450" s="62" t="str">
        <f>IF(ISERROR(#REF!),"xx","")</f>
        <v>xx</v>
      </c>
      <c r="B450" s="662" t="s">
        <v>462</v>
      </c>
      <c r="C450" s="1350"/>
      <c r="D450" s="663" t="s">
        <v>1195</v>
      </c>
      <c r="E450" s="664" t="s">
        <v>1303</v>
      </c>
      <c r="F450" s="1956">
        <v>65.623668264000003</v>
      </c>
      <c r="G450" s="1868" t="s">
        <v>4375</v>
      </c>
      <c r="H450" s="192" t="s">
        <v>4376</v>
      </c>
      <c r="I450" s="627" t="s">
        <v>4377</v>
      </c>
      <c r="J450" s="192"/>
      <c r="K450" s="627"/>
      <c r="L450" s="191"/>
      <c r="M450" s="924"/>
      <c r="N450" s="627"/>
      <c r="O450" s="867"/>
      <c r="P450" s="86"/>
      <c r="Q450" s="2"/>
    </row>
    <row r="451" spans="1:19" s="44" customFormat="1">
      <c r="A451" s="62" t="str">
        <f>IF(ISERROR(#REF!),"xx","")</f>
        <v>xx</v>
      </c>
      <c r="B451" s="665" t="s">
        <v>3076</v>
      </c>
      <c r="C451" s="1351"/>
      <c r="D451" s="666" t="s">
        <v>1968</v>
      </c>
      <c r="E451" s="667" t="s">
        <v>1979</v>
      </c>
      <c r="F451" s="1956">
        <v>23.898936599999999</v>
      </c>
      <c r="G451" s="1869" t="s">
        <v>2072</v>
      </c>
      <c r="H451" s="1219" t="s">
        <v>2073</v>
      </c>
      <c r="I451" s="628" t="s">
        <v>2083</v>
      </c>
      <c r="J451" s="1219"/>
      <c r="K451" s="628"/>
      <c r="L451" s="195"/>
      <c r="M451" s="1235"/>
      <c r="N451" s="628"/>
      <c r="O451" s="868"/>
      <c r="P451" s="310"/>
      <c r="Q451" s="2"/>
    </row>
    <row r="452" spans="1:19" s="518" customFormat="1">
      <c r="A452" s="62" t="str">
        <f>IF(ISERROR(#REF!),"xx","")</f>
        <v>xx</v>
      </c>
      <c r="B452" s="741" t="s">
        <v>1909</v>
      </c>
      <c r="C452" s="1330"/>
      <c r="D452" s="681" t="s">
        <v>1910</v>
      </c>
      <c r="E452" s="743"/>
      <c r="F452" s="1956">
        <v>22.511861063999998</v>
      </c>
      <c r="G452" s="1811" t="s">
        <v>4375</v>
      </c>
      <c r="H452" s="191" t="s">
        <v>4376</v>
      </c>
      <c r="I452" s="331" t="s">
        <v>4377</v>
      </c>
      <c r="J452" s="583"/>
      <c r="K452" s="600"/>
      <c r="L452" s="552"/>
      <c r="M452" s="636"/>
      <c r="N452" s="636"/>
      <c r="O452" s="608"/>
      <c r="P452" s="637"/>
      <c r="Q452" s="2"/>
      <c r="R452" s="44"/>
      <c r="S452" s="44"/>
    </row>
    <row r="453" spans="1:19" s="44" customFormat="1">
      <c r="A453" s="62" t="str">
        <f>IF(ISERROR(#REF!),"xx","")</f>
        <v>xx</v>
      </c>
      <c r="B453" s="674">
        <v>4623485</v>
      </c>
      <c r="C453" s="1349"/>
      <c r="D453" s="710" t="s">
        <v>812</v>
      </c>
      <c r="E453" s="673"/>
      <c r="F453" s="1956">
        <v>111.32218389600003</v>
      </c>
      <c r="G453" s="1875" t="s">
        <v>4375</v>
      </c>
      <c r="H453" s="204" t="s">
        <v>4376</v>
      </c>
      <c r="I453" s="206" t="s">
        <v>4377</v>
      </c>
      <c r="J453" s="189"/>
      <c r="K453" s="512"/>
      <c r="L453" s="189"/>
      <c r="M453" s="189"/>
      <c r="N453" s="1221"/>
      <c r="O453" s="634"/>
      <c r="P453" s="4" t="s">
        <v>1076</v>
      </c>
      <c r="Q453" s="2"/>
    </row>
    <row r="454" spans="1:19">
      <c r="A454" s="62" t="str">
        <f>IF(ISERROR(#REF!),"xx","")</f>
        <v>xx</v>
      </c>
      <c r="B454" s="686">
        <v>9967002640</v>
      </c>
      <c r="C454" s="1327"/>
      <c r="D454" s="695" t="s">
        <v>2477</v>
      </c>
      <c r="E454" s="664"/>
      <c r="F454" s="1956">
        <v>205.06224816000005</v>
      </c>
      <c r="G454" s="1871" t="s">
        <v>4375</v>
      </c>
      <c r="H454" s="205" t="s">
        <v>4376</v>
      </c>
      <c r="I454" s="207" t="s">
        <v>4377</v>
      </c>
      <c r="J454" s="205"/>
      <c r="K454" s="205"/>
      <c r="L454" s="207"/>
      <c r="M454" s="205"/>
      <c r="N454" s="365"/>
      <c r="O454" s="513"/>
      <c r="P454" s="14"/>
      <c r="Q454" s="2"/>
      <c r="R454" s="44"/>
      <c r="S454" s="44"/>
    </row>
    <row r="455" spans="1:19">
      <c r="A455" s="62" t="str">
        <f>IF(ISERROR(#REF!),"xx","")</f>
        <v>xx</v>
      </c>
      <c r="B455" s="689">
        <v>9967003957</v>
      </c>
      <c r="C455" s="1328"/>
      <c r="D455" s="696" t="s">
        <v>3202</v>
      </c>
      <c r="E455" s="667"/>
      <c r="F455" s="1956">
        <v>13.589591400000003</v>
      </c>
      <c r="G455" s="1872" t="s">
        <v>2072</v>
      </c>
      <c r="H455" s="224" t="s">
        <v>2073</v>
      </c>
      <c r="I455" s="225" t="s">
        <v>2083</v>
      </c>
      <c r="J455" s="224"/>
      <c r="K455" s="224"/>
      <c r="L455" s="225"/>
      <c r="M455" s="224"/>
      <c r="N455" s="282"/>
      <c r="O455" s="865"/>
      <c r="P455" s="5"/>
      <c r="Q455" s="2"/>
      <c r="R455" s="44"/>
      <c r="S455" s="44"/>
    </row>
    <row r="456" spans="1:19" s="518" customFormat="1" ht="12.75" customHeight="1">
      <c r="A456" s="1503" t="str">
        <f>IF(ISERROR(#REF!),"xx","")</f>
        <v>xx</v>
      </c>
      <c r="B456" s="1425">
        <v>9967004836</v>
      </c>
      <c r="C456" s="1331"/>
      <c r="D456" s="746" t="s">
        <v>3628</v>
      </c>
      <c r="E456" s="747"/>
      <c r="F456" s="1956">
        <v>41.331102120000011</v>
      </c>
      <c r="G456" s="1806" t="s">
        <v>2072</v>
      </c>
      <c r="H456" s="552" t="s">
        <v>2073</v>
      </c>
      <c r="I456" s="564" t="s">
        <v>2083</v>
      </c>
      <c r="J456" s="604"/>
      <c r="K456" s="604"/>
      <c r="L456" s="866"/>
      <c r="M456" s="566"/>
      <c r="N456" s="549"/>
      <c r="O456" s="554"/>
      <c r="P456" s="588" t="s">
        <v>3740</v>
      </c>
      <c r="Q456"/>
      <c r="R456" s="287"/>
    </row>
    <row r="457" spans="1:19" s="518" customFormat="1" ht="12.75" customHeight="1">
      <c r="A457" s="1503" t="str">
        <f>IF(ISERROR(#REF!),"xx","")</f>
        <v>xx</v>
      </c>
      <c r="B457" s="1425">
        <v>9967004835</v>
      </c>
      <c r="C457" s="1331"/>
      <c r="D457" s="746" t="s">
        <v>3742</v>
      </c>
      <c r="E457" s="747"/>
      <c r="F457" s="1956">
        <v>39.362954400000007</v>
      </c>
      <c r="G457" s="1806" t="s">
        <v>2072</v>
      </c>
      <c r="H457" s="552" t="s">
        <v>2073</v>
      </c>
      <c r="I457" s="564" t="s">
        <v>2083</v>
      </c>
      <c r="J457" s="604"/>
      <c r="K457" s="604"/>
      <c r="L457" s="866"/>
      <c r="M457" s="566"/>
      <c r="N457" s="549"/>
      <c r="O457" s="554"/>
      <c r="P457" s="588"/>
      <c r="Q457"/>
      <c r="R457" s="287"/>
    </row>
    <row r="458" spans="1:19" s="518" customFormat="1" ht="12.75" customHeight="1">
      <c r="A458" s="1503" t="str">
        <f>IF(ISERROR(#REF!),"xx","")</f>
        <v>xx</v>
      </c>
      <c r="B458" s="1426">
        <v>9967003660</v>
      </c>
      <c r="C458" s="1332"/>
      <c r="D458" s="750" t="s">
        <v>2997</v>
      </c>
      <c r="E458" s="685"/>
      <c r="F458" s="1956">
        <v>166.82394960000002</v>
      </c>
      <c r="G458" s="1807" t="s">
        <v>2072</v>
      </c>
      <c r="H458" s="560" t="s">
        <v>2073</v>
      </c>
      <c r="I458" s="975"/>
      <c r="J458" s="567"/>
      <c r="K458" s="1001"/>
      <c r="L458" s="1002"/>
      <c r="M458" s="901"/>
      <c r="N458" s="595"/>
      <c r="O458" s="563"/>
      <c r="P458" s="615" t="s">
        <v>3743</v>
      </c>
      <c r="Q458"/>
      <c r="R458" s="287"/>
    </row>
    <row r="459" spans="1:19" s="2" customFormat="1">
      <c r="A459" s="62" t="str">
        <f>IF(ISERROR(#REF!),"xx","")</f>
        <v>xx</v>
      </c>
      <c r="B459" s="674" t="s">
        <v>1797</v>
      </c>
      <c r="C459" s="1349"/>
      <c r="D459" s="708" t="s">
        <v>735</v>
      </c>
      <c r="E459" s="714" t="s">
        <v>1798</v>
      </c>
      <c r="F459" s="1956">
        <v>4470.2632885680005</v>
      </c>
      <c r="G459" s="1870" t="s">
        <v>4375</v>
      </c>
      <c r="H459" s="189" t="s">
        <v>4376</v>
      </c>
      <c r="I459" s="908"/>
      <c r="J459" s="512"/>
      <c r="K459" s="206"/>
      <c r="L459" s="204"/>
      <c r="M459" s="405"/>
      <c r="N459" s="427"/>
      <c r="O459" s="428"/>
      <c r="P459" s="155" t="s">
        <v>636</v>
      </c>
      <c r="R459" s="44"/>
      <c r="S459" s="44"/>
    </row>
    <row r="460" spans="1:19">
      <c r="A460" s="62" t="str">
        <f>IF(ISERROR(#REF!),"xx","")</f>
        <v>xx</v>
      </c>
      <c r="B460" s="665" t="s">
        <v>1175</v>
      </c>
      <c r="C460" s="1351"/>
      <c r="D460" s="666" t="s">
        <v>910</v>
      </c>
      <c r="E460" s="667" t="s">
        <v>911</v>
      </c>
      <c r="F460" s="1956">
        <v>328.08085279200003</v>
      </c>
      <c r="G460" s="1812" t="s">
        <v>4375</v>
      </c>
      <c r="H460" s="195" t="s">
        <v>4376</v>
      </c>
      <c r="I460" s="1219"/>
      <c r="J460" s="870"/>
      <c r="K460" s="870"/>
      <c r="L460" s="195"/>
      <c r="M460" s="923"/>
      <c r="N460" s="923"/>
      <c r="O460" s="432"/>
      <c r="P460" s="256" t="s">
        <v>764</v>
      </c>
      <c r="Q460" s="2"/>
      <c r="R460" s="44"/>
      <c r="S460" s="44"/>
    </row>
    <row r="461" spans="1:19">
      <c r="A461" s="62" t="str">
        <f>IF(ISERROR(#REF!),"xx","")</f>
        <v>xx</v>
      </c>
      <c r="B461" s="779">
        <v>9967001934</v>
      </c>
      <c r="C461" s="1349"/>
      <c r="D461" s="708" t="s">
        <v>1176</v>
      </c>
      <c r="E461" s="673" t="s">
        <v>722</v>
      </c>
      <c r="F461" s="1956">
        <v>70.141035888000005</v>
      </c>
      <c r="G461" s="1870" t="s">
        <v>4375</v>
      </c>
      <c r="H461" s="189" t="s">
        <v>4376</v>
      </c>
      <c r="I461" s="512" t="s">
        <v>4377</v>
      </c>
      <c r="J461" s="189"/>
      <c r="K461" s="512"/>
      <c r="L461" s="189"/>
      <c r="M461" s="512"/>
      <c r="N461" s="512"/>
      <c r="O461" s="634"/>
      <c r="P461" s="411" t="s">
        <v>453</v>
      </c>
      <c r="Q461" s="2"/>
      <c r="R461" s="44"/>
      <c r="S461" s="44"/>
    </row>
    <row r="462" spans="1:19" s="78" customFormat="1">
      <c r="A462" s="62" t="str">
        <f>IF(ISERROR(#REF!),"xx","")</f>
        <v>xx</v>
      </c>
      <c r="B462" s="90" t="s">
        <v>1030</v>
      </c>
      <c r="C462" s="1343"/>
      <c r="D462" s="83"/>
      <c r="E462" s="83"/>
      <c r="F462" s="83"/>
      <c r="G462" s="131"/>
      <c r="H462" s="289"/>
      <c r="I462" s="630"/>
      <c r="J462" s="289"/>
      <c r="K462" s="1217"/>
      <c r="L462" s="1217"/>
      <c r="M462" s="1217"/>
      <c r="N462" s="1217"/>
      <c r="O462" s="1218"/>
      <c r="P462" s="89"/>
      <c r="Q462" s="2"/>
      <c r="R462" s="44"/>
      <c r="S462" s="44"/>
    </row>
    <row r="463" spans="1:19">
      <c r="A463" s="62" t="str">
        <f>IF(ISERROR(#REF!),"xx","")</f>
        <v>xx</v>
      </c>
      <c r="B463" s="755" t="s">
        <v>1151</v>
      </c>
      <c r="C463" s="1347"/>
      <c r="D463" s="756" t="s">
        <v>1155</v>
      </c>
      <c r="E463" s="757" t="s">
        <v>717</v>
      </c>
      <c r="F463" s="1956">
        <v>76.339804741200012</v>
      </c>
      <c r="G463" s="1811" t="s">
        <v>4375</v>
      </c>
      <c r="H463" s="191" t="s">
        <v>4376</v>
      </c>
      <c r="I463" s="627" t="s">
        <v>4377</v>
      </c>
      <c r="J463" s="191"/>
      <c r="K463" s="1231"/>
      <c r="L463" s="18"/>
      <c r="M463" s="18"/>
      <c r="N463" s="18"/>
      <c r="O463" s="42"/>
      <c r="P463" s="410" t="s">
        <v>1171</v>
      </c>
      <c r="Q463" s="2"/>
      <c r="R463" s="44"/>
      <c r="S463" s="44"/>
    </row>
    <row r="464" spans="1:19">
      <c r="A464" s="62" t="str">
        <f>IF(ISERROR(#REF!),"xx","")</f>
        <v>xx</v>
      </c>
      <c r="B464" s="755" t="s">
        <v>1152</v>
      </c>
      <c r="C464" s="1347"/>
      <c r="D464" s="756" t="s">
        <v>1156</v>
      </c>
      <c r="E464" s="757" t="s">
        <v>718</v>
      </c>
      <c r="F464" s="1956">
        <v>133.64273122200004</v>
      </c>
      <c r="G464" s="1811" t="s">
        <v>4375</v>
      </c>
      <c r="H464" s="191" t="s">
        <v>4376</v>
      </c>
      <c r="I464" s="627" t="s">
        <v>4377</v>
      </c>
      <c r="J464" s="191"/>
      <c r="K464" s="1231"/>
      <c r="L464" s="18"/>
      <c r="M464" s="18"/>
      <c r="N464" s="18"/>
      <c r="O464" s="42"/>
      <c r="P464" s="410" t="s">
        <v>1172</v>
      </c>
      <c r="Q464" s="2"/>
      <c r="R464" s="44"/>
      <c r="S464" s="44"/>
    </row>
    <row r="465" spans="1:19">
      <c r="A465" s="62" t="str">
        <f>IF(ISERROR(#REF!),"xx","")</f>
        <v>xx</v>
      </c>
      <c r="B465" s="755" t="s">
        <v>1153</v>
      </c>
      <c r="C465" s="1347"/>
      <c r="D465" s="756" t="s">
        <v>1157</v>
      </c>
      <c r="E465" s="757" t="s">
        <v>719</v>
      </c>
      <c r="F465" s="1956">
        <v>133.64273122200004</v>
      </c>
      <c r="G465" s="1811" t="s">
        <v>4375</v>
      </c>
      <c r="H465" s="191" t="s">
        <v>4376</v>
      </c>
      <c r="I465" s="627" t="s">
        <v>4377</v>
      </c>
      <c r="J465" s="191"/>
      <c r="K465" s="1231"/>
      <c r="L465" s="18"/>
      <c r="M465" s="18"/>
      <c r="N465" s="18"/>
      <c r="O465" s="42"/>
      <c r="P465" s="410" t="s">
        <v>1172</v>
      </c>
      <c r="Q465" s="2"/>
      <c r="R465" s="44"/>
      <c r="S465" s="44"/>
    </row>
    <row r="466" spans="1:19">
      <c r="A466" s="62" t="str">
        <f>IF(ISERROR(#REF!),"xx","")</f>
        <v>xx</v>
      </c>
      <c r="B466" s="758" t="s">
        <v>1154</v>
      </c>
      <c r="C466" s="1348"/>
      <c r="D466" s="706" t="s">
        <v>1158</v>
      </c>
      <c r="E466" s="661" t="s">
        <v>720</v>
      </c>
      <c r="F466" s="1956">
        <v>133.64273122200004</v>
      </c>
      <c r="G466" s="1812" t="s">
        <v>4375</v>
      </c>
      <c r="H466" s="195" t="s">
        <v>4376</v>
      </c>
      <c r="I466" s="628" t="s">
        <v>4377</v>
      </c>
      <c r="J466" s="195"/>
      <c r="K466" s="1232"/>
      <c r="L466" s="20"/>
      <c r="M466" s="20"/>
      <c r="N466" s="20"/>
      <c r="O466" s="57"/>
      <c r="P466" s="329" t="s">
        <v>1172</v>
      </c>
      <c r="Q466" s="2"/>
      <c r="R466" s="44"/>
      <c r="S466" s="44"/>
    </row>
    <row r="467" spans="1:19">
      <c r="A467" s="62" t="str">
        <f>IF(ISERROR(#REF!),"xx","")</f>
        <v>xx</v>
      </c>
      <c r="B467" s="755" t="s">
        <v>1165</v>
      </c>
      <c r="C467" s="1347"/>
      <c r="D467" s="756" t="s">
        <v>1168</v>
      </c>
      <c r="E467" s="757" t="s">
        <v>495</v>
      </c>
      <c r="F467" s="1956">
        <v>487.65175018560012</v>
      </c>
      <c r="G467" s="1811" t="s">
        <v>4375</v>
      </c>
      <c r="H467" s="191" t="s">
        <v>4376</v>
      </c>
      <c r="I467" s="627" t="s">
        <v>4377</v>
      </c>
      <c r="J467" s="191"/>
      <c r="K467" s="1231"/>
      <c r="L467" s="18"/>
      <c r="M467" s="18"/>
      <c r="N467" s="18"/>
      <c r="O467" s="42"/>
      <c r="P467" s="410" t="s">
        <v>1164</v>
      </c>
      <c r="Q467" s="2"/>
      <c r="R467" s="44"/>
      <c r="S467" s="44"/>
    </row>
    <row r="468" spans="1:19">
      <c r="A468" s="62" t="str">
        <f>IF(ISERROR(#REF!),"xx","")</f>
        <v>xx</v>
      </c>
      <c r="B468" s="755" t="s">
        <v>1166</v>
      </c>
      <c r="C468" s="1347"/>
      <c r="D468" s="756" t="s">
        <v>1169</v>
      </c>
      <c r="E468" s="757" t="s">
        <v>496</v>
      </c>
      <c r="F468" s="1956">
        <v>487.65175018560012</v>
      </c>
      <c r="G468" s="1811" t="s">
        <v>4375</v>
      </c>
      <c r="H468" s="191" t="s">
        <v>4376</v>
      </c>
      <c r="I468" s="627" t="s">
        <v>4377</v>
      </c>
      <c r="J468" s="191"/>
      <c r="K468" s="1231"/>
      <c r="L468" s="18"/>
      <c r="M468" s="18"/>
      <c r="N468" s="18"/>
      <c r="O468" s="42"/>
      <c r="P468" s="410" t="s">
        <v>1164</v>
      </c>
      <c r="Q468" s="2"/>
      <c r="R468" s="44"/>
      <c r="S468" s="44"/>
    </row>
    <row r="469" spans="1:19">
      <c r="A469" s="62" t="str">
        <f>IF(ISERROR(#REF!),"xx","")</f>
        <v>xx</v>
      </c>
      <c r="B469" s="758" t="s">
        <v>1167</v>
      </c>
      <c r="C469" s="1348"/>
      <c r="D469" s="706" t="s">
        <v>1170</v>
      </c>
      <c r="E469" s="661" t="s">
        <v>497</v>
      </c>
      <c r="F469" s="1956">
        <v>487.65175018560012</v>
      </c>
      <c r="G469" s="1812" t="s">
        <v>4375</v>
      </c>
      <c r="H469" s="195" t="s">
        <v>4376</v>
      </c>
      <c r="I469" s="628" t="s">
        <v>4377</v>
      </c>
      <c r="J469" s="195"/>
      <c r="K469" s="1232"/>
      <c r="L469" s="20"/>
      <c r="M469" s="20"/>
      <c r="N469" s="20"/>
      <c r="O469" s="57"/>
      <c r="P469" s="329" t="s">
        <v>1164</v>
      </c>
      <c r="Q469" s="2"/>
      <c r="R469" s="44"/>
      <c r="S469" s="44"/>
    </row>
    <row r="470" spans="1:19">
      <c r="A470" s="62" t="str">
        <f>IF(ISERROR(#REF!),"xx","")</f>
        <v>xx</v>
      </c>
      <c r="B470" s="755" t="s">
        <v>1159</v>
      </c>
      <c r="C470" s="1347"/>
      <c r="D470" s="756" t="s">
        <v>1161</v>
      </c>
      <c r="E470" s="757" t="s">
        <v>864</v>
      </c>
      <c r="F470" s="1956">
        <v>339.20255809440005</v>
      </c>
      <c r="G470" s="1811" t="s">
        <v>4375</v>
      </c>
      <c r="H470" s="191" t="s">
        <v>4376</v>
      </c>
      <c r="I470" s="627" t="s">
        <v>4377</v>
      </c>
      <c r="J470" s="191"/>
      <c r="K470" s="1231"/>
      <c r="L470" s="18"/>
      <c r="M470" s="18"/>
      <c r="N470" s="18"/>
      <c r="O470" s="42"/>
      <c r="P470" s="410" t="s">
        <v>807</v>
      </c>
      <c r="Q470" s="2"/>
      <c r="R470" s="44"/>
      <c r="S470" s="44"/>
    </row>
    <row r="471" spans="1:19">
      <c r="A471" s="62" t="str">
        <f>IF(ISERROR(#REF!),"xx","")</f>
        <v>xx</v>
      </c>
      <c r="B471" s="758" t="s">
        <v>1160</v>
      </c>
      <c r="C471" s="1348"/>
      <c r="D471" s="706" t="s">
        <v>1162</v>
      </c>
      <c r="E471" s="661" t="s">
        <v>865</v>
      </c>
      <c r="F471" s="1956">
        <v>144.21877470000001</v>
      </c>
      <c r="G471" s="1812" t="s">
        <v>4375</v>
      </c>
      <c r="H471" s="195" t="s">
        <v>4376</v>
      </c>
      <c r="I471" s="628" t="s">
        <v>4377</v>
      </c>
      <c r="J471" s="195"/>
      <c r="K471" s="1232"/>
      <c r="L471" s="20"/>
      <c r="M471" s="20"/>
      <c r="N471" s="20"/>
      <c r="O471" s="57"/>
      <c r="P471" s="329" t="s">
        <v>808</v>
      </c>
      <c r="Q471" s="2"/>
      <c r="R471" s="44"/>
      <c r="S471" s="44"/>
    </row>
    <row r="472" spans="1:19">
      <c r="A472" s="62" t="str">
        <f>IF(ISERROR(#REF!),"xx","")</f>
        <v>xx</v>
      </c>
      <c r="B472" s="674" t="s">
        <v>4526</v>
      </c>
      <c r="C472" s="1349"/>
      <c r="D472" s="708" t="s">
        <v>187</v>
      </c>
      <c r="E472" s="673"/>
      <c r="F472" s="1956">
        <v>28.843754939999997</v>
      </c>
      <c r="G472" s="1811" t="s">
        <v>4375</v>
      </c>
      <c r="H472" s="191" t="s">
        <v>4376</v>
      </c>
      <c r="I472" s="627" t="s">
        <v>4377</v>
      </c>
      <c r="J472" s="191"/>
      <c r="K472" s="1230"/>
      <c r="L472" s="16"/>
      <c r="M472" s="16"/>
      <c r="N472" s="16"/>
      <c r="O472" s="40"/>
      <c r="P472" s="308" t="s">
        <v>868</v>
      </c>
      <c r="Q472" s="2"/>
      <c r="R472" s="44"/>
      <c r="S472" s="44"/>
    </row>
    <row r="473" spans="1:19">
      <c r="A473" s="62" t="str">
        <f>IF(ISERROR(#REF!),"xx","")</f>
        <v>xx</v>
      </c>
      <c r="B473" s="662" t="s">
        <v>3944</v>
      </c>
      <c r="C473" s="1350"/>
      <c r="D473" s="663" t="s">
        <v>1536</v>
      </c>
      <c r="E473" s="664"/>
      <c r="F473" s="1956">
        <v>585.52822528200011</v>
      </c>
      <c r="G473" s="1811" t="s">
        <v>4375</v>
      </c>
      <c r="H473" s="191" t="s">
        <v>4376</v>
      </c>
      <c r="I473" s="627" t="s">
        <v>4377</v>
      </c>
      <c r="J473" s="191"/>
      <c r="K473" s="32"/>
      <c r="L473" s="18"/>
      <c r="M473" s="18"/>
      <c r="N473" s="18"/>
      <c r="O473" s="43"/>
      <c r="P473" s="410" t="s">
        <v>1163</v>
      </c>
      <c r="Q473" s="2"/>
      <c r="R473" s="44"/>
      <c r="S473" s="44"/>
    </row>
    <row r="474" spans="1:19">
      <c r="A474" s="62" t="str">
        <f>IF(ISERROR(#REF!),"xx","")</f>
        <v>xx</v>
      </c>
      <c r="B474" s="662" t="s">
        <v>699</v>
      </c>
      <c r="C474" s="1350"/>
      <c r="D474" s="663" t="s">
        <v>1383</v>
      </c>
      <c r="E474" s="664"/>
      <c r="F474" s="1956">
        <v>448.61653516680013</v>
      </c>
      <c r="G474" s="1812" t="s">
        <v>4375</v>
      </c>
      <c r="H474" s="195" t="s">
        <v>4376</v>
      </c>
      <c r="I474" s="628" t="s">
        <v>4377</v>
      </c>
      <c r="J474" s="195"/>
      <c r="K474" s="1231"/>
      <c r="L474" s="18"/>
      <c r="M474" s="18"/>
      <c r="N474" s="18"/>
      <c r="O474" s="43"/>
      <c r="P474" s="410" t="s">
        <v>1163</v>
      </c>
      <c r="Q474" s="2"/>
      <c r="R474" s="44"/>
      <c r="S474" s="44"/>
    </row>
    <row r="475" spans="1:19">
      <c r="A475" s="62" t="str">
        <f>IF(ISERROR(#REF!),"xx","")</f>
        <v>xx</v>
      </c>
      <c r="B475" s="674">
        <v>4599141</v>
      </c>
      <c r="C475" s="1349"/>
      <c r="D475" s="708" t="s">
        <v>398</v>
      </c>
      <c r="E475" s="673" t="s">
        <v>295</v>
      </c>
      <c r="F475" s="1956">
        <v>104.79897628200001</v>
      </c>
      <c r="G475" s="1811" t="s">
        <v>4375</v>
      </c>
      <c r="H475" s="191" t="s">
        <v>4376</v>
      </c>
      <c r="I475" s="627" t="s">
        <v>4377</v>
      </c>
      <c r="J475" s="191"/>
      <c r="K475" s="1230"/>
      <c r="L475" s="16"/>
      <c r="M475" s="16"/>
      <c r="N475" s="16"/>
      <c r="O475" s="40"/>
      <c r="P475" s="4" t="s">
        <v>1173</v>
      </c>
      <c r="Q475" s="2"/>
      <c r="R475" s="44"/>
      <c r="S475" s="44"/>
    </row>
    <row r="476" spans="1:19">
      <c r="A476" s="62" t="str">
        <f>IF(ISERROR(#REF!),"xx","")</f>
        <v>xx</v>
      </c>
      <c r="B476" s="665" t="s">
        <v>1372</v>
      </c>
      <c r="C476" s="1351"/>
      <c r="D476" s="666" t="s">
        <v>1373</v>
      </c>
      <c r="E476" s="667" t="s">
        <v>295</v>
      </c>
      <c r="F476" s="1956">
        <v>53.072509089600011</v>
      </c>
      <c r="G476" s="1812" t="s">
        <v>4375</v>
      </c>
      <c r="H476" s="195" t="s">
        <v>4376</v>
      </c>
      <c r="I476" s="628" t="s">
        <v>4377</v>
      </c>
      <c r="J476" s="195"/>
      <c r="K476" s="195"/>
      <c r="L476" s="195"/>
      <c r="M476" s="195"/>
      <c r="N476" s="20"/>
      <c r="O476" s="37"/>
      <c r="P476" s="5" t="s">
        <v>1174</v>
      </c>
      <c r="Q476" s="2"/>
      <c r="R476" s="44"/>
      <c r="S476" s="44"/>
    </row>
    <row r="477" spans="1:19">
      <c r="G477" s="77"/>
      <c r="H477" s="77"/>
      <c r="R477" s="44"/>
      <c r="S477" s="44"/>
    </row>
  </sheetData>
  <mergeCells count="1">
    <mergeCell ref="L2:M2"/>
  </mergeCells>
  <phoneticPr fontId="29" type="noConversion"/>
  <conditionalFormatting sqref="F9:F11 F27:F28 F39:F40 F63:F75 F102:F121 F143:F146 F170:F218 F246:F254 F275:F279 F316:F332 F350:F361 F382:F403 F423:F461 F13:F24 F30:F36 F42:F60 F77:F99 F123:F140 F148:F167 F220:F243 F256:F272 F281:F298 F301:F313 F334:F347 F363:F379 F405:F420 F463:F476">
    <cfRule type="cellIs" dxfId="10" priority="29" stopIfTrue="1" operator="equal">
      <formula>0</formula>
    </cfRule>
  </conditionalFormatting>
  <pageMargins left="0.39370078740157483" right="0" top="0" bottom="0" header="0" footer="0"/>
  <pageSetup paperSize="9" scale="61" fitToHeight="16" orientation="landscape" r:id="rId1"/>
  <headerFooter alignWithMargins="0">
    <oddFooter>&amp;C&amp;8&amp;F / &amp;A   /   page &amp;P / &amp;N     printed: &amp;D</oddFooter>
  </headerFooter>
  <rowBreaks count="15" manualBreakCount="15">
    <brk id="37" max="16383" man="1"/>
    <brk id="61" max="16383" man="1"/>
    <brk id="92" max="16383" man="1"/>
    <brk id="121" max="16383" man="1"/>
    <brk id="141" max="16383" man="1"/>
    <brk id="273" max="16383" man="1"/>
    <brk id="100" max="16383" man="1"/>
    <brk id="121" max="16383" man="1"/>
    <brk id="189" max="16383" man="1"/>
    <brk id="244" max="16383" man="1"/>
    <brk id="299" max="16383" man="1"/>
    <brk id="361" max="16383" man="1"/>
    <brk id="394" max="16383" man="1"/>
    <brk id="421" max="16383" man="1"/>
    <brk id="461" max="16383" man="1"/>
  </rowBreaks>
  <colBreaks count="1" manualBreakCount="1">
    <brk id="16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9">
    <pageSetUpPr fitToPage="1"/>
  </sheetPr>
  <dimension ref="A1:S487"/>
  <sheetViews>
    <sheetView topLeftCell="B1" zoomScaleNormal="100" zoomScaleSheetLayoutView="75" workbookViewId="0">
      <pane ySplit="6" topLeftCell="A192" activePane="bottomLeft" state="frozen"/>
      <selection activeCell="B507" sqref="B507"/>
      <selection pane="bottomLeft" activeCell="F1" sqref="F1:G1048576"/>
    </sheetView>
  </sheetViews>
  <sheetFormatPr defaultColWidth="11.44140625" defaultRowHeight="13.2"/>
  <cols>
    <col min="1" max="1" width="4.6640625" style="287" hidden="1" customWidth="1"/>
    <col min="2" max="2" width="19.5546875" customWidth="1"/>
    <col min="3" max="3" width="12.33203125" style="1341" hidden="1" customWidth="1"/>
    <col min="4" max="4" width="9.44140625" style="76" customWidth="1"/>
    <col min="5" max="5" width="34.33203125" customWidth="1"/>
    <col min="6" max="6" width="10.109375" customWidth="1"/>
    <col min="7" max="7" width="8.5546875" customWidth="1"/>
    <col min="8" max="8" width="9" customWidth="1"/>
    <col min="9" max="9" width="8.5546875" customWidth="1"/>
    <col min="10" max="10" width="6.88671875" customWidth="1"/>
    <col min="11" max="11" width="6" customWidth="1"/>
    <col min="12" max="13" width="6.88671875" customWidth="1"/>
    <col min="14" max="14" width="6.44140625" customWidth="1"/>
    <col min="15" max="15" width="7" customWidth="1"/>
    <col min="16" max="16" width="56" customWidth="1"/>
    <col min="17" max="17" width="11" bestFit="1" customWidth="1"/>
  </cols>
  <sheetData>
    <row r="1" spans="1:19" ht="15.6">
      <c r="A1" s="287" t="str">
        <f>Front!J3</f>
        <v>k</v>
      </c>
      <c r="B1" s="827" t="s">
        <v>640</v>
      </c>
      <c r="C1" s="1335"/>
      <c r="D1" s="833"/>
      <c r="E1" s="828"/>
      <c r="F1" s="619"/>
      <c r="G1" s="619"/>
      <c r="H1" s="619"/>
      <c r="I1" s="1504"/>
      <c r="J1" s="1505" t="s">
        <v>619</v>
      </c>
      <c r="K1" s="1543" t="str">
        <f>Front!D14</f>
        <v>Logic Computers</v>
      </c>
      <c r="L1" s="1506"/>
      <c r="M1" s="1543"/>
      <c r="N1" s="1506"/>
      <c r="O1" s="1506"/>
      <c r="P1" s="1507"/>
    </row>
    <row r="2" spans="1:19" ht="15.6">
      <c r="B2" s="829" t="s">
        <v>2904</v>
      </c>
      <c r="C2" s="1336"/>
      <c r="D2" s="834"/>
      <c r="E2" s="830"/>
      <c r="F2" s="1508"/>
      <c r="G2" s="1508"/>
      <c r="H2" s="1508"/>
      <c r="I2" s="1509"/>
      <c r="J2" s="1509"/>
      <c r="K2" s="1510" t="s">
        <v>620</v>
      </c>
      <c r="L2" s="1988">
        <f>+Front!I12</f>
        <v>43412</v>
      </c>
      <c r="M2" s="1988"/>
      <c r="N2" s="1511"/>
      <c r="O2" s="1510" t="s">
        <v>621</v>
      </c>
      <c r="P2" s="1512">
        <f>+Front!I10</f>
        <v>43412</v>
      </c>
    </row>
    <row r="3" spans="1:19" ht="15.6">
      <c r="B3" s="829"/>
      <c r="C3" s="1336"/>
      <c r="D3" s="834"/>
      <c r="E3" s="830"/>
      <c r="F3" s="1949"/>
      <c r="G3" s="1508"/>
      <c r="H3" s="1508"/>
      <c r="I3" s="1509"/>
      <c r="J3" s="1509"/>
      <c r="K3" s="1510"/>
      <c r="L3" s="1513"/>
      <c r="M3" s="1513"/>
      <c r="N3" s="1511"/>
      <c r="O3" s="1510"/>
      <c r="P3" s="1512"/>
    </row>
    <row r="4" spans="1:19">
      <c r="B4" s="831"/>
      <c r="C4" s="1337"/>
      <c r="D4" s="835"/>
      <c r="E4" s="832"/>
      <c r="F4" s="87"/>
      <c r="G4" s="623"/>
      <c r="H4" s="623"/>
      <c r="I4" s="623"/>
      <c r="J4" s="623"/>
      <c r="K4" s="623"/>
      <c r="L4" s="623"/>
      <c r="M4" s="623"/>
      <c r="N4" s="623"/>
      <c r="O4" s="623"/>
      <c r="P4" s="1515"/>
    </row>
    <row r="5" spans="1:19">
      <c r="B5" s="519" t="s">
        <v>642</v>
      </c>
      <c r="C5" s="1321"/>
      <c r="D5" s="520" t="s">
        <v>643</v>
      </c>
      <c r="E5" s="104"/>
      <c r="F5" s="1950" t="s">
        <v>4608</v>
      </c>
      <c r="G5" s="106" t="s">
        <v>617</v>
      </c>
      <c r="H5" s="98"/>
      <c r="I5" s="98"/>
      <c r="J5" s="98"/>
      <c r="K5" s="98"/>
      <c r="L5" s="98"/>
      <c r="M5" s="98"/>
      <c r="N5" s="147" t="s">
        <v>630</v>
      </c>
      <c r="O5" s="1210" t="str">
        <f>+Front!J19</f>
        <v>EUR</v>
      </c>
      <c r="P5" s="107" t="s">
        <v>618</v>
      </c>
    </row>
    <row r="6" spans="1:19">
      <c r="B6" s="526"/>
      <c r="C6" s="1322"/>
      <c r="D6" s="527"/>
      <c r="E6" s="101"/>
      <c r="F6" s="1951"/>
      <c r="G6" s="99"/>
      <c r="H6" s="100"/>
      <c r="I6" s="100"/>
      <c r="J6" s="100"/>
      <c r="K6" s="100"/>
      <c r="L6" s="100"/>
      <c r="M6" s="100"/>
      <c r="N6" s="100"/>
      <c r="O6" s="101"/>
      <c r="P6" s="102"/>
    </row>
    <row r="7" spans="1:19" ht="6" customHeight="1">
      <c r="B7" s="2"/>
      <c r="C7" s="1340"/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9" s="78" customFormat="1" ht="15.6">
      <c r="A8" s="920"/>
      <c r="B8" s="157" t="s">
        <v>2747</v>
      </c>
      <c r="C8" s="1343"/>
      <c r="D8" s="81"/>
      <c r="E8" s="81"/>
      <c r="F8" s="83"/>
      <c r="G8" s="83"/>
      <c r="H8" s="83"/>
      <c r="I8" s="83"/>
      <c r="J8" s="83"/>
      <c r="K8" s="83"/>
      <c r="L8" s="83"/>
      <c r="M8" s="83"/>
      <c r="N8" s="83"/>
      <c r="O8" s="91"/>
      <c r="P8" s="79"/>
    </row>
    <row r="9" spans="1:19" s="44" customFormat="1">
      <c r="A9" s="1503" t="str">
        <f>IF(ISERROR(#REF!),"xx","")</f>
        <v>xx</v>
      </c>
      <c r="B9" s="754">
        <v>9967000329</v>
      </c>
      <c r="C9" s="1387"/>
      <c r="D9" s="705" t="s">
        <v>413</v>
      </c>
      <c r="E9" s="658" t="s">
        <v>1328</v>
      </c>
      <c r="F9" s="1956">
        <v>1.8744264000000004</v>
      </c>
      <c r="G9" s="15"/>
      <c r="H9" s="16" t="s">
        <v>191</v>
      </c>
      <c r="I9" s="16" t="s">
        <v>2330</v>
      </c>
      <c r="J9" s="53"/>
      <c r="K9" s="200"/>
      <c r="L9" s="320"/>
      <c r="M9" s="200"/>
      <c r="N9" s="124"/>
      <c r="O9" s="179"/>
      <c r="P9" s="4" t="s">
        <v>92</v>
      </c>
    </row>
    <row r="10" spans="1:19" s="44" customFormat="1">
      <c r="A10" s="1503" t="str">
        <f>IF(ISERROR(#REF!),"xx","")</f>
        <v>xx</v>
      </c>
      <c r="B10" s="662">
        <v>9961000249</v>
      </c>
      <c r="C10" s="1356"/>
      <c r="D10" s="663" t="s">
        <v>1467</v>
      </c>
      <c r="E10" s="664" t="s">
        <v>862</v>
      </c>
      <c r="F10" s="1956">
        <v>26.073271224000006</v>
      </c>
      <c r="G10" s="17" t="s">
        <v>1494</v>
      </c>
      <c r="H10" s="18" t="s">
        <v>191</v>
      </c>
      <c r="I10" s="18" t="s">
        <v>2330</v>
      </c>
      <c r="J10" s="18" t="s">
        <v>2331</v>
      </c>
      <c r="K10" s="183"/>
      <c r="L10" s="312"/>
      <c r="M10" s="183"/>
      <c r="N10" s="139"/>
      <c r="O10" s="116"/>
      <c r="P10" s="14" t="s">
        <v>797</v>
      </c>
    </row>
    <row r="11" spans="1:19" s="44" customFormat="1">
      <c r="A11" s="1503" t="str">
        <f>IF(ISERROR(#REF!),"xx","")</f>
        <v>xx</v>
      </c>
      <c r="B11" s="662">
        <v>9967000771</v>
      </c>
      <c r="C11" s="1356"/>
      <c r="D11" s="663" t="s">
        <v>501</v>
      </c>
      <c r="E11" s="664" t="s">
        <v>488</v>
      </c>
      <c r="F11" s="1956">
        <v>241.23867768000005</v>
      </c>
      <c r="G11" s="17"/>
      <c r="H11" s="18"/>
      <c r="I11" s="18" t="s">
        <v>2330</v>
      </c>
      <c r="J11" s="18" t="s">
        <v>2331</v>
      </c>
      <c r="K11" s="183"/>
      <c r="L11" s="312"/>
      <c r="M11" s="183"/>
      <c r="N11" s="139"/>
      <c r="O11" s="116"/>
      <c r="P11" s="14" t="s">
        <v>487</v>
      </c>
    </row>
    <row r="12" spans="1:19">
      <c r="A12" s="1503" t="str">
        <f>IF(ISERROR(#REF!),"xx","")</f>
        <v>xx</v>
      </c>
      <c r="B12" s="674">
        <v>9967000774</v>
      </c>
      <c r="C12" s="1422"/>
      <c r="D12" s="708" t="s">
        <v>389</v>
      </c>
      <c r="E12" s="673" t="s">
        <v>390</v>
      </c>
      <c r="F12" s="1956">
        <v>141.68789157600003</v>
      </c>
      <c r="G12" s="15"/>
      <c r="H12" s="16"/>
      <c r="I12" s="16"/>
      <c r="J12" s="16" t="s">
        <v>2331</v>
      </c>
      <c r="K12" s="8"/>
      <c r="L12" s="8"/>
      <c r="M12" s="8"/>
      <c r="N12" s="8"/>
      <c r="O12" s="6"/>
      <c r="P12" s="4"/>
      <c r="R12" s="44"/>
      <c r="S12" s="44"/>
    </row>
    <row r="13" spans="1:19">
      <c r="A13" s="1503" t="str">
        <f>IF(ISERROR(#REF!),"xx","")</f>
        <v>xx</v>
      </c>
      <c r="B13" s="662">
        <v>9967000775</v>
      </c>
      <c r="C13" s="1350"/>
      <c r="D13" s="663" t="s">
        <v>391</v>
      </c>
      <c r="E13" s="664" t="s">
        <v>1112</v>
      </c>
      <c r="F13" s="1956">
        <v>329.31797421600004</v>
      </c>
      <c r="G13" s="17"/>
      <c r="H13" s="18"/>
      <c r="I13" s="18"/>
      <c r="J13" s="18" t="s">
        <v>2331</v>
      </c>
      <c r="K13" s="11"/>
      <c r="L13" s="11"/>
      <c r="M13" s="11"/>
      <c r="N13" s="11"/>
      <c r="O13" s="13"/>
      <c r="P13" s="14"/>
      <c r="R13" s="44"/>
      <c r="S13" s="44"/>
    </row>
    <row r="14" spans="1:19">
      <c r="A14" s="1503" t="str">
        <f>IF(ISERROR(#REF!),"xx","")</f>
        <v>xx</v>
      </c>
      <c r="B14" s="662">
        <v>9967000776</v>
      </c>
      <c r="C14" s="1350"/>
      <c r="D14" s="663" t="s">
        <v>1113</v>
      </c>
      <c r="E14" s="664" t="s">
        <v>1114</v>
      </c>
      <c r="F14" s="1956">
        <v>187.64882690400006</v>
      </c>
      <c r="G14" s="17"/>
      <c r="H14" s="18"/>
      <c r="I14" s="18"/>
      <c r="J14" s="18" t="s">
        <v>2331</v>
      </c>
      <c r="K14" s="11"/>
      <c r="L14" s="11"/>
      <c r="M14" s="11"/>
      <c r="N14" s="11"/>
      <c r="O14" s="13"/>
      <c r="P14" s="14"/>
      <c r="R14" s="44"/>
      <c r="S14" s="44"/>
    </row>
    <row r="15" spans="1:19">
      <c r="A15" s="1503" t="str">
        <f>IF(ISERROR(#REF!),"xx","")</f>
        <v>xx</v>
      </c>
      <c r="B15" s="662">
        <v>9967000772</v>
      </c>
      <c r="C15" s="1350"/>
      <c r="D15" s="663" t="s">
        <v>499</v>
      </c>
      <c r="E15" s="664" t="s">
        <v>500</v>
      </c>
      <c r="F15" s="1956">
        <v>95.745700512000028</v>
      </c>
      <c r="G15" s="17"/>
      <c r="H15" s="18"/>
      <c r="I15" s="18"/>
      <c r="J15" s="18" t="s">
        <v>2331</v>
      </c>
      <c r="K15" s="11"/>
      <c r="L15" s="11"/>
      <c r="M15" s="11"/>
      <c r="N15" s="11"/>
      <c r="O15" s="13"/>
      <c r="P15" s="14"/>
      <c r="R15" s="44"/>
      <c r="S15" s="44"/>
    </row>
    <row r="16" spans="1:19">
      <c r="A16" s="1503" t="str">
        <f>IF(ISERROR(#REF!),"xx","")</f>
        <v>xx</v>
      </c>
      <c r="B16" s="662">
        <v>9967000874</v>
      </c>
      <c r="C16" s="1350"/>
      <c r="D16" s="663" t="s">
        <v>714</v>
      </c>
      <c r="E16" s="664" t="s">
        <v>715</v>
      </c>
      <c r="F16" s="1956">
        <v>15.314063688000001</v>
      </c>
      <c r="G16" s="17"/>
      <c r="H16" s="18"/>
      <c r="I16" s="18"/>
      <c r="J16" s="18" t="s">
        <v>2331</v>
      </c>
      <c r="K16" s="11"/>
      <c r="L16" s="11"/>
      <c r="M16" s="11"/>
      <c r="N16" s="11"/>
      <c r="O16" s="13"/>
      <c r="P16" s="14"/>
      <c r="R16" s="44"/>
      <c r="S16" s="44"/>
    </row>
    <row r="17" spans="1:19">
      <c r="A17" s="1503" t="str">
        <f>IF(ISERROR(#REF!),"xx","")</f>
        <v>xx</v>
      </c>
      <c r="B17" s="665">
        <v>9967002640</v>
      </c>
      <c r="C17" s="1351"/>
      <c r="D17" s="666" t="s">
        <v>2477</v>
      </c>
      <c r="E17" s="667"/>
      <c r="F17" s="1956">
        <v>205.06224816000005</v>
      </c>
      <c r="G17" s="19"/>
      <c r="H17" s="20"/>
      <c r="I17" s="20"/>
      <c r="J17" s="20" t="s">
        <v>2331</v>
      </c>
      <c r="K17" s="9"/>
      <c r="L17" s="9"/>
      <c r="M17" s="9"/>
      <c r="N17" s="9"/>
      <c r="O17" s="7"/>
      <c r="P17" s="5"/>
      <c r="R17" s="44"/>
      <c r="S17" s="44"/>
    </row>
    <row r="18" spans="1:19" s="539" customFormat="1">
      <c r="A18" s="1503" t="str">
        <f>IF(ISERROR(#REF!),"xx","")</f>
        <v>xx</v>
      </c>
      <c r="B18" s="535" t="s">
        <v>1030</v>
      </c>
      <c r="C18" s="1324"/>
      <c r="D18" s="536"/>
      <c r="E18" s="536"/>
      <c r="F18" s="536"/>
      <c r="G18" s="536"/>
      <c r="H18" s="1225"/>
      <c r="I18" s="1225"/>
      <c r="J18" s="1225"/>
      <c r="K18" s="1225"/>
      <c r="L18" s="1225"/>
      <c r="M18" s="1225"/>
      <c r="N18" s="1225"/>
      <c r="O18" s="1226"/>
      <c r="P18" s="537"/>
      <c r="R18" s="44"/>
      <c r="S18" s="44"/>
    </row>
    <row r="19" spans="1:19">
      <c r="A19" s="1503" t="str">
        <f>IF(ISERROR(#REF!),"xx","")</f>
        <v>xx</v>
      </c>
      <c r="B19" s="755">
        <v>9961000251</v>
      </c>
      <c r="C19" s="1347"/>
      <c r="D19" s="756" t="s">
        <v>1423</v>
      </c>
      <c r="E19" s="757" t="s">
        <v>1027</v>
      </c>
      <c r="F19" s="1956">
        <v>105.95272647960003</v>
      </c>
      <c r="G19" s="17" t="s">
        <v>1494</v>
      </c>
      <c r="H19" s="18" t="s">
        <v>191</v>
      </c>
      <c r="I19" s="162"/>
      <c r="J19" s="11"/>
      <c r="K19" s="11"/>
      <c r="L19" s="11"/>
      <c r="M19" s="11"/>
      <c r="N19" s="11"/>
      <c r="O19" s="13"/>
      <c r="P19" s="14" t="s">
        <v>24</v>
      </c>
      <c r="R19" s="44"/>
      <c r="S19" s="44"/>
    </row>
    <row r="20" spans="1:19">
      <c r="A20" s="1503" t="str">
        <f>IF(ISERROR(#REF!),"xx","")</f>
        <v>xx</v>
      </c>
      <c r="B20" s="755">
        <v>9967000420</v>
      </c>
      <c r="C20" s="1347"/>
      <c r="D20" s="756" t="s">
        <v>192</v>
      </c>
      <c r="E20" s="757" t="s">
        <v>1027</v>
      </c>
      <c r="F20" s="1956">
        <v>100.18397549160002</v>
      </c>
      <c r="G20" s="17"/>
      <c r="H20" s="18"/>
      <c r="I20" s="18" t="s">
        <v>2330</v>
      </c>
      <c r="J20" s="11"/>
      <c r="K20" s="11"/>
      <c r="L20" s="11"/>
      <c r="M20" s="11"/>
      <c r="N20" s="11"/>
      <c r="O20" s="13"/>
      <c r="P20" s="14" t="s">
        <v>24</v>
      </c>
      <c r="R20" s="44"/>
      <c r="S20" s="44"/>
    </row>
    <row r="21" spans="1:19">
      <c r="A21" s="1503" t="str">
        <f>IF(ISERROR(#REF!),"xx","")</f>
        <v>xx</v>
      </c>
      <c r="B21" s="755">
        <v>9967000777</v>
      </c>
      <c r="C21" s="1347"/>
      <c r="D21" s="756" t="s">
        <v>627</v>
      </c>
      <c r="E21" s="757" t="s">
        <v>1027</v>
      </c>
      <c r="F21" s="1956">
        <v>94.992099602400017</v>
      </c>
      <c r="G21" s="17"/>
      <c r="H21" s="18"/>
      <c r="I21" s="18"/>
      <c r="J21" s="18" t="s">
        <v>2331</v>
      </c>
      <c r="K21" s="11"/>
      <c r="L21" s="11"/>
      <c r="M21" s="11"/>
      <c r="N21" s="11"/>
      <c r="O21" s="13"/>
      <c r="P21" s="14" t="s">
        <v>24</v>
      </c>
      <c r="R21" s="44"/>
      <c r="S21" s="44"/>
    </row>
    <row r="22" spans="1:19">
      <c r="A22" s="1503" t="str">
        <f>IF(ISERROR(#REF!),"xx","")</f>
        <v>xx</v>
      </c>
      <c r="B22" s="758">
        <v>9967000924</v>
      </c>
      <c r="C22" s="1348"/>
      <c r="D22" s="706" t="s">
        <v>626</v>
      </c>
      <c r="E22" s="661" t="s">
        <v>9</v>
      </c>
      <c r="F22" s="1956">
        <v>127.29710513520003</v>
      </c>
      <c r="G22" s="19" t="s">
        <v>1494</v>
      </c>
      <c r="H22" s="20" t="s">
        <v>191</v>
      </c>
      <c r="I22" s="20" t="s">
        <v>2330</v>
      </c>
      <c r="J22" s="20" t="s">
        <v>2331</v>
      </c>
      <c r="K22" s="9"/>
      <c r="L22" s="9"/>
      <c r="M22" s="9"/>
      <c r="N22" s="9"/>
      <c r="O22" s="37" t="s">
        <v>1538</v>
      </c>
      <c r="P22" s="5" t="s">
        <v>23</v>
      </c>
      <c r="R22" s="44"/>
      <c r="S22" s="44"/>
    </row>
    <row r="23" spans="1:19" ht="14.1" customHeight="1">
      <c r="A23" s="1503"/>
      <c r="G23" s="77"/>
      <c r="H23" s="77"/>
      <c r="I23" s="77"/>
      <c r="R23" s="44"/>
      <c r="S23" s="44"/>
    </row>
    <row r="24" spans="1:19" s="78" customFormat="1" ht="15.6">
      <c r="A24" s="1503"/>
      <c r="B24" s="157" t="s">
        <v>1913</v>
      </c>
      <c r="C24" s="1343"/>
      <c r="D24" s="81"/>
      <c r="E24" s="81"/>
      <c r="F24" s="83"/>
      <c r="G24" s="83"/>
      <c r="H24" s="83"/>
      <c r="I24" s="83"/>
      <c r="J24" s="83"/>
      <c r="K24" s="83"/>
      <c r="L24" s="83"/>
      <c r="M24" s="83"/>
      <c r="N24" s="83"/>
      <c r="O24" s="91"/>
      <c r="P24" s="79"/>
      <c r="R24" s="44"/>
      <c r="S24" s="44"/>
    </row>
    <row r="25" spans="1:19">
      <c r="A25" s="1503" t="str">
        <f>IF(ISERROR(#REF!),"xx","")</f>
        <v>xx</v>
      </c>
      <c r="B25" s="662" t="s">
        <v>1025</v>
      </c>
      <c r="C25" s="1350"/>
      <c r="D25" s="663" t="s">
        <v>236</v>
      </c>
      <c r="E25" s="664" t="s">
        <v>304</v>
      </c>
      <c r="F25" s="1956">
        <v>185.53072507200005</v>
      </c>
      <c r="G25" s="221"/>
      <c r="H25" s="201">
        <v>211</v>
      </c>
      <c r="I25" s="201"/>
      <c r="J25" s="201"/>
      <c r="K25" s="221"/>
      <c r="L25" s="253"/>
      <c r="M25" s="201"/>
      <c r="N25" s="201"/>
      <c r="O25" s="114"/>
      <c r="P25" s="14"/>
      <c r="R25" s="44"/>
      <c r="S25" s="44"/>
    </row>
    <row r="26" spans="1:19">
      <c r="A26" s="1503" t="str">
        <f>IF(ISERROR(#REF!),"xx","")</f>
        <v>xx</v>
      </c>
      <c r="B26" s="674" t="s">
        <v>375</v>
      </c>
      <c r="C26" s="1349"/>
      <c r="D26" s="708" t="s">
        <v>234</v>
      </c>
      <c r="E26" s="673" t="s">
        <v>1369</v>
      </c>
      <c r="F26" s="1956">
        <v>380.80846742400007</v>
      </c>
      <c r="G26" s="238">
        <v>163</v>
      </c>
      <c r="H26" s="203">
        <v>211</v>
      </c>
      <c r="I26" s="219"/>
      <c r="J26" s="219"/>
      <c r="K26" s="219"/>
      <c r="L26" s="219"/>
      <c r="M26" s="219"/>
      <c r="N26" s="219"/>
      <c r="O26" s="232"/>
      <c r="P26" s="4" t="s">
        <v>948</v>
      </c>
      <c r="R26" s="44"/>
      <c r="S26" s="44"/>
    </row>
    <row r="27" spans="1:19">
      <c r="A27" s="1503" t="str">
        <f>IF(ISERROR(#REF!),"xx","")</f>
        <v>xx</v>
      </c>
      <c r="B27" s="662" t="s">
        <v>374</v>
      </c>
      <c r="C27" s="1350"/>
      <c r="D27" s="663" t="s">
        <v>235</v>
      </c>
      <c r="E27" s="664" t="s">
        <v>1368</v>
      </c>
      <c r="F27" s="1956">
        <v>189.05464670400002</v>
      </c>
      <c r="G27" s="239">
        <v>163</v>
      </c>
      <c r="H27" s="201">
        <v>211</v>
      </c>
      <c r="I27" s="221"/>
      <c r="J27" s="221"/>
      <c r="K27" s="221"/>
      <c r="L27" s="221"/>
      <c r="M27" s="221"/>
      <c r="N27" s="221"/>
      <c r="O27" s="233"/>
      <c r="P27" s="14" t="s">
        <v>486</v>
      </c>
      <c r="R27" s="44"/>
      <c r="S27" s="44"/>
    </row>
    <row r="28" spans="1:19">
      <c r="A28" s="1503" t="str">
        <f>IF(ISERROR(#REF!),"xx","")</f>
        <v>xx</v>
      </c>
      <c r="B28" s="662">
        <v>9960930000</v>
      </c>
      <c r="C28" s="1350"/>
      <c r="D28" s="663" t="s">
        <v>529</v>
      </c>
      <c r="E28" s="664" t="s">
        <v>746</v>
      </c>
      <c r="F28" s="1956">
        <v>136.70191735200004</v>
      </c>
      <c r="G28" s="239">
        <v>163</v>
      </c>
      <c r="H28" s="201">
        <v>211</v>
      </c>
      <c r="I28" s="221"/>
      <c r="J28" s="221"/>
      <c r="K28" s="335"/>
      <c r="L28" s="335"/>
      <c r="M28" s="335"/>
      <c r="N28" s="335"/>
      <c r="O28" s="451"/>
      <c r="P28" s="14" t="s">
        <v>210</v>
      </c>
      <c r="R28" s="44"/>
      <c r="S28" s="44"/>
    </row>
    <row r="29" spans="1:19" s="539" customFormat="1">
      <c r="A29" s="1503" t="str">
        <f>IF(ISERROR(#REF!),"xx","")</f>
        <v>xx</v>
      </c>
      <c r="B29" s="535" t="s">
        <v>1030</v>
      </c>
      <c r="C29" s="1324"/>
      <c r="D29" s="536"/>
      <c r="E29" s="536"/>
      <c r="F29" s="536"/>
      <c r="G29" s="536"/>
      <c r="H29" s="1225"/>
      <c r="I29" s="1225"/>
      <c r="J29" s="1225"/>
      <c r="K29" s="1225"/>
      <c r="L29" s="1225"/>
      <c r="M29" s="1225"/>
      <c r="N29" s="1225"/>
      <c r="O29" s="1226"/>
      <c r="P29" s="537"/>
      <c r="R29" s="44"/>
      <c r="S29" s="44"/>
    </row>
    <row r="30" spans="1:19">
      <c r="A30" s="1503" t="str">
        <f>IF(ISERROR(#REF!),"xx","")</f>
        <v>xx</v>
      </c>
      <c r="B30" s="755">
        <v>8936493</v>
      </c>
      <c r="C30" s="1347"/>
      <c r="D30" s="756" t="s">
        <v>1054</v>
      </c>
      <c r="E30" s="757" t="s">
        <v>1344</v>
      </c>
      <c r="F30" s="1956">
        <v>21.921253754400006</v>
      </c>
      <c r="G30" s="239">
        <v>163</v>
      </c>
      <c r="H30" s="201">
        <v>211</v>
      </c>
      <c r="I30" s="201">
        <v>162</v>
      </c>
      <c r="J30" s="201">
        <v>210</v>
      </c>
      <c r="K30" s="221"/>
      <c r="L30" s="221"/>
      <c r="M30" s="221"/>
      <c r="N30" s="221"/>
      <c r="O30" s="233"/>
      <c r="P30" s="4" t="s">
        <v>947</v>
      </c>
      <c r="R30" s="44"/>
      <c r="S30" s="44"/>
    </row>
    <row r="31" spans="1:19">
      <c r="A31" s="1503" t="str">
        <f>IF(ISERROR(#REF!),"xx","")</f>
        <v>xx</v>
      </c>
      <c r="B31" s="755">
        <v>4021029701</v>
      </c>
      <c r="C31" s="1347"/>
      <c r="D31" s="756" t="s">
        <v>1046</v>
      </c>
      <c r="E31" s="757" t="s">
        <v>9</v>
      </c>
      <c r="F31" s="1956">
        <v>84.800639523600012</v>
      </c>
      <c r="G31" s="239">
        <v>163</v>
      </c>
      <c r="H31" s="201">
        <v>211</v>
      </c>
      <c r="I31" s="201">
        <v>162</v>
      </c>
      <c r="J31" s="201">
        <v>210</v>
      </c>
      <c r="K31" s="221"/>
      <c r="L31" s="221"/>
      <c r="M31" s="221"/>
      <c r="N31" s="221"/>
      <c r="O31" s="233"/>
      <c r="P31" s="14" t="s">
        <v>1604</v>
      </c>
      <c r="R31" s="44"/>
      <c r="S31" s="44"/>
    </row>
    <row r="32" spans="1:19">
      <c r="A32" s="1503" t="str">
        <f>IF(ISERROR(#REF!),"xx","")</f>
        <v>xx</v>
      </c>
      <c r="B32" s="755">
        <v>8937784</v>
      </c>
      <c r="C32" s="1347"/>
      <c r="D32" s="756" t="s">
        <v>1055</v>
      </c>
      <c r="E32" s="757" t="s">
        <v>1374</v>
      </c>
      <c r="F32" s="1956">
        <v>33.939484979400007</v>
      </c>
      <c r="G32" s="239">
        <v>163</v>
      </c>
      <c r="H32" s="201">
        <v>211</v>
      </c>
      <c r="I32" s="201">
        <v>162</v>
      </c>
      <c r="J32" s="201">
        <v>210</v>
      </c>
      <c r="K32" s="335"/>
      <c r="L32" s="335"/>
      <c r="M32" s="335"/>
      <c r="N32" s="335"/>
      <c r="O32" s="451"/>
      <c r="P32" s="14" t="s">
        <v>4611</v>
      </c>
      <c r="R32" s="44"/>
      <c r="S32" s="44"/>
    </row>
    <row r="33" spans="1:19" ht="14.1" customHeight="1">
      <c r="A33" s="1503"/>
      <c r="R33" s="44"/>
      <c r="S33" s="44"/>
    </row>
    <row r="34" spans="1:19" s="78" customFormat="1" ht="15.6">
      <c r="A34" s="1503"/>
      <c r="B34" s="157" t="s">
        <v>2623</v>
      </c>
      <c r="C34" s="1343"/>
      <c r="D34" s="81"/>
      <c r="E34" s="81"/>
      <c r="F34" s="83"/>
      <c r="G34" s="83"/>
      <c r="H34" s="83"/>
      <c r="I34" s="83"/>
      <c r="J34" s="83"/>
      <c r="K34" s="83"/>
      <c r="L34" s="83"/>
      <c r="M34" s="83"/>
      <c r="N34" s="83"/>
      <c r="O34" s="91"/>
      <c r="P34" s="79"/>
      <c r="R34" s="44"/>
      <c r="S34" s="44"/>
    </row>
    <row r="35" spans="1:19">
      <c r="A35" s="1503" t="str">
        <f>IF(ISERROR(#REF!),"xx","")</f>
        <v>xx</v>
      </c>
      <c r="B35" s="755" t="s">
        <v>558</v>
      </c>
      <c r="C35" s="1347"/>
      <c r="D35" s="756" t="s">
        <v>1599</v>
      </c>
      <c r="E35" s="757" t="s">
        <v>1027</v>
      </c>
      <c r="F35" s="1956">
        <v>38.362194070200005</v>
      </c>
      <c r="G35" s="17">
        <v>164</v>
      </c>
      <c r="H35" s="18">
        <v>165</v>
      </c>
      <c r="I35" s="139"/>
      <c r="J35" s="139"/>
      <c r="K35" s="139"/>
      <c r="L35" s="139"/>
      <c r="M35" s="139"/>
      <c r="N35" s="139"/>
      <c r="O35" s="117"/>
      <c r="P35" s="14" t="s">
        <v>4612</v>
      </c>
      <c r="R35" s="44"/>
      <c r="S35" s="44"/>
    </row>
    <row r="36" spans="1:19">
      <c r="A36" s="1503" t="str">
        <f>IF(ISERROR(#REF!),"xx","")</f>
        <v>xx</v>
      </c>
      <c r="B36" s="755" t="s">
        <v>1085</v>
      </c>
      <c r="C36" s="1347"/>
      <c r="D36" s="756" t="s">
        <v>1598</v>
      </c>
      <c r="E36" s="757" t="s">
        <v>1344</v>
      </c>
      <c r="F36" s="1956">
        <v>30.382088536800008</v>
      </c>
      <c r="G36" s="17">
        <v>164</v>
      </c>
      <c r="H36" s="18">
        <v>165</v>
      </c>
      <c r="I36" s="162"/>
      <c r="J36" s="18"/>
      <c r="K36" s="11"/>
      <c r="L36" s="11"/>
      <c r="M36" s="153"/>
      <c r="N36" s="11"/>
      <c r="O36" s="11"/>
      <c r="P36" s="410" t="s">
        <v>1600</v>
      </c>
      <c r="R36" s="44"/>
      <c r="S36" s="44"/>
    </row>
    <row r="37" spans="1:19">
      <c r="A37" s="1503" t="str">
        <f>IF(ISERROR(#REF!),"xx","")</f>
        <v>xx</v>
      </c>
      <c r="B37" s="758">
        <v>4021029701</v>
      </c>
      <c r="C37" s="1348"/>
      <c r="D37" s="706" t="s">
        <v>1046</v>
      </c>
      <c r="E37" s="661" t="s">
        <v>9</v>
      </c>
      <c r="F37" s="1956">
        <v>84.800639523600012</v>
      </c>
      <c r="G37" s="19">
        <v>164</v>
      </c>
      <c r="H37" s="20">
        <v>165</v>
      </c>
      <c r="I37" s="164"/>
      <c r="J37" s="20"/>
      <c r="K37" s="9"/>
      <c r="L37" s="9"/>
      <c r="M37" s="171"/>
      <c r="N37" s="9"/>
      <c r="O37" s="9"/>
      <c r="P37" s="329" t="s">
        <v>1904</v>
      </c>
      <c r="R37" s="44"/>
      <c r="S37" s="44"/>
    </row>
    <row r="38" spans="1:19" ht="14.1" customHeight="1">
      <c r="A38" s="1503"/>
      <c r="F38" s="1216"/>
      <c r="R38" s="44"/>
      <c r="S38" s="44"/>
    </row>
    <row r="39" spans="1:19" ht="15.6">
      <c r="A39" s="1503"/>
      <c r="B39" s="157" t="s">
        <v>2748</v>
      </c>
      <c r="C39" s="1343"/>
      <c r="D39" s="81"/>
      <c r="E39" s="81"/>
      <c r="F39" s="1975"/>
      <c r="G39" s="83"/>
      <c r="H39" s="83"/>
      <c r="I39" s="83"/>
      <c r="J39" s="83"/>
      <c r="K39" s="83"/>
      <c r="L39" s="83"/>
      <c r="M39" s="83"/>
      <c r="N39" s="83"/>
      <c r="O39" s="91"/>
      <c r="P39" s="79"/>
      <c r="R39" s="44"/>
      <c r="S39" s="44"/>
    </row>
    <row r="40" spans="1:19" s="44" customFormat="1">
      <c r="A40" s="1503" t="str">
        <f>IF(ISERROR(#REF!),"xx","")</f>
        <v>xx</v>
      </c>
      <c r="B40" s="1624" t="s">
        <v>178</v>
      </c>
      <c r="C40" s="1625"/>
      <c r="D40" s="1620" t="s">
        <v>179</v>
      </c>
      <c r="E40" s="1621" t="s">
        <v>1292</v>
      </c>
      <c r="F40" s="1956">
        <v>269.95489012800005</v>
      </c>
      <c r="G40" s="974">
        <v>20</v>
      </c>
      <c r="H40" s="361" t="s">
        <v>180</v>
      </c>
      <c r="I40" s="322"/>
      <c r="J40" s="322"/>
      <c r="K40" s="322"/>
      <c r="L40" s="322"/>
      <c r="M40" s="293"/>
      <c r="N40" s="293"/>
      <c r="O40" s="293"/>
      <c r="P40" s="122" t="s">
        <v>1293</v>
      </c>
    </row>
    <row r="41" spans="1:19" s="44" customFormat="1">
      <c r="A41" s="1503" t="str">
        <f>IF(ISERROR(#REF!),"xx","")</f>
        <v>xx</v>
      </c>
      <c r="B41" s="1626">
        <v>9967001266</v>
      </c>
      <c r="C41" s="1627"/>
      <c r="D41" s="1628" t="s">
        <v>448</v>
      </c>
      <c r="E41" s="1629" t="s">
        <v>1658</v>
      </c>
      <c r="F41" s="1956">
        <v>61.256254752000004</v>
      </c>
      <c r="G41" s="973">
        <v>20</v>
      </c>
      <c r="H41" s="362" t="s">
        <v>180</v>
      </c>
      <c r="I41" s="323"/>
      <c r="J41" s="323"/>
      <c r="K41" s="323"/>
      <c r="L41" s="323"/>
      <c r="M41" s="294"/>
      <c r="N41" s="294"/>
      <c r="O41" s="294"/>
      <c r="P41" s="94"/>
    </row>
    <row r="42" spans="1:19" s="44" customFormat="1">
      <c r="A42" s="1503" t="str">
        <f>IF(ISERROR(#REF!),"xx","")</f>
        <v>xx</v>
      </c>
      <c r="B42" s="1630">
        <v>9967001267</v>
      </c>
      <c r="C42" s="1631"/>
      <c r="D42" s="1623" t="s">
        <v>1657</v>
      </c>
      <c r="E42" s="1632" t="s">
        <v>1658</v>
      </c>
      <c r="F42" s="1956">
        <v>120.61933884000003</v>
      </c>
      <c r="G42" s="972">
        <v>20</v>
      </c>
      <c r="H42" s="404" t="s">
        <v>180</v>
      </c>
      <c r="I42" s="324"/>
      <c r="J42" s="324"/>
      <c r="K42" s="324"/>
      <c r="L42" s="324"/>
      <c r="M42" s="295"/>
      <c r="N42" s="295"/>
      <c r="O42" s="295"/>
      <c r="P42" s="126"/>
    </row>
    <row r="43" spans="1:19" s="44" customFormat="1">
      <c r="A43" s="1503" t="str">
        <f>IF(ISERROR(#REF!),"xx","")</f>
        <v>xx</v>
      </c>
      <c r="B43" s="668">
        <v>9967001293</v>
      </c>
      <c r="C43" s="1384"/>
      <c r="D43" s="669" t="s">
        <v>539</v>
      </c>
      <c r="E43" s="677"/>
      <c r="F43" s="1956">
        <v>232.39138507200005</v>
      </c>
      <c r="G43" s="973">
        <v>20</v>
      </c>
      <c r="H43" s="362" t="s">
        <v>180</v>
      </c>
      <c r="I43" s="323"/>
      <c r="J43" s="323"/>
      <c r="K43" s="323"/>
      <c r="L43" s="323"/>
      <c r="M43" s="294"/>
      <c r="N43" s="294"/>
      <c r="O43" s="294"/>
      <c r="P43" s="94" t="s">
        <v>1455</v>
      </c>
    </row>
    <row r="44" spans="1:19" s="44" customFormat="1">
      <c r="A44" s="1503" t="str">
        <f>IF(ISERROR(#REF!),"xx","")</f>
        <v>xx</v>
      </c>
      <c r="B44" s="665">
        <v>9967002640</v>
      </c>
      <c r="C44" s="1376"/>
      <c r="D44" s="670" t="s">
        <v>2477</v>
      </c>
      <c r="E44" s="679"/>
      <c r="F44" s="1956">
        <v>205.06224816000005</v>
      </c>
      <c r="G44" s="972">
        <v>20</v>
      </c>
      <c r="H44" s="404" t="s">
        <v>180</v>
      </c>
      <c r="I44" s="324"/>
      <c r="J44" s="324"/>
      <c r="K44" s="324"/>
      <c r="L44" s="324"/>
      <c r="M44" s="295"/>
      <c r="N44" s="295"/>
      <c r="O44" s="295"/>
      <c r="P44" s="5"/>
    </row>
    <row r="45" spans="1:19" s="539" customFormat="1">
      <c r="A45" s="1503" t="str">
        <f>IF(ISERROR(#REF!),"xx","")</f>
        <v>xx</v>
      </c>
      <c r="B45" s="535" t="s">
        <v>1030</v>
      </c>
      <c r="C45" s="1324"/>
      <c r="D45" s="536"/>
      <c r="E45" s="536"/>
      <c r="F45" s="536"/>
      <c r="G45" s="536"/>
      <c r="H45" s="1225"/>
      <c r="I45" s="1225"/>
      <c r="J45" s="1225"/>
      <c r="K45" s="1225"/>
      <c r="L45" s="1225"/>
      <c r="M45" s="1225"/>
      <c r="N45" s="1225"/>
      <c r="O45" s="1226"/>
      <c r="P45" s="537"/>
      <c r="R45" s="44"/>
      <c r="S45" s="44"/>
    </row>
    <row r="46" spans="1:19" s="44" customFormat="1">
      <c r="A46" s="1503" t="str">
        <f>IF(ISERROR(#REF!),"xx","")</f>
        <v>xx</v>
      </c>
      <c r="B46" s="1618" t="s">
        <v>181</v>
      </c>
      <c r="C46" s="1619"/>
      <c r="D46" s="1620" t="s">
        <v>183</v>
      </c>
      <c r="E46" s="1621" t="s">
        <v>1027</v>
      </c>
      <c r="F46" s="1956">
        <v>118.45168695360003</v>
      </c>
      <c r="G46" s="974">
        <v>20</v>
      </c>
      <c r="H46" s="361" t="s">
        <v>180</v>
      </c>
      <c r="I46" s="322"/>
      <c r="J46" s="322"/>
      <c r="K46" s="322"/>
      <c r="L46" s="322"/>
      <c r="M46" s="293"/>
      <c r="N46" s="293"/>
      <c r="O46" s="293"/>
      <c r="P46" s="4"/>
    </row>
    <row r="47" spans="1:19" s="44" customFormat="1">
      <c r="A47" s="1503" t="str">
        <f>IF(ISERROR(#REF!),"xx","")</f>
        <v>xx</v>
      </c>
      <c r="B47" s="842" t="s">
        <v>182</v>
      </c>
      <c r="C47" s="1622"/>
      <c r="D47" s="1623" t="s">
        <v>184</v>
      </c>
      <c r="E47" s="844" t="s">
        <v>1026</v>
      </c>
      <c r="F47" s="1956">
        <v>141.71898260520001</v>
      </c>
      <c r="G47" s="244">
        <v>20</v>
      </c>
      <c r="H47" s="64" t="s">
        <v>180</v>
      </c>
      <c r="I47" s="168"/>
      <c r="J47" s="168"/>
      <c r="K47" s="168"/>
      <c r="L47" s="324"/>
      <c r="M47" s="259"/>
      <c r="N47" s="259"/>
      <c r="O47" s="259"/>
      <c r="P47" s="68" t="s">
        <v>1492</v>
      </c>
    </row>
    <row r="48" spans="1:19" ht="14.1" customHeight="1">
      <c r="A48" s="1503"/>
      <c r="R48" s="44"/>
      <c r="S48" s="44"/>
    </row>
    <row r="49" spans="1:19" s="78" customFormat="1" ht="15.6">
      <c r="A49" s="1503"/>
      <c r="B49" s="157" t="s">
        <v>3602</v>
      </c>
      <c r="C49" s="1343"/>
      <c r="D49" s="81"/>
      <c r="E49" s="81"/>
      <c r="F49" s="83"/>
      <c r="G49" s="83"/>
      <c r="H49" s="83"/>
      <c r="I49" s="83"/>
      <c r="J49" s="83"/>
      <c r="K49" s="83"/>
      <c r="L49" s="83"/>
      <c r="M49" s="83"/>
      <c r="N49" s="83"/>
      <c r="O49" s="91"/>
      <c r="P49" s="79"/>
      <c r="R49" s="44"/>
      <c r="S49" s="44"/>
    </row>
    <row r="50" spans="1:19" s="78" customFormat="1">
      <c r="A50" s="1503" t="str">
        <f>IF(ISERROR(#REF!),"xx","")</f>
        <v>xx</v>
      </c>
      <c r="B50" s="674">
        <v>9967001960</v>
      </c>
      <c r="C50" s="1349"/>
      <c r="D50" s="708" t="s">
        <v>1123</v>
      </c>
      <c r="E50" s="673" t="s">
        <v>2</v>
      </c>
      <c r="F50" s="1956">
        <v>43.074318671999997</v>
      </c>
      <c r="G50" s="16">
        <v>215</v>
      </c>
      <c r="H50" s="160"/>
      <c r="I50" s="160"/>
      <c r="J50" s="160"/>
      <c r="K50" s="8"/>
      <c r="L50" s="8"/>
      <c r="M50" s="170"/>
      <c r="N50" s="8"/>
      <c r="O50" s="6"/>
      <c r="P50" s="155"/>
      <c r="R50" s="44"/>
      <c r="S50" s="44"/>
    </row>
    <row r="51" spans="1:19" s="78" customFormat="1">
      <c r="A51" s="1503" t="str">
        <f>IF(ISERROR(#REF!),"xx","")</f>
        <v>xx</v>
      </c>
      <c r="B51" s="662" t="s">
        <v>855</v>
      </c>
      <c r="C51" s="1350"/>
      <c r="D51" s="663" t="s">
        <v>1124</v>
      </c>
      <c r="E51" s="664" t="s">
        <v>477</v>
      </c>
      <c r="F51" s="1956">
        <v>455.24193976800012</v>
      </c>
      <c r="G51" s="18">
        <v>215</v>
      </c>
      <c r="H51" s="162"/>
      <c r="I51" s="162"/>
      <c r="J51" s="162"/>
      <c r="K51" s="11"/>
      <c r="L51" s="11"/>
      <c r="M51" s="153"/>
      <c r="N51" s="11"/>
      <c r="O51" s="13"/>
      <c r="P51" s="86" t="s">
        <v>1142</v>
      </c>
      <c r="R51" s="44"/>
      <c r="S51" s="44"/>
    </row>
    <row r="52" spans="1:19" s="78" customFormat="1">
      <c r="A52" s="1503" t="str">
        <f>IF(ISERROR(#REF!),"xx","")</f>
        <v>xx</v>
      </c>
      <c r="B52" s="662" t="s">
        <v>856</v>
      </c>
      <c r="C52" s="1350"/>
      <c r="D52" s="663" t="s">
        <v>1125</v>
      </c>
      <c r="E52" s="664" t="s">
        <v>304</v>
      </c>
      <c r="F52" s="1956">
        <v>135.33358608000003</v>
      </c>
      <c r="G52" s="18">
        <v>215</v>
      </c>
      <c r="H52" s="162"/>
      <c r="I52" s="162"/>
      <c r="J52" s="162"/>
      <c r="K52" s="11"/>
      <c r="L52" s="11"/>
      <c r="M52" s="153"/>
      <c r="N52" s="11"/>
      <c r="O52" s="13"/>
      <c r="P52" s="86"/>
      <c r="R52" s="44"/>
      <c r="S52" s="44"/>
    </row>
    <row r="53" spans="1:19" s="78" customFormat="1">
      <c r="A53" s="1503" t="str">
        <f>IF(ISERROR(#REF!),"xx","")</f>
        <v>xx</v>
      </c>
      <c r="B53" s="662" t="s">
        <v>858</v>
      </c>
      <c r="C53" s="1350"/>
      <c r="D53" s="663" t="s">
        <v>1127</v>
      </c>
      <c r="E53" s="664" t="s">
        <v>1128</v>
      </c>
      <c r="F53" s="1956">
        <v>59.475549672000007</v>
      </c>
      <c r="G53" s="18">
        <v>215</v>
      </c>
      <c r="H53" s="162"/>
      <c r="I53" s="162"/>
      <c r="J53" s="162"/>
      <c r="K53" s="11"/>
      <c r="L53" s="11"/>
      <c r="M53" s="153"/>
      <c r="N53" s="11"/>
      <c r="O53" s="13"/>
      <c r="P53" s="86" t="s">
        <v>21</v>
      </c>
      <c r="R53" s="44"/>
      <c r="S53" s="44"/>
    </row>
    <row r="54" spans="1:19" s="78" customFormat="1">
      <c r="A54" s="1503" t="str">
        <f>IF(ISERROR(#REF!),"xx","")</f>
        <v>xx</v>
      </c>
      <c r="B54" s="674" t="s">
        <v>857</v>
      </c>
      <c r="C54" s="1349"/>
      <c r="D54" s="708" t="s">
        <v>1126</v>
      </c>
      <c r="E54" s="673" t="s">
        <v>1368</v>
      </c>
      <c r="F54" s="1956">
        <v>172.24104189599998</v>
      </c>
      <c r="G54" s="16">
        <v>215</v>
      </c>
      <c r="H54" s="160"/>
      <c r="I54" s="160"/>
      <c r="J54" s="160"/>
      <c r="K54" s="8"/>
      <c r="L54" s="8"/>
      <c r="M54" s="170"/>
      <c r="N54" s="8"/>
      <c r="O54" s="6"/>
      <c r="P54" s="155" t="s">
        <v>1143</v>
      </c>
      <c r="R54" s="44"/>
      <c r="S54" s="44"/>
    </row>
    <row r="55" spans="1:19" s="78" customFormat="1">
      <c r="A55" s="1503" t="str">
        <f>IF(ISERROR(#REF!),"xx","")</f>
        <v>xx</v>
      </c>
      <c r="B55" s="662">
        <v>9960950000</v>
      </c>
      <c r="C55" s="1350"/>
      <c r="D55" s="663" t="s">
        <v>1129</v>
      </c>
      <c r="E55" s="664" t="s">
        <v>1130</v>
      </c>
      <c r="F55" s="1956">
        <v>133.27171703999997</v>
      </c>
      <c r="G55" s="18">
        <v>215</v>
      </c>
      <c r="H55" s="162"/>
      <c r="I55" s="162"/>
      <c r="J55" s="162"/>
      <c r="K55" s="11"/>
      <c r="L55" s="11"/>
      <c r="M55" s="153"/>
      <c r="N55" s="11"/>
      <c r="O55" s="13"/>
      <c r="P55" s="86" t="s">
        <v>1144</v>
      </c>
      <c r="R55" s="44"/>
      <c r="S55" s="44"/>
    </row>
    <row r="56" spans="1:19" s="78" customFormat="1">
      <c r="A56" s="1503" t="str">
        <f>IF(ISERROR(#REF!),"xx","")</f>
        <v>xx</v>
      </c>
      <c r="B56" s="662">
        <v>9960960000</v>
      </c>
      <c r="C56" s="1350"/>
      <c r="D56" s="663" t="s">
        <v>1131</v>
      </c>
      <c r="E56" s="664" t="s">
        <v>1132</v>
      </c>
      <c r="F56" s="1956">
        <v>129.18546748800003</v>
      </c>
      <c r="G56" s="18">
        <v>215</v>
      </c>
      <c r="H56" s="162"/>
      <c r="I56" s="162"/>
      <c r="J56" s="162"/>
      <c r="K56" s="11"/>
      <c r="L56" s="11"/>
      <c r="M56" s="153"/>
      <c r="N56" s="11"/>
      <c r="O56" s="13"/>
      <c r="P56" s="86" t="s">
        <v>1145</v>
      </c>
      <c r="R56" s="44"/>
      <c r="S56" s="44"/>
    </row>
    <row r="57" spans="1:19" s="78" customFormat="1">
      <c r="A57" s="1503" t="str">
        <f>IF(ISERROR(#REF!),"xx","")</f>
        <v>xx</v>
      </c>
      <c r="B57" s="665">
        <v>9960970000</v>
      </c>
      <c r="C57" s="1351"/>
      <c r="D57" s="666" t="s">
        <v>1134</v>
      </c>
      <c r="E57" s="667" t="s">
        <v>1133</v>
      </c>
      <c r="F57" s="1956">
        <v>92.296755936000025</v>
      </c>
      <c r="G57" s="20">
        <v>215</v>
      </c>
      <c r="H57" s="164"/>
      <c r="I57" s="164"/>
      <c r="J57" s="164"/>
      <c r="K57" s="9"/>
      <c r="L57" s="9"/>
      <c r="M57" s="171"/>
      <c r="N57" s="9"/>
      <c r="O57" s="7"/>
      <c r="P57" s="310" t="s">
        <v>1146</v>
      </c>
      <c r="R57" s="44"/>
      <c r="S57" s="44"/>
    </row>
    <row r="58" spans="1:19" s="78" customFormat="1">
      <c r="A58" s="1503" t="str">
        <f>IF(ISERROR(#REF!),"xx","")</f>
        <v>xx</v>
      </c>
      <c r="B58" s="674" t="s">
        <v>1122</v>
      </c>
      <c r="C58" s="1349"/>
      <c r="D58" s="708" t="s">
        <v>1139</v>
      </c>
      <c r="E58" s="673" t="s">
        <v>745</v>
      </c>
      <c r="F58" s="1956">
        <v>434.71697068799995</v>
      </c>
      <c r="G58" s="16">
        <v>215</v>
      </c>
      <c r="H58" s="160"/>
      <c r="I58" s="160"/>
      <c r="J58" s="160"/>
      <c r="K58" s="1831"/>
      <c r="L58" s="8"/>
      <c r="M58" s="170"/>
      <c r="N58" s="8"/>
      <c r="O58" s="6"/>
      <c r="P58" s="155" t="s">
        <v>1147</v>
      </c>
      <c r="R58" s="44"/>
      <c r="S58" s="44"/>
    </row>
    <row r="59" spans="1:19" s="78" customFormat="1">
      <c r="A59" s="1503" t="str">
        <f>IF(ISERROR(#REF!),"xx","")</f>
        <v>xx</v>
      </c>
      <c r="B59" s="674" t="s">
        <v>272</v>
      </c>
      <c r="C59" s="1349"/>
      <c r="D59" s="708" t="s">
        <v>1140</v>
      </c>
      <c r="E59" s="673" t="s">
        <v>862</v>
      </c>
      <c r="F59" s="1956">
        <v>26.654343408000006</v>
      </c>
      <c r="G59" s="16">
        <v>215</v>
      </c>
      <c r="H59" s="160"/>
      <c r="I59" s="160"/>
      <c r="J59" s="160"/>
      <c r="K59" s="8"/>
      <c r="L59" s="8"/>
      <c r="M59" s="170"/>
      <c r="N59" s="8"/>
      <c r="O59" s="6"/>
      <c r="P59" s="155" t="s">
        <v>1148</v>
      </c>
      <c r="R59" s="44"/>
      <c r="S59" s="44"/>
    </row>
    <row r="60" spans="1:19" s="78" customFormat="1">
      <c r="A60" s="1503" t="str">
        <f>IF(ISERROR(#REF!),"xx","")</f>
        <v>xx</v>
      </c>
      <c r="B60" s="662">
        <v>9967001293</v>
      </c>
      <c r="C60" s="1350"/>
      <c r="D60" s="663" t="s">
        <v>1178</v>
      </c>
      <c r="E60" s="664" t="s">
        <v>1179</v>
      </c>
      <c r="F60" s="1956">
        <v>232.39138507200005</v>
      </c>
      <c r="G60" s="18">
        <v>215</v>
      </c>
      <c r="H60" s="162"/>
      <c r="I60" s="162"/>
      <c r="J60" s="162"/>
      <c r="K60" s="11"/>
      <c r="L60" s="11"/>
      <c r="M60" s="153"/>
      <c r="N60" s="11"/>
      <c r="O60" s="58"/>
      <c r="P60" s="86" t="s">
        <v>1455</v>
      </c>
      <c r="R60" s="44"/>
      <c r="S60" s="44"/>
    </row>
    <row r="61" spans="1:19" s="78" customFormat="1">
      <c r="A61" s="1503" t="str">
        <f>IF(ISERROR(#REF!),"xx","")</f>
        <v>xx</v>
      </c>
      <c r="B61" s="689">
        <v>9967002640</v>
      </c>
      <c r="C61" s="1328"/>
      <c r="D61" s="696" t="s">
        <v>2477</v>
      </c>
      <c r="E61" s="667"/>
      <c r="F61" s="1956">
        <v>205.06224816000005</v>
      </c>
      <c r="G61" s="20">
        <v>215</v>
      </c>
      <c r="H61" s="164"/>
      <c r="I61" s="164"/>
      <c r="J61" s="164"/>
      <c r="K61" s="9"/>
      <c r="L61" s="9"/>
      <c r="M61" s="171"/>
      <c r="N61" s="9"/>
      <c r="O61" s="199"/>
      <c r="P61" s="310" t="s">
        <v>1177</v>
      </c>
      <c r="R61" s="44"/>
      <c r="S61" s="44"/>
    </row>
    <row r="62" spans="1:19" s="915" customFormat="1">
      <c r="A62" s="1503" t="str">
        <f>IF(ISERROR(#REF!),"xx","")</f>
        <v>xx</v>
      </c>
      <c r="B62" s="912" t="s">
        <v>2058</v>
      </c>
      <c r="C62" s="1404"/>
      <c r="D62" s="1690"/>
      <c r="E62" s="913"/>
      <c r="F62" s="1978"/>
      <c r="G62" s="913" t="s">
        <v>2059</v>
      </c>
      <c r="H62" s="913"/>
      <c r="I62" s="913"/>
      <c r="J62" s="913"/>
      <c r="K62" s="913"/>
      <c r="L62" s="913"/>
      <c r="M62" s="913"/>
      <c r="N62" s="913"/>
      <c r="O62" s="911"/>
      <c r="P62" s="914"/>
      <c r="Q62"/>
    </row>
    <row r="63" spans="1:19">
      <c r="A63" s="1503" t="str">
        <f>IF(ISERROR(#REF!),"xx","")</f>
        <v>xx</v>
      </c>
      <c r="B63" s="720">
        <v>9961023599</v>
      </c>
      <c r="C63" s="1398"/>
      <c r="D63" s="706" t="s">
        <v>2055</v>
      </c>
      <c r="E63" s="800"/>
      <c r="F63" s="1956">
        <v>191.56637808000005</v>
      </c>
      <c r="G63" s="45" t="s">
        <v>2056</v>
      </c>
      <c r="H63" s="60"/>
      <c r="I63" s="60"/>
      <c r="J63" s="60"/>
      <c r="K63" s="60"/>
      <c r="L63" s="60"/>
      <c r="M63" s="60"/>
      <c r="N63" s="60"/>
      <c r="O63" s="309"/>
      <c r="P63" s="310"/>
    </row>
    <row r="64" spans="1:19" s="78" customFormat="1">
      <c r="A64" s="1503" t="str">
        <f>IF(ISERROR(#REF!),"xx","")</f>
        <v>xx</v>
      </c>
      <c r="B64" s="90" t="s">
        <v>1030</v>
      </c>
      <c r="C64" s="1343"/>
      <c r="D64" s="83"/>
      <c r="E64" s="83"/>
      <c r="F64" s="83"/>
      <c r="G64" s="431" t="s">
        <v>10</v>
      </c>
      <c r="H64" s="83"/>
      <c r="I64" s="83"/>
      <c r="J64" s="83"/>
      <c r="K64" s="83"/>
      <c r="L64" s="83"/>
      <c r="M64" s="431"/>
      <c r="N64" s="83"/>
      <c r="O64" s="91"/>
      <c r="P64" s="1215" t="s">
        <v>2820</v>
      </c>
      <c r="Q64"/>
    </row>
    <row r="65" spans="1:19">
      <c r="A65" s="1503" t="str">
        <f>IF(ISERROR(#REF!),"xx","")</f>
        <v>xx</v>
      </c>
      <c r="B65" s="755" t="s">
        <v>1141</v>
      </c>
      <c r="C65" s="1347"/>
      <c r="D65" s="756" t="s">
        <v>3400</v>
      </c>
      <c r="E65" s="757" t="s">
        <v>1237</v>
      </c>
      <c r="F65" s="1956">
        <v>33.362609880600012</v>
      </c>
      <c r="G65" s="15">
        <v>215</v>
      </c>
      <c r="H65" s="162"/>
      <c r="I65" s="162"/>
      <c r="J65" s="162"/>
      <c r="K65" s="11"/>
      <c r="L65" s="11"/>
      <c r="M65" s="153"/>
      <c r="N65" s="191"/>
      <c r="O65" s="11"/>
      <c r="P65" s="410" t="s">
        <v>4613</v>
      </c>
    </row>
    <row r="66" spans="1:19">
      <c r="A66" s="1503" t="str">
        <f>IF(ISERROR(#REF!),"xx","")</f>
        <v>xx</v>
      </c>
      <c r="B66" s="755" t="s">
        <v>1085</v>
      </c>
      <c r="C66" s="1347"/>
      <c r="D66" s="756" t="s">
        <v>3401</v>
      </c>
      <c r="E66" s="757" t="s">
        <v>1344</v>
      </c>
      <c r="F66" s="1956">
        <v>30.382088536800008</v>
      </c>
      <c r="G66" s="18">
        <v>215</v>
      </c>
      <c r="H66" s="162"/>
      <c r="I66" s="162"/>
      <c r="J66" s="162"/>
      <c r="K66" s="11"/>
      <c r="L66" s="11"/>
      <c r="M66" s="153"/>
      <c r="N66" s="191"/>
      <c r="O66" s="11"/>
      <c r="P66" s="410" t="s">
        <v>2795</v>
      </c>
    </row>
    <row r="67" spans="1:19">
      <c r="A67" s="1503" t="str">
        <f>IF(ISERROR(#REF!),"xx","")</f>
        <v>xx</v>
      </c>
      <c r="B67" s="758">
        <v>4021029701</v>
      </c>
      <c r="C67" s="1348"/>
      <c r="D67" s="706" t="s">
        <v>3402</v>
      </c>
      <c r="E67" s="661" t="s">
        <v>9</v>
      </c>
      <c r="F67" s="1956">
        <v>84.800639523600012</v>
      </c>
      <c r="G67" s="20">
        <v>215</v>
      </c>
      <c r="H67" s="164"/>
      <c r="I67" s="164"/>
      <c r="J67" s="164"/>
      <c r="K67" s="9"/>
      <c r="L67" s="9"/>
      <c r="M67" s="171"/>
      <c r="N67" s="195"/>
      <c r="O67" s="195"/>
      <c r="P67" s="329" t="s">
        <v>1903</v>
      </c>
    </row>
    <row r="68" spans="1:19" ht="14.1" customHeight="1">
      <c r="A68" s="1503"/>
      <c r="R68" s="44"/>
      <c r="S68" s="44"/>
    </row>
    <row r="69" spans="1:19" s="78" customFormat="1" ht="15.6">
      <c r="A69" s="1503"/>
      <c r="B69" s="157" t="s">
        <v>1900</v>
      </c>
      <c r="C69" s="1343"/>
      <c r="D69" s="81"/>
      <c r="E69" s="81"/>
      <c r="F69" s="83"/>
      <c r="G69" s="83"/>
      <c r="H69" s="83"/>
      <c r="I69" s="83"/>
      <c r="J69" s="83"/>
      <c r="K69" s="83"/>
      <c r="L69" s="83"/>
      <c r="M69" s="83"/>
      <c r="N69" s="83"/>
      <c r="O69" s="91"/>
      <c r="P69" s="79"/>
      <c r="R69" s="44"/>
      <c r="S69" s="44"/>
    </row>
    <row r="70" spans="1:19">
      <c r="A70" s="1503" t="str">
        <f>IF(ISERROR(#REF!),"xx","")</f>
        <v>xx</v>
      </c>
      <c r="B70" s="665" t="s">
        <v>1394</v>
      </c>
      <c r="C70" s="1351"/>
      <c r="D70" s="666" t="s">
        <v>788</v>
      </c>
      <c r="E70" s="667" t="s">
        <v>1385</v>
      </c>
      <c r="F70" s="1956">
        <v>859.29329455200002</v>
      </c>
      <c r="G70" s="240">
        <v>222</v>
      </c>
      <c r="H70" s="202">
        <v>282</v>
      </c>
      <c r="I70" s="202">
        <v>362</v>
      </c>
      <c r="J70" s="48"/>
      <c r="K70" s="224"/>
      <c r="L70" s="224"/>
      <c r="M70" s="224"/>
      <c r="N70" s="224"/>
      <c r="O70" s="224"/>
      <c r="P70" s="135" t="s">
        <v>546</v>
      </c>
      <c r="R70" s="44"/>
      <c r="S70" s="44"/>
    </row>
    <row r="71" spans="1:19">
      <c r="A71" s="1503" t="str">
        <f>IF(ISERROR(#REF!),"xx","")</f>
        <v>xx</v>
      </c>
      <c r="B71" s="662">
        <v>9967000225</v>
      </c>
      <c r="C71" s="1350"/>
      <c r="D71" s="663" t="s">
        <v>532</v>
      </c>
      <c r="E71" s="664" t="s">
        <v>1312</v>
      </c>
      <c r="F71" s="1956">
        <v>41.012449632000013</v>
      </c>
      <c r="G71" s="239">
        <v>222</v>
      </c>
      <c r="H71" s="201">
        <v>282</v>
      </c>
      <c r="I71" s="201">
        <v>362</v>
      </c>
      <c r="J71" s="205"/>
      <c r="K71" s="205"/>
      <c r="L71" s="205"/>
      <c r="M71" s="205"/>
      <c r="N71" s="205"/>
      <c r="O71" s="208"/>
      <c r="P71" s="285" t="s">
        <v>843</v>
      </c>
      <c r="R71" s="44"/>
      <c r="S71" s="44"/>
    </row>
    <row r="72" spans="1:19">
      <c r="A72" s="1503" t="str">
        <f>IF(ISERROR(#REF!),"xx","")</f>
        <v>xx</v>
      </c>
      <c r="B72" s="662">
        <v>4614506</v>
      </c>
      <c r="C72" s="1350"/>
      <c r="D72" s="663" t="s">
        <v>19</v>
      </c>
      <c r="E72" s="664" t="s">
        <v>240</v>
      </c>
      <c r="F72" s="1956">
        <v>31.265432352000005</v>
      </c>
      <c r="G72" s="239">
        <v>222</v>
      </c>
      <c r="H72" s="201">
        <v>282</v>
      </c>
      <c r="I72" s="201">
        <v>362</v>
      </c>
      <c r="J72" s="205"/>
      <c r="K72" s="205"/>
      <c r="L72" s="205"/>
      <c r="M72" s="205"/>
      <c r="N72" s="341"/>
      <c r="O72" s="208"/>
      <c r="P72" s="285" t="s">
        <v>1367</v>
      </c>
      <c r="R72" s="44"/>
      <c r="S72" s="44"/>
    </row>
    <row r="73" spans="1:19">
      <c r="A73" s="1503" t="str">
        <f>IF(ISERROR(#REF!),"xx","")</f>
        <v>xx</v>
      </c>
      <c r="B73" s="665">
        <v>4614511</v>
      </c>
      <c r="C73" s="1351"/>
      <c r="D73" s="670" t="s">
        <v>205</v>
      </c>
      <c r="E73" s="667"/>
      <c r="F73" s="1956">
        <v>35.16423926400001</v>
      </c>
      <c r="G73" s="240">
        <v>222</v>
      </c>
      <c r="H73" s="202">
        <v>282</v>
      </c>
      <c r="I73" s="202">
        <v>362</v>
      </c>
      <c r="J73" s="224"/>
      <c r="K73" s="224"/>
      <c r="L73" s="224"/>
      <c r="M73" s="224"/>
      <c r="N73" s="408"/>
      <c r="O73" s="226"/>
      <c r="P73" s="135"/>
      <c r="R73" s="44"/>
      <c r="S73" s="44"/>
    </row>
    <row r="74" spans="1:19">
      <c r="A74" s="1503" t="str">
        <f>IF(ISERROR(#REF!),"xx","")</f>
        <v>xx</v>
      </c>
      <c r="B74" s="674">
        <v>9967000582</v>
      </c>
      <c r="C74" s="1349"/>
      <c r="D74" s="710" t="s">
        <v>482</v>
      </c>
      <c r="E74" s="673"/>
      <c r="F74" s="1956">
        <v>15.745181760000001</v>
      </c>
      <c r="G74" s="238">
        <v>222</v>
      </c>
      <c r="H74" s="203">
        <v>282</v>
      </c>
      <c r="I74" s="203">
        <v>362</v>
      </c>
      <c r="J74" s="204"/>
      <c r="K74" s="204"/>
      <c r="L74" s="204"/>
      <c r="M74" s="204"/>
      <c r="N74" s="409"/>
      <c r="O74" s="214"/>
      <c r="P74" s="230" t="s">
        <v>1386</v>
      </c>
      <c r="R74" s="44"/>
      <c r="S74" s="44"/>
    </row>
    <row r="75" spans="1:19" s="539" customFormat="1">
      <c r="A75" s="1503" t="str">
        <f>IF(ISERROR(#REF!),"xx","")</f>
        <v>xx</v>
      </c>
      <c r="B75" s="535" t="s">
        <v>1030</v>
      </c>
      <c r="C75" s="1324"/>
      <c r="D75" s="536"/>
      <c r="E75" s="536"/>
      <c r="F75" s="536"/>
      <c r="G75" s="536"/>
      <c r="H75" s="1225"/>
      <c r="I75" s="1225"/>
      <c r="J75" s="1225"/>
      <c r="K75" s="1225"/>
      <c r="L75" s="1225"/>
      <c r="M75" s="1225"/>
      <c r="N75" s="1225"/>
      <c r="O75" s="1226"/>
      <c r="P75" s="537"/>
      <c r="R75" s="44"/>
      <c r="S75" s="44"/>
    </row>
    <row r="76" spans="1:19">
      <c r="A76" s="1503" t="str">
        <f>IF(ISERROR(#REF!),"xx","")</f>
        <v>xx</v>
      </c>
      <c r="B76" s="754">
        <v>4068613</v>
      </c>
      <c r="C76" s="1360"/>
      <c r="D76" s="705" t="s">
        <v>1345</v>
      </c>
      <c r="E76" s="658" t="s">
        <v>1026</v>
      </c>
      <c r="F76" s="1956">
        <v>89.031056914800004</v>
      </c>
      <c r="G76" s="243">
        <v>222</v>
      </c>
      <c r="H76" s="63">
        <v>282</v>
      </c>
      <c r="I76" s="63">
        <v>362</v>
      </c>
      <c r="J76" s="128"/>
      <c r="K76" s="128"/>
      <c r="L76" s="128"/>
      <c r="M76" s="128"/>
      <c r="N76" s="128"/>
      <c r="O76" s="336"/>
      <c r="P76" s="337" t="s">
        <v>306</v>
      </c>
      <c r="R76" s="44"/>
      <c r="S76" s="44"/>
    </row>
    <row r="77" spans="1:19">
      <c r="A77" s="1503" t="str">
        <f>IF(ISERROR(#REF!),"xx","")</f>
        <v>xx</v>
      </c>
      <c r="B77" s="755">
        <v>8938451</v>
      </c>
      <c r="C77" s="1347"/>
      <c r="D77" s="756" t="s">
        <v>1342</v>
      </c>
      <c r="E77" s="757" t="s">
        <v>1344</v>
      </c>
      <c r="F77" s="1956">
        <v>38.073756520800003</v>
      </c>
      <c r="G77" s="243">
        <v>222</v>
      </c>
      <c r="H77" s="63">
        <v>282</v>
      </c>
      <c r="I77" s="63">
        <v>362</v>
      </c>
      <c r="J77" s="128"/>
      <c r="K77" s="128"/>
      <c r="L77" s="128"/>
      <c r="M77" s="128"/>
      <c r="N77" s="128"/>
      <c r="O77" s="336"/>
      <c r="P77" s="384" t="s">
        <v>512</v>
      </c>
      <c r="R77" s="44"/>
      <c r="S77" s="44"/>
    </row>
    <row r="78" spans="1:19">
      <c r="A78" s="1503" t="str">
        <f>IF(ISERROR(#REF!),"xx","")</f>
        <v>xx</v>
      </c>
      <c r="B78" s="755">
        <v>8938404</v>
      </c>
      <c r="C78" s="1347"/>
      <c r="D78" s="756" t="s">
        <v>1346</v>
      </c>
      <c r="E78" s="757" t="s">
        <v>1027</v>
      </c>
      <c r="F78" s="1956">
        <v>42.496465611600009</v>
      </c>
      <c r="G78" s="243"/>
      <c r="H78" s="63"/>
      <c r="I78" s="63">
        <v>362</v>
      </c>
      <c r="J78" s="128"/>
      <c r="K78" s="128"/>
      <c r="L78" s="128"/>
      <c r="M78" s="128"/>
      <c r="N78" s="128"/>
      <c r="O78" s="336"/>
      <c r="P78" s="338" t="s">
        <v>924</v>
      </c>
      <c r="R78" s="44"/>
      <c r="S78" s="44"/>
    </row>
    <row r="79" spans="1:19">
      <c r="A79" s="1503" t="str">
        <f>IF(ISERROR(#REF!),"xx","")</f>
        <v>xx</v>
      </c>
      <c r="B79" s="758">
        <v>8938415</v>
      </c>
      <c r="C79" s="1348"/>
      <c r="D79" s="706" t="s">
        <v>1347</v>
      </c>
      <c r="E79" s="661" t="s">
        <v>1027</v>
      </c>
      <c r="F79" s="1956">
        <v>50.957300394000001</v>
      </c>
      <c r="G79" s="244">
        <v>222</v>
      </c>
      <c r="H79" s="64">
        <v>282</v>
      </c>
      <c r="I79" s="64"/>
      <c r="J79" s="268"/>
      <c r="K79" s="268"/>
      <c r="L79" s="268"/>
      <c r="M79" s="268"/>
      <c r="N79" s="268"/>
      <c r="O79" s="276"/>
      <c r="P79" s="286" t="s">
        <v>1317</v>
      </c>
      <c r="R79" s="44"/>
      <c r="S79" s="44"/>
    </row>
    <row r="80" spans="1:19">
      <c r="A80" s="1503" t="str">
        <f>IF(ISERROR(#REF!),"xx","")</f>
        <v>xx</v>
      </c>
      <c r="B80" s="674">
        <v>4623361</v>
      </c>
      <c r="C80" s="1349"/>
      <c r="D80" s="708" t="s">
        <v>1583</v>
      </c>
      <c r="E80" s="673" t="s">
        <v>295</v>
      </c>
      <c r="F80" s="1956">
        <v>71.9170956504</v>
      </c>
      <c r="G80" s="418">
        <v>222</v>
      </c>
      <c r="H80" s="61">
        <v>282</v>
      </c>
      <c r="I80" s="361">
        <v>362</v>
      </c>
      <c r="J80" s="293"/>
      <c r="K80" s="293"/>
      <c r="L80" s="293"/>
      <c r="M80" s="281"/>
      <c r="N80" s="342"/>
      <c r="O80" s="339"/>
      <c r="P80" s="337" t="s">
        <v>1350</v>
      </c>
      <c r="R80" s="44"/>
      <c r="S80" s="44"/>
    </row>
    <row r="81" spans="1:19">
      <c r="A81" s="1503" t="str">
        <f>IF(ISERROR(#REF!),"xx","")</f>
        <v>xx</v>
      </c>
      <c r="B81" s="665">
        <v>4599161</v>
      </c>
      <c r="C81" s="1351"/>
      <c r="D81" s="666" t="s">
        <v>1646</v>
      </c>
      <c r="E81" s="667" t="s">
        <v>295</v>
      </c>
      <c r="F81" s="1956">
        <v>61.725635571600016</v>
      </c>
      <c r="G81" s="244">
        <v>222</v>
      </c>
      <c r="H81" s="64">
        <v>282</v>
      </c>
      <c r="I81" s="404">
        <v>362</v>
      </c>
      <c r="J81" s="295"/>
      <c r="K81" s="295"/>
      <c r="L81" s="295"/>
      <c r="M81" s="282"/>
      <c r="N81" s="343"/>
      <c r="O81" s="340"/>
      <c r="P81" s="286" t="s">
        <v>1362</v>
      </c>
      <c r="R81" s="44"/>
      <c r="S81" s="44"/>
    </row>
    <row r="82" spans="1:19" ht="14.1" customHeight="1">
      <c r="A82" s="1503"/>
      <c r="R82" s="44"/>
      <c r="S82" s="44"/>
    </row>
    <row r="83" spans="1:19" s="78" customFormat="1" ht="15.6">
      <c r="A83" s="1503"/>
      <c r="B83" s="157" t="s">
        <v>2736</v>
      </c>
      <c r="C83" s="1343"/>
      <c r="D83" s="81"/>
      <c r="E83" s="81"/>
      <c r="F83" s="83"/>
      <c r="G83" s="83"/>
      <c r="H83" s="83"/>
      <c r="I83" s="83"/>
      <c r="J83" s="83"/>
      <c r="K83" s="83"/>
      <c r="L83" s="83"/>
      <c r="M83" s="83"/>
      <c r="N83" s="83"/>
      <c r="O83" s="91"/>
      <c r="P83" s="79"/>
      <c r="R83" s="44"/>
      <c r="S83" s="44"/>
    </row>
    <row r="84" spans="1:19" s="1011" customFormat="1">
      <c r="A84" s="1503" t="str">
        <f>IF(ISERROR(#REF!),"xx","")</f>
        <v>xx</v>
      </c>
      <c r="B84" s="674" t="s">
        <v>216</v>
      </c>
      <c r="C84" s="1349"/>
      <c r="D84" s="708" t="s">
        <v>217</v>
      </c>
      <c r="E84" s="673" t="s">
        <v>1003</v>
      </c>
      <c r="F84" s="1956">
        <v>601.48468749599999</v>
      </c>
      <c r="G84" s="238">
        <v>223</v>
      </c>
      <c r="H84" s="203">
        <v>283</v>
      </c>
      <c r="I84" s="203">
        <v>363</v>
      </c>
      <c r="J84" s="203">
        <v>423</v>
      </c>
      <c r="K84" s="334"/>
      <c r="L84" s="1658"/>
      <c r="M84" s="206"/>
      <c r="N84" s="204"/>
      <c r="O84" s="214"/>
      <c r="P84" s="383" t="s">
        <v>382</v>
      </c>
      <c r="R84" s="44"/>
      <c r="S84" s="1012"/>
    </row>
    <row r="85" spans="1:19" s="1011" customFormat="1">
      <c r="A85" s="1503" t="str">
        <f>IF(ISERROR(#REF!),"xx","")</f>
        <v>xx</v>
      </c>
      <c r="B85" s="662" t="s">
        <v>218</v>
      </c>
      <c r="C85" s="1350"/>
      <c r="D85" s="663" t="s">
        <v>219</v>
      </c>
      <c r="E85" s="664" t="s">
        <v>243</v>
      </c>
      <c r="F85" s="1956">
        <v>869.05905609600029</v>
      </c>
      <c r="G85" s="239">
        <v>223</v>
      </c>
      <c r="H85" s="201">
        <v>283</v>
      </c>
      <c r="I85" s="201">
        <v>363</v>
      </c>
      <c r="J85" s="18">
        <v>423</v>
      </c>
      <c r="K85" s="205"/>
      <c r="L85" s="207"/>
      <c r="M85" s="207"/>
      <c r="N85" s="205"/>
      <c r="O85" s="350"/>
      <c r="P85" s="483" t="s">
        <v>2064</v>
      </c>
      <c r="R85" s="44"/>
      <c r="S85" s="1012"/>
    </row>
    <row r="86" spans="1:19" s="1011" customFormat="1">
      <c r="A86" s="1503" t="str">
        <f>IF(ISERROR(#REF!),"xx","")</f>
        <v>xx</v>
      </c>
      <c r="B86" s="665">
        <v>9960860000</v>
      </c>
      <c r="C86" s="1351"/>
      <c r="D86" s="666" t="s">
        <v>363</v>
      </c>
      <c r="E86" s="667" t="s">
        <v>1279</v>
      </c>
      <c r="F86" s="1956">
        <v>144.51827544</v>
      </c>
      <c r="G86" s="240">
        <v>223</v>
      </c>
      <c r="H86" s="202">
        <v>283</v>
      </c>
      <c r="I86" s="202">
        <v>363</v>
      </c>
      <c r="J86" s="20">
        <v>423</v>
      </c>
      <c r="K86" s="224"/>
      <c r="L86" s="225"/>
      <c r="M86" s="225"/>
      <c r="N86" s="224"/>
      <c r="O86" s="351"/>
      <c r="P86" s="135" t="s">
        <v>1339</v>
      </c>
      <c r="R86" s="44"/>
      <c r="S86" s="1012"/>
    </row>
    <row r="87" spans="1:19" s="1011" customFormat="1">
      <c r="A87" s="1503" t="str">
        <f>IF(ISERROR(#REF!),"xx","")</f>
        <v>xx</v>
      </c>
      <c r="B87" s="662" t="s">
        <v>211</v>
      </c>
      <c r="C87" s="1350"/>
      <c r="D87" s="663" t="s">
        <v>370</v>
      </c>
      <c r="E87" s="664" t="s">
        <v>305</v>
      </c>
      <c r="F87" s="1956">
        <v>228.49257815999997</v>
      </c>
      <c r="G87" s="239">
        <v>223</v>
      </c>
      <c r="H87" s="201">
        <v>283</v>
      </c>
      <c r="I87" s="201">
        <v>363</v>
      </c>
      <c r="J87" s="18">
        <v>423</v>
      </c>
      <c r="K87" s="183"/>
      <c r="L87" s="207"/>
      <c r="M87" s="207"/>
      <c r="N87" s="205"/>
      <c r="O87" s="208"/>
      <c r="P87" s="132" t="s">
        <v>610</v>
      </c>
      <c r="R87" s="44"/>
      <c r="S87" s="1012"/>
    </row>
    <row r="88" spans="1:19">
      <c r="A88" s="1503" t="str">
        <f>IF(ISERROR(#REF!),"xx","")</f>
        <v>xx</v>
      </c>
      <c r="B88" s="674" t="s">
        <v>364</v>
      </c>
      <c r="C88" s="1349"/>
      <c r="D88" s="708" t="s">
        <v>649</v>
      </c>
      <c r="E88" s="673" t="s">
        <v>305</v>
      </c>
      <c r="F88" s="1956">
        <v>312.46688087999996</v>
      </c>
      <c r="G88" s="238">
        <v>223</v>
      </c>
      <c r="H88" s="203">
        <v>283</v>
      </c>
      <c r="I88" s="203">
        <v>363</v>
      </c>
      <c r="J88" s="203">
        <v>423</v>
      </c>
      <c r="K88" s="206"/>
      <c r="L88" s="206"/>
      <c r="M88" s="206"/>
      <c r="N88" s="409"/>
      <c r="O88" s="214"/>
      <c r="P88" s="230" t="s">
        <v>1560</v>
      </c>
      <c r="R88" s="44"/>
      <c r="S88" s="44"/>
    </row>
    <row r="89" spans="1:19">
      <c r="A89" s="1503" t="str">
        <f>IF(ISERROR(#REF!),"xx","")</f>
        <v>xx</v>
      </c>
      <c r="B89" s="662" t="s">
        <v>365</v>
      </c>
      <c r="C89" s="1350"/>
      <c r="D89" s="663" t="s">
        <v>1300</v>
      </c>
      <c r="E89" s="664" t="s">
        <v>1301</v>
      </c>
      <c r="F89" s="1956">
        <v>134.75251389600001</v>
      </c>
      <c r="G89" s="239">
        <v>223</v>
      </c>
      <c r="H89" s="201">
        <v>283</v>
      </c>
      <c r="I89" s="201">
        <v>363</v>
      </c>
      <c r="J89" s="201">
        <v>423</v>
      </c>
      <c r="K89" s="207"/>
      <c r="L89" s="207"/>
      <c r="M89" s="207"/>
      <c r="N89" s="341"/>
      <c r="O89" s="208"/>
      <c r="P89" s="132" t="s">
        <v>700</v>
      </c>
      <c r="R89" s="44"/>
      <c r="S89" s="44"/>
    </row>
    <row r="90" spans="1:19">
      <c r="A90" s="1503" t="str">
        <f>IF(ISERROR(#REF!),"xx","")</f>
        <v>xx</v>
      </c>
      <c r="B90" s="662" t="s">
        <v>366</v>
      </c>
      <c r="C90" s="1350"/>
      <c r="D90" s="663" t="s">
        <v>1637</v>
      </c>
      <c r="E90" s="664" t="s">
        <v>1638</v>
      </c>
      <c r="F90" s="1956">
        <v>195.29648661600004</v>
      </c>
      <c r="G90" s="239">
        <v>223</v>
      </c>
      <c r="H90" s="201">
        <v>283</v>
      </c>
      <c r="I90" s="201">
        <v>363</v>
      </c>
      <c r="J90" s="201">
        <v>423</v>
      </c>
      <c r="K90" s="207"/>
      <c r="L90" s="207"/>
      <c r="M90" s="207"/>
      <c r="N90" s="341"/>
      <c r="O90" s="208"/>
      <c r="P90" s="132" t="s">
        <v>701</v>
      </c>
      <c r="R90" s="44"/>
      <c r="S90" s="44"/>
    </row>
    <row r="91" spans="1:19">
      <c r="A91" s="1503" t="str">
        <f>IF(ISERROR(#REF!),"xx","")</f>
        <v>xx</v>
      </c>
      <c r="B91" s="674">
        <v>9967001291</v>
      </c>
      <c r="C91" s="1349"/>
      <c r="D91" s="708" t="s">
        <v>367</v>
      </c>
      <c r="E91" s="673" t="s">
        <v>1644</v>
      </c>
      <c r="F91" s="1956">
        <v>455.03575286400002</v>
      </c>
      <c r="G91" s="238">
        <v>223</v>
      </c>
      <c r="H91" s="203">
        <v>283</v>
      </c>
      <c r="I91" s="203"/>
      <c r="J91" s="203"/>
      <c r="K91" s="206"/>
      <c r="L91" s="206"/>
      <c r="M91" s="206"/>
      <c r="N91" s="409"/>
      <c r="O91" s="214"/>
      <c r="P91" s="230" t="s">
        <v>1409</v>
      </c>
      <c r="R91" s="44"/>
      <c r="S91" s="44"/>
    </row>
    <row r="92" spans="1:19">
      <c r="A92" s="1503" t="str">
        <f>IF(ISERROR(#REF!),"xx","")</f>
        <v>xx</v>
      </c>
      <c r="B92" s="662">
        <v>4614506</v>
      </c>
      <c r="C92" s="1350"/>
      <c r="D92" s="663" t="s">
        <v>19</v>
      </c>
      <c r="E92" s="664" t="s">
        <v>240</v>
      </c>
      <c r="F92" s="1956">
        <v>31.265432352000005</v>
      </c>
      <c r="G92" s="239">
        <v>223</v>
      </c>
      <c r="H92" s="201">
        <v>283</v>
      </c>
      <c r="I92" s="201">
        <v>363</v>
      </c>
      <c r="J92" s="201">
        <v>423</v>
      </c>
      <c r="K92" s="207"/>
      <c r="L92" s="207"/>
      <c r="M92" s="207"/>
      <c r="N92" s="341"/>
      <c r="O92" s="208"/>
      <c r="P92" s="132" t="s">
        <v>1367</v>
      </c>
      <c r="R92" s="44"/>
      <c r="S92" s="44"/>
    </row>
    <row r="93" spans="1:19">
      <c r="A93" s="1503" t="str">
        <f>IF(ISERROR(#REF!),"xx","")</f>
        <v>xx</v>
      </c>
      <c r="B93" s="674">
        <v>4614511</v>
      </c>
      <c r="C93" s="1349"/>
      <c r="D93" s="708" t="s">
        <v>205</v>
      </c>
      <c r="E93" s="673"/>
      <c r="F93" s="1956">
        <v>35.16423926400001</v>
      </c>
      <c r="G93" s="238">
        <v>223</v>
      </c>
      <c r="H93" s="203">
        <v>283</v>
      </c>
      <c r="I93" s="203">
        <v>363</v>
      </c>
      <c r="J93" s="203">
        <v>423</v>
      </c>
      <c r="K93" s="206"/>
      <c r="L93" s="206"/>
      <c r="M93" s="206"/>
      <c r="N93" s="409"/>
      <c r="O93" s="214"/>
      <c r="P93" s="230"/>
      <c r="R93" s="44"/>
      <c r="S93" s="44"/>
    </row>
    <row r="94" spans="1:19">
      <c r="A94" s="1503" t="str">
        <f>IF(ISERROR(#REF!),"xx","")</f>
        <v>xx</v>
      </c>
      <c r="B94" s="662" t="s">
        <v>3075</v>
      </c>
      <c r="C94" s="1350"/>
      <c r="D94" s="663" t="s">
        <v>1302</v>
      </c>
      <c r="E94" s="664" t="s">
        <v>542</v>
      </c>
      <c r="F94" s="1956">
        <v>90.197398368000009</v>
      </c>
      <c r="G94" s="239">
        <v>223</v>
      </c>
      <c r="H94" s="201">
        <v>283</v>
      </c>
      <c r="I94" s="201">
        <v>363</v>
      </c>
      <c r="J94" s="201">
        <v>423</v>
      </c>
      <c r="K94" s="207"/>
      <c r="L94" s="207"/>
      <c r="M94" s="207"/>
      <c r="N94" s="341"/>
      <c r="O94" s="208"/>
      <c r="P94" s="132" t="s">
        <v>1564</v>
      </c>
      <c r="R94" s="44"/>
      <c r="S94" s="44"/>
    </row>
    <row r="95" spans="1:19">
      <c r="A95" s="1503" t="str">
        <f>IF(ISERROR(#REF!),"xx","")</f>
        <v>xx</v>
      </c>
      <c r="B95" s="665" t="s">
        <v>1601</v>
      </c>
      <c r="C95" s="1351"/>
      <c r="D95" s="666" t="s">
        <v>1602</v>
      </c>
      <c r="E95" s="667" t="s">
        <v>1645</v>
      </c>
      <c r="F95" s="1956">
        <v>704.99051330400016</v>
      </c>
      <c r="G95" s="240">
        <v>223</v>
      </c>
      <c r="H95" s="202">
        <v>283</v>
      </c>
      <c r="I95" s="202">
        <v>363</v>
      </c>
      <c r="J95" s="202">
        <v>423</v>
      </c>
      <c r="K95" s="225"/>
      <c r="L95" s="225"/>
      <c r="M95" s="225"/>
      <c r="N95" s="224"/>
      <c r="O95" s="226"/>
      <c r="P95" s="135" t="s">
        <v>336</v>
      </c>
      <c r="R95" s="44"/>
      <c r="S95" s="44"/>
    </row>
    <row r="96" spans="1:19">
      <c r="A96" s="1503" t="str">
        <f>IF(ISERROR(#REF!),"xx","")</f>
        <v>xx</v>
      </c>
      <c r="B96" s="662">
        <v>9967000582</v>
      </c>
      <c r="C96" s="1350"/>
      <c r="D96" s="669" t="s">
        <v>482</v>
      </c>
      <c r="E96" s="664"/>
      <c r="F96" s="1956">
        <v>15.745181760000001</v>
      </c>
      <c r="G96" s="239">
        <v>223</v>
      </c>
      <c r="H96" s="201">
        <v>283</v>
      </c>
      <c r="I96" s="201">
        <v>363</v>
      </c>
      <c r="J96" s="201">
        <v>423</v>
      </c>
      <c r="K96" s="207"/>
      <c r="L96" s="207"/>
      <c r="M96" s="207"/>
      <c r="N96" s="205"/>
      <c r="O96" s="208"/>
      <c r="P96" s="132" t="s">
        <v>1386</v>
      </c>
      <c r="R96" s="44"/>
      <c r="S96" s="44"/>
    </row>
    <row r="97" spans="1:19">
      <c r="A97" s="1503" t="str">
        <f>IF(ISERROR(#REF!),"xx","")</f>
        <v>xx</v>
      </c>
      <c r="B97" s="662">
        <v>9967001293</v>
      </c>
      <c r="C97" s="1350"/>
      <c r="D97" s="669" t="s">
        <v>539</v>
      </c>
      <c r="E97" s="664"/>
      <c r="F97" s="1956">
        <v>232.39138507200005</v>
      </c>
      <c r="G97" s="239">
        <v>223</v>
      </c>
      <c r="H97" s="201">
        <v>283</v>
      </c>
      <c r="I97" s="201">
        <v>363</v>
      </c>
      <c r="J97" s="201">
        <v>423</v>
      </c>
      <c r="K97" s="207"/>
      <c r="L97" s="207"/>
      <c r="M97" s="207"/>
      <c r="N97" s="205"/>
      <c r="O97" s="208"/>
      <c r="P97" s="132" t="s">
        <v>1455</v>
      </c>
      <c r="R97" s="44"/>
      <c r="S97" s="44"/>
    </row>
    <row r="98" spans="1:19">
      <c r="A98" s="1503" t="str">
        <f>IF(ISERROR(#REF!),"xx","")</f>
        <v>xx</v>
      </c>
      <c r="B98" s="689">
        <v>9967002640</v>
      </c>
      <c r="C98" s="1328"/>
      <c r="D98" s="696" t="s">
        <v>2477</v>
      </c>
      <c r="E98" s="667"/>
      <c r="F98" s="1956">
        <v>205.06224816000005</v>
      </c>
      <c r="G98" s="240">
        <v>223</v>
      </c>
      <c r="H98" s="202">
        <v>283</v>
      </c>
      <c r="I98" s="202">
        <v>363</v>
      </c>
      <c r="J98" s="202">
        <v>423</v>
      </c>
      <c r="K98" s="224"/>
      <c r="L98" s="225"/>
      <c r="M98" s="224"/>
      <c r="N98" s="282"/>
      <c r="O98" s="199"/>
      <c r="P98" s="5"/>
      <c r="R98" s="44"/>
      <c r="S98" s="44"/>
    </row>
    <row r="99" spans="1:19">
      <c r="A99" s="1503" t="str">
        <f>IF(ISERROR(#REF!),"xx","")</f>
        <v>xx</v>
      </c>
      <c r="B99" s="674">
        <v>9967000755</v>
      </c>
      <c r="C99" s="1375"/>
      <c r="D99" s="708" t="s">
        <v>1547</v>
      </c>
      <c r="E99" s="678" t="s">
        <v>722</v>
      </c>
      <c r="F99" s="1956">
        <v>113.29033161600003</v>
      </c>
      <c r="G99" s="16">
        <v>223</v>
      </c>
      <c r="H99" s="16">
        <v>283</v>
      </c>
      <c r="I99" s="61">
        <v>363</v>
      </c>
      <c r="J99" s="16">
        <v>423</v>
      </c>
      <c r="K99" s="200"/>
      <c r="L99" s="200"/>
      <c r="M99" s="200"/>
      <c r="N99" s="200"/>
      <c r="O99" s="125"/>
      <c r="P99" s="411" t="s">
        <v>1323</v>
      </c>
      <c r="R99" s="44"/>
      <c r="S99" s="44"/>
    </row>
    <row r="100" spans="1:19" s="539" customFormat="1">
      <c r="A100" s="1503" t="str">
        <f>IF(ISERROR(#REF!),"xx","")</f>
        <v>xx</v>
      </c>
      <c r="B100" s="535" t="s">
        <v>1030</v>
      </c>
      <c r="C100" s="1324"/>
      <c r="D100" s="536"/>
      <c r="E100" s="536"/>
      <c r="F100" s="536"/>
      <c r="G100" s="536"/>
      <c r="H100" s="1225"/>
      <c r="I100" s="1225"/>
      <c r="J100" s="1225"/>
      <c r="K100" s="1225"/>
      <c r="L100" s="1225"/>
      <c r="M100" s="1225"/>
      <c r="N100" s="1225"/>
      <c r="O100" s="1226"/>
      <c r="P100" s="537"/>
      <c r="R100" s="44"/>
      <c r="S100" s="44"/>
    </row>
    <row r="101" spans="1:19">
      <c r="A101" s="1503" t="str">
        <f>IF(ISERROR(#REF!),"xx","")</f>
        <v>xx</v>
      </c>
      <c r="B101" s="754" t="s">
        <v>1565</v>
      </c>
      <c r="C101" s="1360"/>
      <c r="D101" s="705" t="s">
        <v>1566</v>
      </c>
      <c r="E101" s="658" t="s">
        <v>1374</v>
      </c>
      <c r="F101" s="1956">
        <v>42.496465611600009</v>
      </c>
      <c r="G101" s="418">
        <v>223</v>
      </c>
      <c r="H101" s="61">
        <v>283</v>
      </c>
      <c r="I101" s="61"/>
      <c r="J101" s="61"/>
      <c r="K101" s="198"/>
      <c r="L101" s="198"/>
      <c r="M101" s="198"/>
      <c r="N101" s="198"/>
      <c r="O101" s="198"/>
      <c r="P101" s="516" t="s">
        <v>1754</v>
      </c>
      <c r="R101" s="44"/>
      <c r="S101" s="44"/>
    </row>
    <row r="102" spans="1:19">
      <c r="A102" s="1503" t="str">
        <f>IF(ISERROR(#REF!),"xx","")</f>
        <v>xx</v>
      </c>
      <c r="B102" s="755" t="s">
        <v>1568</v>
      </c>
      <c r="C102" s="1347"/>
      <c r="D102" s="756" t="s">
        <v>1569</v>
      </c>
      <c r="E102" s="757" t="s">
        <v>1374</v>
      </c>
      <c r="F102" s="1956">
        <v>50.572716994800011</v>
      </c>
      <c r="G102" s="243"/>
      <c r="H102" s="63"/>
      <c r="I102" s="63">
        <v>363</v>
      </c>
      <c r="J102" s="63">
        <v>423</v>
      </c>
      <c r="K102" s="128"/>
      <c r="L102" s="128"/>
      <c r="M102" s="128"/>
      <c r="N102" s="128"/>
      <c r="O102" s="128"/>
      <c r="P102" s="338" t="s">
        <v>51</v>
      </c>
      <c r="R102" s="44"/>
      <c r="S102" s="44"/>
    </row>
    <row r="103" spans="1:19">
      <c r="A103" s="1503" t="str">
        <f>IF(ISERROR(#REF!),"xx","")</f>
        <v>xx</v>
      </c>
      <c r="B103" s="755" t="s">
        <v>1570</v>
      </c>
      <c r="C103" s="1347"/>
      <c r="D103" s="756" t="s">
        <v>1571</v>
      </c>
      <c r="E103" s="757" t="s">
        <v>1572</v>
      </c>
      <c r="F103" s="1956">
        <v>46.534591303200003</v>
      </c>
      <c r="G103" s="243">
        <v>223</v>
      </c>
      <c r="H103" s="63">
        <v>283</v>
      </c>
      <c r="I103" s="63">
        <v>363</v>
      </c>
      <c r="J103" s="63">
        <v>423</v>
      </c>
      <c r="K103" s="128"/>
      <c r="L103" s="128"/>
      <c r="M103" s="291"/>
      <c r="N103" s="128"/>
      <c r="O103" s="128"/>
      <c r="P103" s="390" t="s">
        <v>238</v>
      </c>
      <c r="R103" s="44"/>
      <c r="S103" s="44"/>
    </row>
    <row r="104" spans="1:19">
      <c r="A104" s="1503" t="str">
        <f>IF(ISERROR(#REF!),"xx","")</f>
        <v>xx</v>
      </c>
      <c r="B104" s="755" t="s">
        <v>1573</v>
      </c>
      <c r="C104" s="1347"/>
      <c r="D104" s="756" t="s">
        <v>1574</v>
      </c>
      <c r="E104" s="757" t="s">
        <v>1575</v>
      </c>
      <c r="F104" s="1956">
        <v>74.801471144400011</v>
      </c>
      <c r="G104" s="243">
        <v>223</v>
      </c>
      <c r="H104" s="63">
        <v>283</v>
      </c>
      <c r="I104" s="63">
        <v>363</v>
      </c>
      <c r="J104" s="63">
        <v>423</v>
      </c>
      <c r="K104" s="128"/>
      <c r="L104" s="128"/>
      <c r="M104" s="291"/>
      <c r="N104" s="128"/>
      <c r="O104" s="128"/>
      <c r="P104" s="384" t="s">
        <v>239</v>
      </c>
      <c r="R104" s="44"/>
      <c r="S104" s="44"/>
    </row>
    <row r="105" spans="1:19">
      <c r="A105" s="1503" t="str">
        <f>IF(ISERROR(#REF!),"xx","")</f>
        <v>xx</v>
      </c>
      <c r="B105" s="711" t="s">
        <v>1372</v>
      </c>
      <c r="C105" s="1353"/>
      <c r="D105" s="712" t="s">
        <v>1373</v>
      </c>
      <c r="E105" s="713" t="s">
        <v>295</v>
      </c>
      <c r="F105" s="1956">
        <v>53.072509089600011</v>
      </c>
      <c r="G105" s="981">
        <v>223</v>
      </c>
      <c r="H105" s="863">
        <v>283</v>
      </c>
      <c r="I105" s="1013">
        <v>363</v>
      </c>
      <c r="J105" s="1013">
        <v>423</v>
      </c>
      <c r="K105" s="437"/>
      <c r="L105" s="437"/>
      <c r="M105" s="439"/>
      <c r="N105" s="438"/>
      <c r="O105" s="440" t="s">
        <v>1682</v>
      </c>
      <c r="P105" s="24" t="s">
        <v>70</v>
      </c>
      <c r="R105" s="44"/>
      <c r="S105" s="44"/>
    </row>
    <row r="106" spans="1:19" ht="14.1" customHeight="1">
      <c r="C106"/>
      <c r="F106" s="25"/>
    </row>
    <row r="107" spans="1:19" s="78" customFormat="1" ht="15.6">
      <c r="A107" s="920"/>
      <c r="B107" s="157" t="s">
        <v>3957</v>
      </c>
      <c r="C107" s="1754"/>
      <c r="D107" s="81"/>
      <c r="E107" s="81"/>
      <c r="F107" s="83"/>
      <c r="G107" s="83"/>
      <c r="H107" s="83"/>
      <c r="I107" s="83"/>
      <c r="J107" s="83"/>
      <c r="K107" s="83"/>
      <c r="L107" s="83"/>
      <c r="M107" s="83"/>
      <c r="N107" s="83"/>
      <c r="O107" s="91"/>
      <c r="P107" s="79"/>
    </row>
    <row r="108" spans="1:19" s="532" customFormat="1">
      <c r="A108" s="1503" t="str">
        <f>IF(ISERROR(#REF!),"xx","")</f>
        <v>xx</v>
      </c>
      <c r="B108" s="857">
        <v>9967002050</v>
      </c>
      <c r="C108" s="1327"/>
      <c r="D108" s="687" t="s">
        <v>1765</v>
      </c>
      <c r="E108" s="688" t="s">
        <v>2</v>
      </c>
      <c r="F108" s="1956">
        <v>62.474631912000014</v>
      </c>
      <c r="G108" s="854" t="s">
        <v>2473</v>
      </c>
      <c r="H108" s="577" t="s">
        <v>2474</v>
      </c>
      <c r="I108" s="610" t="s">
        <v>2475</v>
      </c>
      <c r="J108" s="760"/>
      <c r="K108" s="577"/>
      <c r="L108" s="866"/>
      <c r="M108" s="566"/>
      <c r="N108" s="549"/>
      <c r="O108" s="554"/>
      <c r="P108" s="588"/>
      <c r="Q108" s="518"/>
      <c r="R108" s="518"/>
    </row>
    <row r="109" spans="1:19" s="555" customFormat="1">
      <c r="A109" s="1503" t="str">
        <f>IF(ISERROR(#REF!),"xx","")</f>
        <v>xx</v>
      </c>
      <c r="B109" s="686" t="s">
        <v>1766</v>
      </c>
      <c r="C109" s="1327"/>
      <c r="D109" s="687" t="s">
        <v>1767</v>
      </c>
      <c r="E109" s="688" t="s">
        <v>1768</v>
      </c>
      <c r="F109" s="1956">
        <v>1160.6635711440003</v>
      </c>
      <c r="G109" s="854" t="s">
        <v>2473</v>
      </c>
      <c r="H109" s="577" t="s">
        <v>2474</v>
      </c>
      <c r="I109" s="610" t="s">
        <v>2475</v>
      </c>
      <c r="J109" s="552"/>
      <c r="K109" s="552"/>
      <c r="L109" s="565"/>
      <c r="M109" s="565"/>
      <c r="N109" s="553"/>
      <c r="O109" s="554"/>
      <c r="P109" s="588" t="s">
        <v>1768</v>
      </c>
      <c r="Q109" s="518"/>
      <c r="R109" s="518"/>
      <c r="S109" s="532"/>
    </row>
    <row r="110" spans="1:19" s="518" customFormat="1">
      <c r="A110" s="1503" t="str">
        <f>IF(ISERROR(#REF!),"xx","")</f>
        <v>xx</v>
      </c>
      <c r="B110" s="689" t="s">
        <v>1769</v>
      </c>
      <c r="C110" s="1328"/>
      <c r="D110" s="690" t="s">
        <v>1770</v>
      </c>
      <c r="E110" s="691" t="s">
        <v>1771</v>
      </c>
      <c r="F110" s="1956">
        <v>537.2480947680001</v>
      </c>
      <c r="G110" s="570" t="s">
        <v>2473</v>
      </c>
      <c r="H110" s="571" t="s">
        <v>2474</v>
      </c>
      <c r="I110" s="606" t="s">
        <v>2475</v>
      </c>
      <c r="J110" s="560"/>
      <c r="K110" s="560"/>
      <c r="L110" s="562"/>
      <c r="M110" s="561"/>
      <c r="N110" s="562"/>
      <c r="O110" s="563"/>
      <c r="P110" s="618" t="s">
        <v>1771</v>
      </c>
      <c r="S110" s="532"/>
    </row>
    <row r="111" spans="1:19" s="518" customFormat="1">
      <c r="A111" s="1503" t="str">
        <f>IF(ISERROR(#REF!),"xx","")</f>
        <v>xx</v>
      </c>
      <c r="B111" s="686" t="s">
        <v>4069</v>
      </c>
      <c r="C111" s="1327"/>
      <c r="D111" s="687" t="s">
        <v>1772</v>
      </c>
      <c r="E111" s="688" t="s">
        <v>1003</v>
      </c>
      <c r="F111" s="1956">
        <v>582.90912187200013</v>
      </c>
      <c r="G111" s="854" t="s">
        <v>2473</v>
      </c>
      <c r="H111" s="577" t="s">
        <v>2474</v>
      </c>
      <c r="I111" s="610" t="s">
        <v>2475</v>
      </c>
      <c r="J111" s="760" t="s">
        <v>2384</v>
      </c>
      <c r="K111" s="577" t="s">
        <v>2383</v>
      </c>
      <c r="L111" s="565"/>
      <c r="M111" s="565"/>
      <c r="N111" s="553"/>
      <c r="O111" s="554"/>
      <c r="P111" s="594" t="s">
        <v>1773</v>
      </c>
      <c r="S111" s="532"/>
    </row>
    <row r="112" spans="1:19" s="555" customFormat="1">
      <c r="A112" s="1503" t="str">
        <f>IF(ISERROR(#REF!),"xx","")</f>
        <v>xx</v>
      </c>
      <c r="B112" s="686" t="s">
        <v>4070</v>
      </c>
      <c r="C112" s="1327"/>
      <c r="D112" s="687" t="s">
        <v>1774</v>
      </c>
      <c r="E112" s="688" t="s">
        <v>1545</v>
      </c>
      <c r="F112" s="1956">
        <v>841.6924306560004</v>
      </c>
      <c r="G112" s="854" t="s">
        <v>2473</v>
      </c>
      <c r="H112" s="577" t="s">
        <v>2474</v>
      </c>
      <c r="I112" s="610" t="s">
        <v>2475</v>
      </c>
      <c r="J112" s="760" t="s">
        <v>2384</v>
      </c>
      <c r="K112" s="577" t="s">
        <v>2383</v>
      </c>
      <c r="L112" s="565"/>
      <c r="M112" s="565"/>
      <c r="N112" s="553"/>
      <c r="O112" s="554"/>
      <c r="P112" s="588" t="s">
        <v>1410</v>
      </c>
      <c r="Q112" s="518"/>
      <c r="R112" s="518"/>
      <c r="S112" s="532"/>
    </row>
    <row r="113" spans="1:19" s="518" customFormat="1">
      <c r="A113" s="1503" t="str">
        <f>IF(ISERROR(#REF!),"xx","")</f>
        <v>xx</v>
      </c>
      <c r="B113" s="686" t="s">
        <v>3138</v>
      </c>
      <c r="C113" s="1327"/>
      <c r="D113" s="687" t="s">
        <v>1775</v>
      </c>
      <c r="E113" s="688" t="s">
        <v>243</v>
      </c>
      <c r="F113" s="1956">
        <v>841.6924306560004</v>
      </c>
      <c r="G113" s="854" t="s">
        <v>2473</v>
      </c>
      <c r="H113" s="577" t="s">
        <v>2474</v>
      </c>
      <c r="I113" s="610" t="s">
        <v>2475</v>
      </c>
      <c r="J113" s="760" t="s">
        <v>2384</v>
      </c>
      <c r="K113" s="577" t="s">
        <v>2383</v>
      </c>
      <c r="L113" s="565"/>
      <c r="M113" s="878"/>
      <c r="N113" s="553"/>
      <c r="O113" s="554"/>
      <c r="P113" s="588" t="s">
        <v>1984</v>
      </c>
      <c r="S113" s="532"/>
    </row>
    <row r="114" spans="1:19" s="518" customFormat="1">
      <c r="A114" s="1503" t="str">
        <f>IF(ISERROR(#REF!),"xx","")</f>
        <v>xx</v>
      </c>
      <c r="B114" s="686">
        <v>9967002664</v>
      </c>
      <c r="C114" s="1327"/>
      <c r="D114" s="687" t="s">
        <v>2483</v>
      </c>
      <c r="E114" s="688"/>
      <c r="F114" s="1956">
        <v>132.72813338400002</v>
      </c>
      <c r="G114" s="854" t="s">
        <v>2473</v>
      </c>
      <c r="H114" s="577" t="s">
        <v>2474</v>
      </c>
      <c r="I114" s="610" t="s">
        <v>2475</v>
      </c>
      <c r="J114" s="760" t="s">
        <v>2384</v>
      </c>
      <c r="K114" s="577" t="s">
        <v>2383</v>
      </c>
      <c r="L114" s="552"/>
      <c r="M114" s="564"/>
      <c r="N114" s="553"/>
      <c r="O114" s="554"/>
      <c r="P114" s="588" t="s">
        <v>3331</v>
      </c>
    </row>
    <row r="115" spans="1:19" s="518" customFormat="1">
      <c r="A115" s="1503" t="str">
        <f>IF(ISERROR(#REF!),"xx","")</f>
        <v>xx</v>
      </c>
      <c r="B115" s="689">
        <v>9967002665</v>
      </c>
      <c r="C115" s="1328"/>
      <c r="D115" s="690" t="s">
        <v>2484</v>
      </c>
      <c r="E115" s="691"/>
      <c r="F115" s="1956">
        <v>144.10590163200004</v>
      </c>
      <c r="G115" s="570" t="s">
        <v>2473</v>
      </c>
      <c r="H115" s="571" t="s">
        <v>2474</v>
      </c>
      <c r="I115" s="606" t="s">
        <v>2475</v>
      </c>
      <c r="J115" s="761" t="s">
        <v>2384</v>
      </c>
      <c r="K115" s="571" t="s">
        <v>2383</v>
      </c>
      <c r="L115" s="560"/>
      <c r="M115" s="975"/>
      <c r="N115" s="568"/>
      <c r="O115" s="563"/>
      <c r="P115" s="615" t="s">
        <v>3331</v>
      </c>
    </row>
    <row r="116" spans="1:19" s="518" customFormat="1">
      <c r="A116" s="1503" t="str">
        <f>IF(ISERROR(#REF!),"xx","")</f>
        <v>xx</v>
      </c>
      <c r="B116" s="686" t="s">
        <v>460</v>
      </c>
      <c r="C116" s="1327"/>
      <c r="D116" s="687" t="s">
        <v>1192</v>
      </c>
      <c r="E116" s="688" t="s">
        <v>1193</v>
      </c>
      <c r="F116" s="1956">
        <v>2460.6907451279999</v>
      </c>
      <c r="G116" s="854"/>
      <c r="H116" s="577"/>
      <c r="I116" s="610"/>
      <c r="J116" s="577" t="s">
        <v>2384</v>
      </c>
      <c r="K116" s="577" t="s">
        <v>2383</v>
      </c>
      <c r="L116" s="565"/>
      <c r="M116" s="878"/>
      <c r="N116" s="553"/>
      <c r="O116" s="554"/>
      <c r="P116" s="588" t="s">
        <v>3748</v>
      </c>
      <c r="S116" s="532"/>
    </row>
    <row r="117" spans="1:19" s="518" customFormat="1">
      <c r="A117" s="1503" t="str">
        <f>IF(ISERROR(#REF!),"xx","")</f>
        <v>xx</v>
      </c>
      <c r="B117" s="686" t="s">
        <v>461</v>
      </c>
      <c r="C117" s="1327"/>
      <c r="D117" s="687" t="s">
        <v>544</v>
      </c>
      <c r="E117" s="688" t="s">
        <v>228</v>
      </c>
      <c r="F117" s="1956">
        <v>1492.8306734880005</v>
      </c>
      <c r="G117" s="854"/>
      <c r="H117" s="577"/>
      <c r="I117" s="610"/>
      <c r="J117" s="577" t="s">
        <v>2384</v>
      </c>
      <c r="K117" s="577" t="s">
        <v>2383</v>
      </c>
      <c r="L117" s="565"/>
      <c r="M117" s="878"/>
      <c r="N117" s="553"/>
      <c r="O117" s="554"/>
      <c r="P117" s="588" t="s">
        <v>3749</v>
      </c>
      <c r="S117" s="532"/>
    </row>
    <row r="118" spans="1:19" s="532" customFormat="1">
      <c r="A118" s="1503" t="str">
        <f>IF(ISERROR(#REF!),"xx","")</f>
        <v>xx</v>
      </c>
      <c r="B118" s="686">
        <v>9967003545</v>
      </c>
      <c r="C118" s="1327"/>
      <c r="D118" s="687" t="s">
        <v>1777</v>
      </c>
      <c r="E118" s="688" t="s">
        <v>1279</v>
      </c>
      <c r="F118" s="1956">
        <v>123.03734889600001</v>
      </c>
      <c r="G118" s="854" t="s">
        <v>2473</v>
      </c>
      <c r="H118" s="577" t="s">
        <v>2474</v>
      </c>
      <c r="I118" s="610" t="s">
        <v>2475</v>
      </c>
      <c r="J118" s="760" t="s">
        <v>2384</v>
      </c>
      <c r="K118" s="577" t="s">
        <v>2383</v>
      </c>
      <c r="L118" s="866"/>
      <c r="M118" s="566"/>
      <c r="N118" s="549"/>
      <c r="O118" s="550"/>
      <c r="P118" s="588" t="s">
        <v>2898</v>
      </c>
      <c r="Q118" s="518"/>
      <c r="R118" s="518"/>
    </row>
    <row r="119" spans="1:19" s="532" customFormat="1">
      <c r="A119" s="1503" t="str">
        <f>IF(ISERROR(#REF!),"xx","")</f>
        <v>xx</v>
      </c>
      <c r="B119" s="692" t="s">
        <v>3141</v>
      </c>
      <c r="C119" s="1333"/>
      <c r="D119" s="693" t="s">
        <v>2627</v>
      </c>
      <c r="E119" s="694" t="s">
        <v>3333</v>
      </c>
      <c r="F119" s="1956">
        <v>153.59049921600001</v>
      </c>
      <c r="G119" s="853" t="s">
        <v>2473</v>
      </c>
      <c r="H119" s="899" t="s">
        <v>2474</v>
      </c>
      <c r="I119" s="1224" t="s">
        <v>2475</v>
      </c>
      <c r="J119" s="893" t="s">
        <v>2384</v>
      </c>
      <c r="K119" s="899" t="s">
        <v>2383</v>
      </c>
      <c r="L119" s="1466"/>
      <c r="M119" s="877"/>
      <c r="N119" s="583"/>
      <c r="O119" s="855"/>
      <c r="P119" s="1726" t="s">
        <v>2640</v>
      </c>
      <c r="Q119" s="518"/>
      <c r="R119" s="518"/>
    </row>
    <row r="120" spans="1:19" s="532" customFormat="1">
      <c r="A120" s="1503" t="str">
        <f>IF(ISERROR(#REF!),"xx","")</f>
        <v>xx</v>
      </c>
      <c r="B120" s="686" t="s">
        <v>2628</v>
      </c>
      <c r="C120" s="1327"/>
      <c r="D120" s="687" t="s">
        <v>2629</v>
      </c>
      <c r="E120" s="688" t="s">
        <v>2758</v>
      </c>
      <c r="F120" s="1956">
        <v>703.43473939199998</v>
      </c>
      <c r="G120" s="854" t="s">
        <v>2473</v>
      </c>
      <c r="H120" s="577" t="s">
        <v>2474</v>
      </c>
      <c r="I120" s="610" t="s">
        <v>2475</v>
      </c>
      <c r="J120" s="760" t="s">
        <v>2384</v>
      </c>
      <c r="K120" s="577" t="s">
        <v>2383</v>
      </c>
      <c r="L120" s="866"/>
      <c r="M120" s="566"/>
      <c r="N120" s="549"/>
      <c r="O120" s="550"/>
      <c r="P120" s="588" t="s">
        <v>2759</v>
      </c>
      <c r="Q120" s="518"/>
      <c r="R120" s="518"/>
    </row>
    <row r="121" spans="1:19" s="532" customFormat="1">
      <c r="A121" s="1503" t="str">
        <f>IF(ISERROR(#REF!),"xx","")</f>
        <v>xx</v>
      </c>
      <c r="B121" s="686" t="s">
        <v>2631</v>
      </c>
      <c r="C121" s="1327"/>
      <c r="D121" s="687" t="s">
        <v>2632</v>
      </c>
      <c r="E121" s="688" t="s">
        <v>2761</v>
      </c>
      <c r="F121" s="1956">
        <v>563.1151790880001</v>
      </c>
      <c r="G121" s="854"/>
      <c r="H121" s="577"/>
      <c r="I121" s="610"/>
      <c r="J121" s="577" t="s">
        <v>2384</v>
      </c>
      <c r="K121" s="577" t="s">
        <v>2383</v>
      </c>
      <c r="L121" s="866"/>
      <c r="M121" s="566"/>
      <c r="N121" s="549"/>
      <c r="O121" s="550"/>
      <c r="P121" s="588" t="s">
        <v>2760</v>
      </c>
      <c r="Q121" s="518"/>
      <c r="R121" s="518"/>
    </row>
    <row r="122" spans="1:19" s="518" customFormat="1">
      <c r="A122" s="1503" t="str">
        <f>IF(ISERROR(#REF!),"xx","")</f>
        <v>xx</v>
      </c>
      <c r="B122" s="689">
        <v>9967001961</v>
      </c>
      <c r="C122" s="1328"/>
      <c r="D122" s="690" t="s">
        <v>1760</v>
      </c>
      <c r="E122" s="691" t="s">
        <v>1485</v>
      </c>
      <c r="F122" s="1956">
        <v>166.99264797600003</v>
      </c>
      <c r="G122" s="854" t="s">
        <v>2473</v>
      </c>
      <c r="H122" s="571" t="s">
        <v>2474</v>
      </c>
      <c r="I122" s="606" t="s">
        <v>2475</v>
      </c>
      <c r="J122" s="761" t="s">
        <v>2384</v>
      </c>
      <c r="K122" s="571" t="s">
        <v>2383</v>
      </c>
      <c r="L122" s="562"/>
      <c r="M122" s="562"/>
      <c r="N122" s="568"/>
      <c r="O122" s="569"/>
      <c r="P122" s="586" t="s">
        <v>733</v>
      </c>
      <c r="S122" s="532"/>
    </row>
    <row r="123" spans="1:19" s="518" customFormat="1">
      <c r="A123" s="1503" t="str">
        <f>IF(ISERROR(#REF!),"xx","")</f>
        <v>xx</v>
      </c>
      <c r="B123" s="692" t="s">
        <v>1786</v>
      </c>
      <c r="C123" s="1333"/>
      <c r="D123" s="693" t="s">
        <v>1787</v>
      </c>
      <c r="E123" s="694" t="s">
        <v>829</v>
      </c>
      <c r="F123" s="1956">
        <v>135.33358608000003</v>
      </c>
      <c r="G123" s="853"/>
      <c r="H123" s="577"/>
      <c r="I123" s="610"/>
      <c r="J123" s="577" t="s">
        <v>2384</v>
      </c>
      <c r="K123" s="577" t="s">
        <v>2383</v>
      </c>
      <c r="L123" s="565"/>
      <c r="M123" s="878"/>
      <c r="N123" s="636"/>
      <c r="O123" s="608"/>
      <c r="P123" s="637" t="s">
        <v>1788</v>
      </c>
      <c r="S123" s="532"/>
    </row>
    <row r="124" spans="1:19" s="555" customFormat="1">
      <c r="A124" s="1503" t="str">
        <f>IF(ISERROR(#REF!),"xx","")</f>
        <v>xx</v>
      </c>
      <c r="B124" s="686" t="s">
        <v>3071</v>
      </c>
      <c r="C124" s="1327"/>
      <c r="D124" s="687" t="s">
        <v>1778</v>
      </c>
      <c r="E124" s="688" t="s">
        <v>1779</v>
      </c>
      <c r="F124" s="1956">
        <v>726.1902758880002</v>
      </c>
      <c r="G124" s="854" t="s">
        <v>2473</v>
      </c>
      <c r="H124" s="577" t="s">
        <v>2474</v>
      </c>
      <c r="I124" s="610" t="s">
        <v>2475</v>
      </c>
      <c r="J124" s="760" t="s">
        <v>2384</v>
      </c>
      <c r="K124" s="577" t="s">
        <v>2383</v>
      </c>
      <c r="L124" s="565"/>
      <c r="M124" s="565"/>
      <c r="N124" s="553"/>
      <c r="O124" s="554"/>
      <c r="P124" s="588" t="s">
        <v>1829</v>
      </c>
      <c r="Q124" s="518"/>
      <c r="R124" s="518"/>
      <c r="S124" s="532"/>
    </row>
    <row r="125" spans="1:19" s="44" customFormat="1">
      <c r="A125" s="1503" t="str">
        <f>IF(ISERROR(#REF!),"xx","")</f>
        <v>xx</v>
      </c>
      <c r="B125" s="662" t="s">
        <v>3066</v>
      </c>
      <c r="C125" s="1350"/>
      <c r="D125" s="663" t="s">
        <v>469</v>
      </c>
      <c r="E125" s="664" t="s">
        <v>472</v>
      </c>
      <c r="F125" s="1956">
        <v>1087.5234530160003</v>
      </c>
      <c r="G125" s="854" t="s">
        <v>2473</v>
      </c>
      <c r="H125" s="577" t="s">
        <v>2474</v>
      </c>
      <c r="I125" s="610" t="s">
        <v>2475</v>
      </c>
      <c r="J125" s="760" t="s">
        <v>2384</v>
      </c>
      <c r="K125" s="577" t="s">
        <v>2383</v>
      </c>
      <c r="L125" s="565"/>
      <c r="M125" s="565"/>
      <c r="N125" s="297"/>
      <c r="O125" s="513"/>
      <c r="P125" s="588" t="s">
        <v>3249</v>
      </c>
      <c r="Q125" s="518"/>
      <c r="R125" s="518"/>
    </row>
    <row r="126" spans="1:19" s="44" customFormat="1">
      <c r="A126" s="1503" t="str">
        <f>IF(ISERROR(#REF!),"xx","")</f>
        <v>xx</v>
      </c>
      <c r="B126" s="662" t="s">
        <v>3067</v>
      </c>
      <c r="C126" s="1350"/>
      <c r="D126" s="663" t="s">
        <v>2386</v>
      </c>
      <c r="E126" s="664" t="s">
        <v>2385</v>
      </c>
      <c r="F126" s="1956">
        <v>1928.2599262080003</v>
      </c>
      <c r="G126" s="17" t="s">
        <v>2473</v>
      </c>
      <c r="H126" s="18" t="s">
        <v>2474</v>
      </c>
      <c r="I126" s="18" t="s">
        <v>2475</v>
      </c>
      <c r="J126" s="760" t="s">
        <v>2384</v>
      </c>
      <c r="K126" s="577" t="s">
        <v>2383</v>
      </c>
      <c r="L126" s="139"/>
      <c r="M126" s="139"/>
      <c r="N126" s="139"/>
      <c r="O126" s="208"/>
      <c r="P126" s="588" t="s">
        <v>3248</v>
      </c>
      <c r="Q126" s="518"/>
      <c r="R126" s="518"/>
    </row>
    <row r="127" spans="1:19" s="44" customFormat="1">
      <c r="A127" s="1503" t="str">
        <f>IF(ISERROR(#REF!),"xx","")</f>
        <v>xx</v>
      </c>
      <c r="B127" s="665" t="s">
        <v>3684</v>
      </c>
      <c r="C127" s="1351"/>
      <c r="D127" s="666" t="s">
        <v>3145</v>
      </c>
      <c r="E127" s="667" t="s">
        <v>381</v>
      </c>
      <c r="F127" s="1956">
        <v>134.62130404800001</v>
      </c>
      <c r="G127" s="19" t="s">
        <v>2473</v>
      </c>
      <c r="H127" s="20" t="s">
        <v>2474</v>
      </c>
      <c r="I127" s="20" t="s">
        <v>2475</v>
      </c>
      <c r="J127" s="761" t="s">
        <v>2384</v>
      </c>
      <c r="K127" s="571" t="s">
        <v>2383</v>
      </c>
      <c r="L127" s="123"/>
      <c r="M127" s="123"/>
      <c r="N127" s="123"/>
      <c r="O127" s="226"/>
      <c r="P127" s="618" t="s">
        <v>3068</v>
      </c>
      <c r="Q127" s="518"/>
      <c r="R127" s="518"/>
    </row>
    <row r="128" spans="1:19" s="532" customFormat="1">
      <c r="A128" s="1503" t="str">
        <f>IF(ISERROR(#REF!),"xx","")</f>
        <v>xx</v>
      </c>
      <c r="B128" s="692" t="s">
        <v>3063</v>
      </c>
      <c r="C128" s="1333"/>
      <c r="D128" s="693" t="s">
        <v>1781</v>
      </c>
      <c r="E128" s="694" t="s">
        <v>305</v>
      </c>
      <c r="F128" s="1956">
        <v>318.33383551200001</v>
      </c>
      <c r="G128" s="853" t="s">
        <v>2473</v>
      </c>
      <c r="H128" s="899" t="s">
        <v>2474</v>
      </c>
      <c r="I128" s="1224" t="s">
        <v>2475</v>
      </c>
      <c r="J128" s="893" t="s">
        <v>2384</v>
      </c>
      <c r="K128" s="899" t="s">
        <v>2383</v>
      </c>
      <c r="L128" s="635"/>
      <c r="M128" s="635"/>
      <c r="N128" s="636"/>
      <c r="O128" s="608"/>
      <c r="P128" s="598" t="s">
        <v>1782</v>
      </c>
      <c r="Q128" s="518"/>
      <c r="R128" s="518"/>
    </row>
    <row r="129" spans="1:19" s="532" customFormat="1">
      <c r="A129" s="1503" t="str">
        <f>IF(ISERROR(#REF!),"xx","")</f>
        <v>xx</v>
      </c>
      <c r="B129" s="686" t="s">
        <v>3073</v>
      </c>
      <c r="C129" s="1327"/>
      <c r="D129" s="687" t="s">
        <v>1783</v>
      </c>
      <c r="E129" s="688" t="s">
        <v>1831</v>
      </c>
      <c r="F129" s="1956">
        <v>303.11349314400007</v>
      </c>
      <c r="G129" s="854" t="s">
        <v>2473</v>
      </c>
      <c r="H129" s="577" t="s">
        <v>2474</v>
      </c>
      <c r="I129" s="610" t="s">
        <v>2475</v>
      </c>
      <c r="J129" s="760" t="s">
        <v>2384</v>
      </c>
      <c r="K129" s="577" t="s">
        <v>2383</v>
      </c>
      <c r="L129" s="565"/>
      <c r="M129" s="565"/>
      <c r="N129" s="553"/>
      <c r="O129" s="554"/>
      <c r="P129" s="594" t="s">
        <v>1784</v>
      </c>
      <c r="Q129" s="518"/>
      <c r="R129" s="518"/>
    </row>
    <row r="130" spans="1:19" s="518" customFormat="1">
      <c r="A130" s="1503" t="str">
        <f>IF(ISERROR(#REF!),"xx","")</f>
        <v>xx</v>
      </c>
      <c r="B130" s="686" t="s">
        <v>456</v>
      </c>
      <c r="C130" s="1327"/>
      <c r="D130" s="687" t="s">
        <v>467</v>
      </c>
      <c r="E130" s="688" t="s">
        <v>1785</v>
      </c>
      <c r="F130" s="1956">
        <v>342.43895901600001</v>
      </c>
      <c r="G130" s="854" t="s">
        <v>2473</v>
      </c>
      <c r="H130" s="577" t="s">
        <v>2474</v>
      </c>
      <c r="I130" s="610" t="s">
        <v>2475</v>
      </c>
      <c r="J130" s="760" t="s">
        <v>2384</v>
      </c>
      <c r="K130" s="577" t="s">
        <v>2383</v>
      </c>
      <c r="L130" s="565"/>
      <c r="M130" s="565"/>
      <c r="N130" s="553"/>
      <c r="O130" s="554"/>
      <c r="P130" s="594" t="s">
        <v>1784</v>
      </c>
      <c r="S130" s="532"/>
    </row>
    <row r="131" spans="1:19" s="555" customFormat="1">
      <c r="A131" s="1503" t="str">
        <f>IF(ISERROR(#REF!),"xx","")</f>
        <v>xx</v>
      </c>
      <c r="B131" s="692" t="s">
        <v>454</v>
      </c>
      <c r="C131" s="1333"/>
      <c r="D131" s="693" t="s">
        <v>470</v>
      </c>
      <c r="E131" s="694" t="s">
        <v>1780</v>
      </c>
      <c r="F131" s="1956">
        <v>2870.7964971840006</v>
      </c>
      <c r="G131" s="853"/>
      <c r="H131" s="899"/>
      <c r="I131" s="1224"/>
      <c r="J131" s="893"/>
      <c r="K131" s="893" t="s">
        <v>2383</v>
      </c>
      <c r="L131" s="635"/>
      <c r="M131" s="636"/>
      <c r="N131" s="636"/>
      <c r="O131" s="608"/>
      <c r="P131" s="598" t="s">
        <v>1830</v>
      </c>
      <c r="Q131" s="518"/>
      <c r="R131" s="518"/>
      <c r="S131" s="532"/>
    </row>
    <row r="132" spans="1:19" s="518" customFormat="1">
      <c r="A132" s="1503" t="str">
        <f>IF(ISERROR(#REF!),"xx","")</f>
        <v>xx</v>
      </c>
      <c r="B132" s="686" t="s">
        <v>3535</v>
      </c>
      <c r="C132" s="1327"/>
      <c r="D132" s="687" t="s">
        <v>1635</v>
      </c>
      <c r="E132" s="688" t="s">
        <v>1201</v>
      </c>
      <c r="F132" s="1956">
        <v>306.61867051200005</v>
      </c>
      <c r="G132" s="854"/>
      <c r="H132" s="577"/>
      <c r="I132" s="610"/>
      <c r="J132" s="760"/>
      <c r="K132" s="760" t="s">
        <v>2383</v>
      </c>
      <c r="L132" s="565"/>
      <c r="M132" s="553"/>
      <c r="N132" s="553"/>
      <c r="O132" s="554"/>
      <c r="P132" s="594" t="s">
        <v>1203</v>
      </c>
      <c r="S132" s="532"/>
    </row>
    <row r="133" spans="1:19" s="518" customFormat="1">
      <c r="A133" s="1503" t="str">
        <f>IF(ISERROR(#REF!),"xx","")</f>
        <v>xx</v>
      </c>
      <c r="B133" s="686" t="s">
        <v>1634</v>
      </c>
      <c r="C133" s="1327"/>
      <c r="D133" s="687" t="s">
        <v>1636</v>
      </c>
      <c r="E133" s="688" t="s">
        <v>1202</v>
      </c>
      <c r="F133" s="1956">
        <v>929.5842845520001</v>
      </c>
      <c r="G133" s="854"/>
      <c r="H133" s="577"/>
      <c r="I133" s="610"/>
      <c r="J133" s="760"/>
      <c r="K133" s="760" t="s">
        <v>2383</v>
      </c>
      <c r="L133" s="565"/>
      <c r="M133" s="553"/>
      <c r="N133" s="553"/>
      <c r="O133" s="554"/>
      <c r="P133" s="594" t="s">
        <v>1199</v>
      </c>
      <c r="S133" s="532"/>
    </row>
    <row r="134" spans="1:19" s="518" customFormat="1">
      <c r="A134" s="1503" t="str">
        <f>IF(ISERROR(#REF!),"xx","")</f>
        <v>xx</v>
      </c>
      <c r="B134" s="686" t="s">
        <v>2028</v>
      </c>
      <c r="C134" s="1327"/>
      <c r="D134" s="687" t="s">
        <v>1103</v>
      </c>
      <c r="E134" s="688" t="s">
        <v>1200</v>
      </c>
      <c r="F134" s="1956">
        <v>5085.4312887839997</v>
      </c>
      <c r="G134" s="854"/>
      <c r="H134" s="577"/>
      <c r="I134" s="610"/>
      <c r="J134" s="760"/>
      <c r="K134" s="760" t="s">
        <v>2383</v>
      </c>
      <c r="L134" s="565"/>
      <c r="M134" s="553"/>
      <c r="N134" s="553"/>
      <c r="O134" s="554"/>
      <c r="P134" s="594"/>
      <c r="S134" s="532"/>
    </row>
    <row r="135" spans="1:19" s="518" customFormat="1">
      <c r="A135" s="1503" t="str">
        <f>IF(ISERROR(#REF!),"xx","")</f>
        <v>xx</v>
      </c>
      <c r="B135" s="686" t="s">
        <v>457</v>
      </c>
      <c r="C135" s="1327"/>
      <c r="D135" s="687" t="s">
        <v>466</v>
      </c>
      <c r="E135" s="688" t="s">
        <v>468</v>
      </c>
      <c r="F135" s="1956">
        <v>459.34693358400006</v>
      </c>
      <c r="G135" s="854"/>
      <c r="H135" s="577"/>
      <c r="I135" s="610"/>
      <c r="J135" s="760"/>
      <c r="K135" s="760" t="s">
        <v>2383</v>
      </c>
      <c r="L135" s="565"/>
      <c r="M135" s="553"/>
      <c r="N135" s="553"/>
      <c r="O135" s="554"/>
      <c r="P135" s="594" t="s">
        <v>1784</v>
      </c>
      <c r="S135" s="532"/>
    </row>
    <row r="136" spans="1:19" s="518" customFormat="1">
      <c r="A136" s="1503" t="str">
        <f>IF(ISERROR(#REF!),"xx","")</f>
        <v>xx</v>
      </c>
      <c r="B136" s="689" t="s">
        <v>455</v>
      </c>
      <c r="C136" s="1328"/>
      <c r="D136" s="690" t="s">
        <v>1190</v>
      </c>
      <c r="E136" s="691" t="s">
        <v>2057</v>
      </c>
      <c r="F136" s="1956">
        <v>1168.8360702480002</v>
      </c>
      <c r="G136" s="570"/>
      <c r="H136" s="571"/>
      <c r="I136" s="606"/>
      <c r="J136" s="761"/>
      <c r="K136" s="761" t="s">
        <v>2383</v>
      </c>
      <c r="L136" s="562"/>
      <c r="M136" s="568"/>
      <c r="N136" s="568"/>
      <c r="O136" s="563"/>
      <c r="P136" s="586" t="s">
        <v>1455</v>
      </c>
      <c r="S136" s="532"/>
    </row>
    <row r="137" spans="1:19" s="518" customFormat="1">
      <c r="A137" s="1503" t="str">
        <f>IF(ISERROR(#REF!),"xx","")</f>
        <v>xx</v>
      </c>
      <c r="B137" s="686" t="s">
        <v>2047</v>
      </c>
      <c r="C137" s="1327"/>
      <c r="D137" s="687" t="s">
        <v>1790</v>
      </c>
      <c r="E137" s="688" t="s">
        <v>1791</v>
      </c>
      <c r="F137" s="1956">
        <v>99.550786104000011</v>
      </c>
      <c r="G137" s="854" t="s">
        <v>2473</v>
      </c>
      <c r="H137" s="577" t="s">
        <v>2474</v>
      </c>
      <c r="I137" s="610" t="s">
        <v>2475</v>
      </c>
      <c r="J137" s="760" t="s">
        <v>2384</v>
      </c>
      <c r="K137" s="577" t="s">
        <v>2383</v>
      </c>
      <c r="L137" s="565"/>
      <c r="M137" s="565"/>
      <c r="N137" s="553"/>
      <c r="O137" s="554"/>
      <c r="P137" s="588" t="s">
        <v>996</v>
      </c>
      <c r="S137" s="532"/>
    </row>
    <row r="138" spans="1:19" s="532" customFormat="1">
      <c r="A138" s="1503" t="str">
        <f>IF(ISERROR(#REF!),"xx","")</f>
        <v>xx</v>
      </c>
      <c r="B138" s="686" t="s">
        <v>2048</v>
      </c>
      <c r="C138" s="1327"/>
      <c r="D138" s="687" t="s">
        <v>1793</v>
      </c>
      <c r="E138" s="688" t="s">
        <v>204</v>
      </c>
      <c r="F138" s="1956">
        <v>199.08282794400003</v>
      </c>
      <c r="G138" s="854" t="s">
        <v>2473</v>
      </c>
      <c r="H138" s="577" t="s">
        <v>2474</v>
      </c>
      <c r="I138" s="610" t="s">
        <v>2475</v>
      </c>
      <c r="J138" s="760" t="s">
        <v>2384</v>
      </c>
      <c r="K138" s="577" t="s">
        <v>2383</v>
      </c>
      <c r="L138" s="565"/>
      <c r="M138" s="565"/>
      <c r="N138" s="553"/>
      <c r="O138" s="554"/>
      <c r="P138" s="588" t="s">
        <v>1985</v>
      </c>
      <c r="Q138" s="518"/>
      <c r="R138" s="518"/>
    </row>
    <row r="139" spans="1:19" s="555" customFormat="1">
      <c r="A139" s="1503" t="str">
        <f>IF(ISERROR(#REF!),"xx","")</f>
        <v>xx</v>
      </c>
      <c r="B139" s="686" t="s">
        <v>3547</v>
      </c>
      <c r="C139" s="1327"/>
      <c r="D139" s="687" t="s">
        <v>1197</v>
      </c>
      <c r="E139" s="688" t="s">
        <v>882</v>
      </c>
      <c r="F139" s="1956">
        <v>615.18674448000013</v>
      </c>
      <c r="G139" s="854" t="s">
        <v>2473</v>
      </c>
      <c r="H139" s="577" t="s">
        <v>2474</v>
      </c>
      <c r="I139" s="610" t="s">
        <v>2475</v>
      </c>
      <c r="J139" s="760" t="s">
        <v>2384</v>
      </c>
      <c r="K139" s="577" t="s">
        <v>2383</v>
      </c>
      <c r="L139" s="565"/>
      <c r="M139" s="565"/>
      <c r="N139" s="553"/>
      <c r="O139" s="554"/>
      <c r="P139" s="588" t="s">
        <v>2027</v>
      </c>
      <c r="Q139" s="518"/>
      <c r="R139" s="518"/>
      <c r="S139" s="532"/>
    </row>
    <row r="140" spans="1:19" s="555" customFormat="1">
      <c r="A140" s="1503" t="str">
        <f>IF(ISERROR(#REF!),"xx","")</f>
        <v>xx</v>
      </c>
      <c r="B140" s="686">
        <v>4614506</v>
      </c>
      <c r="C140" s="1327"/>
      <c r="D140" s="687" t="s">
        <v>19</v>
      </c>
      <c r="E140" s="688" t="s">
        <v>240</v>
      </c>
      <c r="F140" s="1956">
        <v>31.265432352000005</v>
      </c>
      <c r="G140" s="854" t="s">
        <v>2473</v>
      </c>
      <c r="H140" s="577" t="s">
        <v>2474</v>
      </c>
      <c r="I140" s="610" t="s">
        <v>2475</v>
      </c>
      <c r="J140" s="760" t="s">
        <v>2384</v>
      </c>
      <c r="K140" s="577" t="s">
        <v>2383</v>
      </c>
      <c r="L140" s="565"/>
      <c r="M140" s="565"/>
      <c r="N140" s="553"/>
      <c r="O140" s="554"/>
      <c r="P140" s="588" t="s">
        <v>994</v>
      </c>
      <c r="Q140" s="518"/>
      <c r="R140" s="518"/>
      <c r="S140" s="532"/>
    </row>
    <row r="141" spans="1:19" s="555" customFormat="1">
      <c r="A141" s="1503" t="str">
        <f>IF(ISERROR(#REF!),"xx","")</f>
        <v>xx</v>
      </c>
      <c r="B141" s="689">
        <v>4614511</v>
      </c>
      <c r="C141" s="1328"/>
      <c r="D141" s="690" t="s">
        <v>205</v>
      </c>
      <c r="E141" s="691"/>
      <c r="F141" s="1956">
        <v>35.16423926400001</v>
      </c>
      <c r="G141" s="570" t="s">
        <v>2473</v>
      </c>
      <c r="H141" s="571" t="s">
        <v>2474</v>
      </c>
      <c r="I141" s="606" t="s">
        <v>2475</v>
      </c>
      <c r="J141" s="761" t="s">
        <v>2384</v>
      </c>
      <c r="K141" s="571" t="s">
        <v>2383</v>
      </c>
      <c r="L141" s="562"/>
      <c r="M141" s="562"/>
      <c r="N141" s="568"/>
      <c r="O141" s="563"/>
      <c r="P141" s="615"/>
      <c r="Q141" s="518"/>
      <c r="R141" s="518"/>
      <c r="S141" s="532"/>
    </row>
    <row r="142" spans="1:19" s="518" customFormat="1">
      <c r="A142" s="1503" t="str">
        <f>IF(ISERROR(#REF!),"xx","")</f>
        <v>xx</v>
      </c>
      <c r="B142" s="686" t="s">
        <v>1601</v>
      </c>
      <c r="C142" s="1327"/>
      <c r="D142" s="687" t="s">
        <v>1602</v>
      </c>
      <c r="E142" s="688" t="s">
        <v>995</v>
      </c>
      <c r="F142" s="1956">
        <v>704.99051330400016</v>
      </c>
      <c r="G142" s="854" t="s">
        <v>2473</v>
      </c>
      <c r="H142" s="577" t="s">
        <v>2474</v>
      </c>
      <c r="I142" s="610" t="s">
        <v>2475</v>
      </c>
      <c r="J142" s="760" t="s">
        <v>2384</v>
      </c>
      <c r="K142" s="577" t="s">
        <v>2383</v>
      </c>
      <c r="L142" s="565"/>
      <c r="M142" s="565"/>
      <c r="N142" s="553"/>
      <c r="O142" s="554"/>
      <c r="P142" s="594" t="s">
        <v>336</v>
      </c>
      <c r="S142" s="532"/>
    </row>
    <row r="143" spans="1:19" s="532" customFormat="1">
      <c r="A143" s="1503" t="str">
        <f>IF(ISERROR(#REF!),"xx","")</f>
        <v>xx</v>
      </c>
      <c r="B143" s="686" t="s">
        <v>3075</v>
      </c>
      <c r="C143" s="1327"/>
      <c r="D143" s="687" t="s">
        <v>1194</v>
      </c>
      <c r="E143" s="688" t="s">
        <v>1794</v>
      </c>
      <c r="F143" s="1956">
        <v>90.197398368000009</v>
      </c>
      <c r="G143" s="854" t="s">
        <v>2473</v>
      </c>
      <c r="H143" s="577" t="s">
        <v>2474</v>
      </c>
      <c r="I143" s="610" t="s">
        <v>2475</v>
      </c>
      <c r="J143" s="760" t="s">
        <v>2384</v>
      </c>
      <c r="K143" s="577" t="s">
        <v>2383</v>
      </c>
      <c r="L143" s="565"/>
      <c r="M143" s="565"/>
      <c r="N143" s="553"/>
      <c r="O143" s="554"/>
      <c r="P143" s="588" t="s">
        <v>1795</v>
      </c>
      <c r="Q143" s="518"/>
      <c r="R143" s="518"/>
    </row>
    <row r="144" spans="1:19" s="518" customFormat="1">
      <c r="A144" s="1503" t="str">
        <f>IF(ISERROR(#REF!),"xx","")</f>
        <v>xx</v>
      </c>
      <c r="B144" s="686" t="s">
        <v>247</v>
      </c>
      <c r="C144" s="1327"/>
      <c r="D144" s="687" t="s">
        <v>248</v>
      </c>
      <c r="E144" s="688" t="s">
        <v>485</v>
      </c>
      <c r="F144" s="1956">
        <v>43.074318671999997</v>
      </c>
      <c r="G144" s="854" t="s">
        <v>2473</v>
      </c>
      <c r="H144" s="577" t="s">
        <v>2474</v>
      </c>
      <c r="I144" s="610" t="s">
        <v>2475</v>
      </c>
      <c r="J144" s="760" t="s">
        <v>2384</v>
      </c>
      <c r="K144" s="577" t="s">
        <v>2383</v>
      </c>
      <c r="L144" s="565"/>
      <c r="M144" s="565"/>
      <c r="N144" s="553"/>
      <c r="O144" s="554"/>
      <c r="P144" s="588" t="s">
        <v>1986</v>
      </c>
      <c r="S144" s="532"/>
    </row>
    <row r="145" spans="1:19" s="518" customFormat="1">
      <c r="A145" s="1503" t="str">
        <f>IF(ISERROR(#REF!),"xx","")</f>
        <v>xx</v>
      </c>
      <c r="B145" s="686" t="s">
        <v>462</v>
      </c>
      <c r="C145" s="1327"/>
      <c r="D145" s="687" t="s">
        <v>1195</v>
      </c>
      <c r="E145" s="688" t="s">
        <v>1303</v>
      </c>
      <c r="F145" s="1956">
        <v>65.623668264000003</v>
      </c>
      <c r="G145" s="854" t="s">
        <v>2473</v>
      </c>
      <c r="H145" s="577" t="s">
        <v>2474</v>
      </c>
      <c r="I145" s="610" t="s">
        <v>2475</v>
      </c>
      <c r="J145" s="760" t="s">
        <v>2384</v>
      </c>
      <c r="K145" s="577" t="s">
        <v>2383</v>
      </c>
      <c r="L145" s="565"/>
      <c r="M145" s="565"/>
      <c r="N145" s="553"/>
      <c r="O145" s="554"/>
      <c r="P145" s="594" t="s">
        <v>1796</v>
      </c>
      <c r="S145" s="532"/>
    </row>
    <row r="146" spans="1:19" s="518" customFormat="1">
      <c r="A146" s="1503" t="str">
        <f>IF(ISERROR(#REF!),"xx","")</f>
        <v>xx</v>
      </c>
      <c r="B146" s="871" t="s">
        <v>3076</v>
      </c>
      <c r="C146" s="1328"/>
      <c r="D146" s="690" t="s">
        <v>1968</v>
      </c>
      <c r="E146" s="691" t="s">
        <v>2471</v>
      </c>
      <c r="F146" s="1956">
        <v>23.898936599999999</v>
      </c>
      <c r="G146" s="570" t="s">
        <v>2473</v>
      </c>
      <c r="H146" s="571" t="s">
        <v>2474</v>
      </c>
      <c r="I146" s="606" t="s">
        <v>2475</v>
      </c>
      <c r="J146" s="761" t="s">
        <v>2384</v>
      </c>
      <c r="K146" s="571" t="s">
        <v>2383</v>
      </c>
      <c r="L146" s="562"/>
      <c r="M146" s="562"/>
      <c r="N146" s="568"/>
      <c r="O146" s="563"/>
      <c r="P146" s="586" t="s">
        <v>1987</v>
      </c>
      <c r="S146" s="532"/>
    </row>
    <row r="147" spans="1:19" s="518" customFormat="1">
      <c r="A147" s="1503" t="str">
        <f>IF(ISERROR(#REF!),"xx","")</f>
        <v>xx</v>
      </c>
      <c r="B147" s="872" t="s">
        <v>1980</v>
      </c>
      <c r="C147" s="1327"/>
      <c r="D147" s="687" t="s">
        <v>1981</v>
      </c>
      <c r="E147" s="688" t="s">
        <v>1982</v>
      </c>
      <c r="F147" s="1956">
        <v>238.89564468000003</v>
      </c>
      <c r="G147" s="854" t="s">
        <v>2473</v>
      </c>
      <c r="H147" s="577" t="s">
        <v>2474</v>
      </c>
      <c r="I147" s="610" t="s">
        <v>2475</v>
      </c>
      <c r="J147" s="760"/>
      <c r="K147" s="552"/>
      <c r="L147" s="565"/>
      <c r="M147" s="565"/>
      <c r="N147" s="553"/>
      <c r="O147" s="554"/>
      <c r="P147" s="876" t="s">
        <v>1988</v>
      </c>
      <c r="S147" s="532"/>
    </row>
    <row r="148" spans="1:19" s="518" customFormat="1">
      <c r="A148" s="1503" t="str">
        <f>IF(ISERROR(#REF!),"xx","")</f>
        <v>xx</v>
      </c>
      <c r="B148" s="744" t="s">
        <v>1909</v>
      </c>
      <c r="C148" s="1331"/>
      <c r="D148" s="746" t="s">
        <v>1910</v>
      </c>
      <c r="E148" s="747"/>
      <c r="F148" s="1956">
        <v>22.511861063999998</v>
      </c>
      <c r="G148" s="854" t="s">
        <v>2473</v>
      </c>
      <c r="H148" s="577" t="s">
        <v>2474</v>
      </c>
      <c r="I148" s="610" t="s">
        <v>2475</v>
      </c>
      <c r="J148" s="760" t="s">
        <v>2384</v>
      </c>
      <c r="K148" s="577" t="s">
        <v>2383</v>
      </c>
      <c r="L148" s="565"/>
      <c r="M148" s="565"/>
      <c r="N148" s="553"/>
      <c r="O148" s="554"/>
      <c r="P148" s="594"/>
      <c r="S148" s="532"/>
    </row>
    <row r="149" spans="1:19" s="518" customFormat="1" ht="12.75" customHeight="1">
      <c r="A149" s="1503" t="str">
        <f>IF(ISERROR(#REF!),"xx","")</f>
        <v>xx</v>
      </c>
      <c r="B149" s="1669">
        <v>9967004865</v>
      </c>
      <c r="C149" s="1328"/>
      <c r="D149" s="690" t="s">
        <v>3643</v>
      </c>
      <c r="E149" s="691" t="s">
        <v>3002</v>
      </c>
      <c r="F149" s="1956">
        <v>54.995670576000002</v>
      </c>
      <c r="G149" s="570" t="s">
        <v>2473</v>
      </c>
      <c r="H149" s="571" t="s">
        <v>2474</v>
      </c>
      <c r="I149" s="606" t="s">
        <v>2475</v>
      </c>
      <c r="J149" s="761" t="s">
        <v>2384</v>
      </c>
      <c r="K149" s="761" t="s">
        <v>2383</v>
      </c>
      <c r="L149" s="1002"/>
      <c r="M149" s="901"/>
      <c r="N149" s="595"/>
      <c r="O149" s="563"/>
      <c r="P149" s="615"/>
      <c r="Q149" s="44"/>
    </row>
    <row r="150" spans="1:19" s="555" customFormat="1">
      <c r="A150" s="1503" t="str">
        <f>IF(ISERROR(#REF!),"xx","")</f>
        <v>xx</v>
      </c>
      <c r="B150" s="662">
        <v>4623485</v>
      </c>
      <c r="C150" s="1327"/>
      <c r="D150" s="695" t="s">
        <v>3881</v>
      </c>
      <c r="E150" s="688"/>
      <c r="F150" s="1956">
        <v>111.32218389600003</v>
      </c>
      <c r="G150" s="854" t="s">
        <v>2473</v>
      </c>
      <c r="H150" s="577" t="s">
        <v>2474</v>
      </c>
      <c r="I150" s="610" t="s">
        <v>2475</v>
      </c>
      <c r="J150" s="760" t="s">
        <v>2384</v>
      </c>
      <c r="K150" s="577" t="s">
        <v>2383</v>
      </c>
      <c r="L150" s="565"/>
      <c r="M150" s="565"/>
      <c r="N150" s="553"/>
      <c r="O150" s="554"/>
      <c r="P150" s="588" t="s">
        <v>1076</v>
      </c>
      <c r="Q150" s="518"/>
      <c r="R150" s="518"/>
      <c r="S150" s="532"/>
    </row>
    <row r="151" spans="1:19" s="555" customFormat="1">
      <c r="A151" s="1503" t="str">
        <f>IF(ISERROR(#REF!),"xx","")</f>
        <v>xx</v>
      </c>
      <c r="B151" s="686">
        <v>9967002640</v>
      </c>
      <c r="C151" s="1327"/>
      <c r="D151" s="695" t="s">
        <v>2477</v>
      </c>
      <c r="E151" s="688"/>
      <c r="F151" s="1956">
        <v>205.06224816000005</v>
      </c>
      <c r="G151" s="854" t="s">
        <v>2473</v>
      </c>
      <c r="H151" s="577" t="s">
        <v>2474</v>
      </c>
      <c r="I151" s="610" t="s">
        <v>2475</v>
      </c>
      <c r="J151" s="760" t="s">
        <v>2384</v>
      </c>
      <c r="K151" s="577" t="s">
        <v>2383</v>
      </c>
      <c r="L151" s="565"/>
      <c r="M151" s="565"/>
      <c r="N151" s="553"/>
      <c r="O151" s="554"/>
      <c r="P151" s="588"/>
      <c r="Q151" s="518"/>
      <c r="R151" s="518"/>
      <c r="S151" s="575"/>
    </row>
    <row r="152" spans="1:19" s="555" customFormat="1">
      <c r="A152" s="1503" t="str">
        <f>IF(ISERROR(#REF!),"xx","")</f>
        <v>xx</v>
      </c>
      <c r="B152" s="665">
        <v>9967003957</v>
      </c>
      <c r="C152" s="1328"/>
      <c r="D152" s="696" t="s">
        <v>3202</v>
      </c>
      <c r="E152" s="691"/>
      <c r="F152" s="1956">
        <v>13.589591400000003</v>
      </c>
      <c r="G152" s="570" t="s">
        <v>2473</v>
      </c>
      <c r="H152" s="571" t="s">
        <v>2474</v>
      </c>
      <c r="I152" s="606" t="s">
        <v>2475</v>
      </c>
      <c r="J152" s="761" t="s">
        <v>2384</v>
      </c>
      <c r="K152" s="571" t="s">
        <v>2383</v>
      </c>
      <c r="L152" s="562"/>
      <c r="M152" s="562"/>
      <c r="N152" s="568"/>
      <c r="O152" s="563"/>
      <c r="P152" s="615"/>
      <c r="Q152" s="518"/>
      <c r="R152" s="518"/>
      <c r="S152" s="532"/>
    </row>
    <row r="153" spans="1:19" s="518" customFormat="1" ht="12.75" customHeight="1">
      <c r="A153" s="1503" t="str">
        <f>IF(ISERROR(#REF!),"xx","")</f>
        <v>xx</v>
      </c>
      <c r="B153" s="1425">
        <v>9967004836</v>
      </c>
      <c r="C153" s="1331"/>
      <c r="D153" s="746" t="s">
        <v>3628</v>
      </c>
      <c r="E153" s="747"/>
      <c r="F153" s="1956">
        <v>41.331102120000011</v>
      </c>
      <c r="G153" s="854" t="s">
        <v>2473</v>
      </c>
      <c r="H153" s="577" t="s">
        <v>2474</v>
      </c>
      <c r="I153" s="610" t="s">
        <v>2475</v>
      </c>
      <c r="J153" s="760" t="s">
        <v>2384</v>
      </c>
      <c r="K153" s="760" t="s">
        <v>2383</v>
      </c>
      <c r="L153" s="866"/>
      <c r="M153" s="566"/>
      <c r="N153" s="549"/>
      <c r="O153" s="554"/>
      <c r="P153" s="588" t="s">
        <v>3740</v>
      </c>
      <c r="Q153" s="44"/>
    </row>
    <row r="154" spans="1:19" s="518" customFormat="1" ht="12.75" customHeight="1">
      <c r="A154" s="1503" t="str">
        <f>IF(ISERROR(#REF!),"xx","")</f>
        <v>xx</v>
      </c>
      <c r="B154" s="1425">
        <v>9967004835</v>
      </c>
      <c r="C154" s="1331"/>
      <c r="D154" s="746" t="s">
        <v>3742</v>
      </c>
      <c r="E154" s="747"/>
      <c r="F154" s="1956">
        <v>39.362954400000007</v>
      </c>
      <c r="G154" s="854" t="s">
        <v>2473</v>
      </c>
      <c r="H154" s="577" t="s">
        <v>2474</v>
      </c>
      <c r="I154" s="610" t="s">
        <v>2475</v>
      </c>
      <c r="J154" s="760" t="s">
        <v>2384</v>
      </c>
      <c r="K154" s="760" t="s">
        <v>2383</v>
      </c>
      <c r="L154" s="866"/>
      <c r="M154" s="566"/>
      <c r="N154" s="549"/>
      <c r="O154" s="554"/>
      <c r="P154" s="588"/>
      <c r="Q154" s="44"/>
    </row>
    <row r="155" spans="1:19" s="518" customFormat="1" ht="12.75" customHeight="1">
      <c r="A155" s="1503" t="str">
        <f>IF(ISERROR(#REF!),"xx","")</f>
        <v>xx</v>
      </c>
      <c r="B155" s="1426">
        <v>9967003660</v>
      </c>
      <c r="C155" s="1332"/>
      <c r="D155" s="750" t="s">
        <v>2997</v>
      </c>
      <c r="E155" s="685"/>
      <c r="F155" s="1956">
        <v>166.82394960000002</v>
      </c>
      <c r="G155" s="570" t="s">
        <v>2473</v>
      </c>
      <c r="H155" s="571" t="s">
        <v>2474</v>
      </c>
      <c r="I155" s="606" t="s">
        <v>2475</v>
      </c>
      <c r="J155" s="761" t="s">
        <v>2384</v>
      </c>
      <c r="K155" s="571" t="s">
        <v>2383</v>
      </c>
      <c r="L155" s="1002"/>
      <c r="M155" s="901"/>
      <c r="N155" s="595"/>
      <c r="O155" s="563"/>
      <c r="P155" s="615" t="s">
        <v>2998</v>
      </c>
    </row>
    <row r="156" spans="1:19" s="518" customFormat="1">
      <c r="A156" s="1503" t="str">
        <f>IF(ISERROR(#REF!),"xx","")</f>
        <v>xx</v>
      </c>
      <c r="B156" s="692">
        <v>9967001934</v>
      </c>
      <c r="C156" s="1333"/>
      <c r="D156" s="693" t="s">
        <v>1176</v>
      </c>
      <c r="E156" s="694" t="s">
        <v>722</v>
      </c>
      <c r="F156" s="1956">
        <v>70.141035888000005</v>
      </c>
      <c r="G156" s="853" t="s">
        <v>2473</v>
      </c>
      <c r="H156" s="899" t="s">
        <v>2474</v>
      </c>
      <c r="I156" s="1224" t="s">
        <v>2475</v>
      </c>
      <c r="J156" s="893" t="s">
        <v>2384</v>
      </c>
      <c r="K156" s="899" t="s">
        <v>2383</v>
      </c>
      <c r="L156" s="635"/>
      <c r="M156" s="635"/>
      <c r="N156" s="636"/>
      <c r="O156" s="608"/>
      <c r="P156" s="637" t="s">
        <v>1989</v>
      </c>
      <c r="S156" s="532"/>
    </row>
    <row r="157" spans="1:19" s="539" customFormat="1">
      <c r="A157" s="1503"/>
      <c r="B157" s="535" t="s">
        <v>1030</v>
      </c>
      <c r="C157" s="1324"/>
      <c r="D157" s="536"/>
      <c r="E157" s="536"/>
      <c r="F157" s="536"/>
      <c r="G157" s="1829" t="s">
        <v>10</v>
      </c>
      <c r="H157" s="1833"/>
      <c r="I157" s="1833"/>
      <c r="J157" s="1833"/>
      <c r="K157" s="1833"/>
      <c r="L157" s="536"/>
      <c r="M157" s="536"/>
      <c r="N157" s="536"/>
      <c r="O157" s="538"/>
      <c r="P157" s="1215" t="s">
        <v>2820</v>
      </c>
      <c r="Q157" s="518"/>
      <c r="R157" s="518"/>
      <c r="S157" s="532"/>
    </row>
    <row r="158" spans="1:19" s="518" customFormat="1">
      <c r="A158" s="1503" t="str">
        <f>IF(ISERROR(#REF!),"xx","")</f>
        <v>xx</v>
      </c>
      <c r="B158" s="742" t="s">
        <v>2387</v>
      </c>
      <c r="C158" s="1330"/>
      <c r="D158" s="681" t="s">
        <v>3488</v>
      </c>
      <c r="E158" s="743" t="s">
        <v>717</v>
      </c>
      <c r="F158" s="1956">
        <v>59.82194774556001</v>
      </c>
      <c r="G158" s="854" t="s">
        <v>2473</v>
      </c>
      <c r="H158" s="577" t="s">
        <v>2474</v>
      </c>
      <c r="I158" s="610" t="s">
        <v>2475</v>
      </c>
      <c r="J158" s="600"/>
      <c r="K158" s="600"/>
      <c r="L158" s="635"/>
      <c r="M158" s="600"/>
      <c r="N158" s="600"/>
      <c r="O158" s="601"/>
      <c r="P158" s="598" t="s">
        <v>2787</v>
      </c>
      <c r="S158" s="532"/>
    </row>
    <row r="159" spans="1:19" s="518" customFormat="1">
      <c r="A159" s="1503" t="str">
        <f>IF(ISERROR(#REF!),"xx","")</f>
        <v>xx</v>
      </c>
      <c r="B159" s="745" t="s">
        <v>2388</v>
      </c>
      <c r="C159" s="1331"/>
      <c r="D159" s="746" t="s">
        <v>3489</v>
      </c>
      <c r="E159" s="747" t="s">
        <v>717</v>
      </c>
      <c r="F159" s="1956">
        <v>44.515528457400002</v>
      </c>
      <c r="G159" s="898"/>
      <c r="H159" s="577"/>
      <c r="I159" s="610"/>
      <c r="J159" s="577" t="s">
        <v>2384</v>
      </c>
      <c r="K159" s="577" t="s">
        <v>2383</v>
      </c>
      <c r="L159" s="552"/>
      <c r="M159" s="552"/>
      <c r="N159" s="552"/>
      <c r="O159" s="602"/>
      <c r="P159" s="588" t="s">
        <v>2787</v>
      </c>
      <c r="S159" s="532"/>
    </row>
    <row r="160" spans="1:19" s="518" customFormat="1">
      <c r="A160" s="1503" t="str">
        <f>IF(ISERROR(#REF!),"xx","")</f>
        <v>xx</v>
      </c>
      <c r="B160" s="745" t="s">
        <v>1808</v>
      </c>
      <c r="C160" s="1331"/>
      <c r="D160" s="746" t="s">
        <v>2389</v>
      </c>
      <c r="E160" s="747" t="s">
        <v>864</v>
      </c>
      <c r="F160" s="1956">
        <v>132.68127272400002</v>
      </c>
      <c r="G160" s="854" t="s">
        <v>2473</v>
      </c>
      <c r="H160" s="577" t="s">
        <v>2474</v>
      </c>
      <c r="I160" s="610" t="s">
        <v>2475</v>
      </c>
      <c r="J160" s="760" t="s">
        <v>2384</v>
      </c>
      <c r="K160" s="577" t="s">
        <v>2383</v>
      </c>
      <c r="L160" s="565"/>
      <c r="M160" s="552"/>
      <c r="N160" s="552"/>
      <c r="O160" s="602"/>
      <c r="P160" s="588"/>
      <c r="S160" s="532"/>
    </row>
    <row r="161" spans="1:19" s="518" customFormat="1">
      <c r="A161" s="1503" t="str">
        <f>IF(ISERROR(#REF!),"xx","")</f>
        <v>xx</v>
      </c>
      <c r="B161" s="749" t="s">
        <v>1810</v>
      </c>
      <c r="C161" s="1332"/>
      <c r="D161" s="750" t="s">
        <v>3441</v>
      </c>
      <c r="E161" s="685" t="s">
        <v>865</v>
      </c>
      <c r="F161" s="1956">
        <v>74.993762844000017</v>
      </c>
      <c r="G161" s="570" t="s">
        <v>2473</v>
      </c>
      <c r="H161" s="571" t="s">
        <v>2474</v>
      </c>
      <c r="I161" s="606" t="s">
        <v>2475</v>
      </c>
      <c r="J161" s="761" t="s">
        <v>2384</v>
      </c>
      <c r="K161" s="571" t="s">
        <v>2383</v>
      </c>
      <c r="L161" s="562"/>
      <c r="M161" s="560"/>
      <c r="N161" s="560"/>
      <c r="O161" s="603"/>
      <c r="P161" s="615" t="s">
        <v>2790</v>
      </c>
      <c r="S161" s="532"/>
    </row>
    <row r="162" spans="1:19" s="518" customFormat="1">
      <c r="A162" s="1503" t="str">
        <f>IF(ISERROR(#REF!),"xx","")</f>
        <v>xx</v>
      </c>
      <c r="B162" s="686" t="s">
        <v>4354</v>
      </c>
      <c r="C162" s="1327"/>
      <c r="D162" s="687" t="s">
        <v>187</v>
      </c>
      <c r="E162" s="688"/>
      <c r="F162" s="1956">
        <v>26.920837943999999</v>
      </c>
      <c r="G162" s="854" t="s">
        <v>2473</v>
      </c>
      <c r="H162" s="577" t="s">
        <v>2474</v>
      </c>
      <c r="I162" s="610" t="s">
        <v>2475</v>
      </c>
      <c r="J162" s="760" t="s">
        <v>2384</v>
      </c>
      <c r="K162" s="577" t="s">
        <v>2383</v>
      </c>
      <c r="L162" s="565"/>
      <c r="M162" s="552"/>
      <c r="N162" s="552"/>
      <c r="O162" s="602"/>
      <c r="P162" s="588"/>
      <c r="S162" s="532"/>
    </row>
    <row r="163" spans="1:19" s="518" customFormat="1">
      <c r="A163" s="1503" t="str">
        <f>IF(ISERROR(#REF!),"xx","")</f>
        <v>xx</v>
      </c>
      <c r="B163" s="686" t="s">
        <v>4051</v>
      </c>
      <c r="C163" s="1327"/>
      <c r="D163" s="687" t="s">
        <v>1536</v>
      </c>
      <c r="E163" s="688"/>
      <c r="F163" s="1956">
        <v>323.0500553280001</v>
      </c>
      <c r="G163" s="854" t="s">
        <v>2473</v>
      </c>
      <c r="H163" s="577" t="s">
        <v>2474</v>
      </c>
      <c r="I163" s="610" t="s">
        <v>2475</v>
      </c>
      <c r="J163" s="577"/>
      <c r="K163" s="552"/>
      <c r="L163" s="565"/>
      <c r="M163" s="552"/>
      <c r="N163" s="552"/>
      <c r="O163" s="602"/>
      <c r="P163" s="588"/>
      <c r="S163" s="532"/>
    </row>
    <row r="164" spans="1:19" s="518" customFormat="1">
      <c r="A164" s="1503" t="str">
        <f>IF(ISERROR(#REF!),"xx","")</f>
        <v>xx</v>
      </c>
      <c r="B164" s="686" t="s">
        <v>4136</v>
      </c>
      <c r="C164" s="1327"/>
      <c r="D164" s="687" t="s">
        <v>1536</v>
      </c>
      <c r="E164" s="688"/>
      <c r="F164" s="1956">
        <v>344.20214228400005</v>
      </c>
      <c r="G164" s="898"/>
      <c r="H164" s="577"/>
      <c r="I164" s="610"/>
      <c r="J164" s="610" t="s">
        <v>2384</v>
      </c>
      <c r="K164" s="577"/>
      <c r="L164" s="552"/>
      <c r="M164" s="565"/>
      <c r="N164" s="552"/>
      <c r="O164" s="602"/>
      <c r="P164" s="588"/>
      <c r="S164" s="532"/>
    </row>
    <row r="165" spans="1:19" s="518" customFormat="1">
      <c r="A165" s="1503" t="str">
        <f>IF(ISERROR(#REF!),"xx","")</f>
        <v>xx</v>
      </c>
      <c r="B165" s="689" t="s">
        <v>4159</v>
      </c>
      <c r="C165" s="1328"/>
      <c r="D165" s="690" t="s">
        <v>1536</v>
      </c>
      <c r="E165" s="691"/>
      <c r="F165" s="1956">
        <v>586.48968378000006</v>
      </c>
      <c r="G165" s="916"/>
      <c r="H165" s="571"/>
      <c r="I165" s="606"/>
      <c r="J165" s="606"/>
      <c r="K165" s="571" t="s">
        <v>2383</v>
      </c>
      <c r="L165" s="560"/>
      <c r="M165" s="568"/>
      <c r="N165" s="560"/>
      <c r="O165" s="603"/>
      <c r="P165" s="615"/>
      <c r="S165" s="532"/>
    </row>
    <row r="166" spans="1:19" s="518" customFormat="1">
      <c r="A166" s="1503" t="str">
        <f>IF(ISERROR(#REF!),"xx","")</f>
        <v>xx</v>
      </c>
      <c r="B166" s="686" t="s">
        <v>4504</v>
      </c>
      <c r="C166" s="1327"/>
      <c r="D166" s="687" t="s">
        <v>4378</v>
      </c>
      <c r="E166" s="688"/>
      <c r="F166" s="1956">
        <v>118.79781201288006</v>
      </c>
      <c r="G166" s="854" t="s">
        <v>2473</v>
      </c>
      <c r="H166" s="577" t="s">
        <v>2474</v>
      </c>
      <c r="I166" s="610" t="s">
        <v>2475</v>
      </c>
      <c r="J166" s="760" t="s">
        <v>2384</v>
      </c>
      <c r="K166" s="577" t="s">
        <v>2383</v>
      </c>
      <c r="L166" s="565"/>
      <c r="M166" s="552"/>
      <c r="N166" s="552"/>
      <c r="O166" s="602"/>
      <c r="P166" s="588"/>
      <c r="S166" s="532"/>
    </row>
    <row r="167" spans="1:19" s="518" customFormat="1">
      <c r="A167" s="1503" t="str">
        <f>IF(ISERROR(#REF!),"xx","")</f>
        <v>xx</v>
      </c>
      <c r="B167" s="686" t="s">
        <v>4379</v>
      </c>
      <c r="C167" s="1327"/>
      <c r="D167" s="687" t="s">
        <v>4380</v>
      </c>
      <c r="E167" s="688"/>
      <c r="F167" s="1956">
        <v>27.497713042800012</v>
      </c>
      <c r="G167" s="854" t="s">
        <v>2473</v>
      </c>
      <c r="H167" s="577" t="s">
        <v>2474</v>
      </c>
      <c r="I167" s="610" t="s">
        <v>2475</v>
      </c>
      <c r="J167" s="760" t="s">
        <v>2384</v>
      </c>
      <c r="K167" s="577" t="s">
        <v>2383</v>
      </c>
      <c r="L167" s="565"/>
      <c r="M167" s="552"/>
      <c r="N167" s="552"/>
      <c r="O167" s="602"/>
      <c r="P167" s="588"/>
      <c r="S167" s="532"/>
    </row>
    <row r="168" spans="1:19" s="518" customFormat="1">
      <c r="A168" s="1503" t="str">
        <f>IF(ISERROR(#REF!),"xx","")</f>
        <v>xx</v>
      </c>
      <c r="B168" s="686" t="s">
        <v>4381</v>
      </c>
      <c r="C168" s="1327"/>
      <c r="D168" s="687" t="s">
        <v>4382</v>
      </c>
      <c r="E168" s="688"/>
      <c r="F168" s="1956">
        <v>15.806377707120003</v>
      </c>
      <c r="G168" s="854" t="s">
        <v>2473</v>
      </c>
      <c r="H168" s="577" t="s">
        <v>2474</v>
      </c>
      <c r="I168" s="610" t="s">
        <v>2475</v>
      </c>
      <c r="J168" s="760" t="s">
        <v>2384</v>
      </c>
      <c r="K168" s="577" t="s">
        <v>2383</v>
      </c>
      <c r="L168" s="565"/>
      <c r="M168" s="552"/>
      <c r="N168" s="552"/>
      <c r="O168" s="602"/>
      <c r="P168" s="588"/>
      <c r="S168" s="532"/>
    </row>
    <row r="169" spans="1:19" s="518" customFormat="1">
      <c r="A169" s="1503" t="str">
        <f>IF(ISERROR(#REF!),"xx","")</f>
        <v>xx</v>
      </c>
      <c r="B169" s="686" t="s">
        <v>4383</v>
      </c>
      <c r="C169" s="1327"/>
      <c r="D169" s="687" t="s">
        <v>4384</v>
      </c>
      <c r="E169" s="688"/>
      <c r="F169" s="1956">
        <v>20.421378497519999</v>
      </c>
      <c r="G169" s="854"/>
      <c r="H169" s="571"/>
      <c r="I169" s="606"/>
      <c r="J169" s="761" t="s">
        <v>2384</v>
      </c>
      <c r="K169" s="571" t="s">
        <v>2383</v>
      </c>
      <c r="L169" s="562"/>
      <c r="M169" s="552"/>
      <c r="N169" s="552"/>
      <c r="O169" s="602"/>
      <c r="P169" s="588"/>
      <c r="S169" s="532"/>
    </row>
    <row r="170" spans="1:19" s="518" customFormat="1">
      <c r="A170" s="1503" t="str">
        <f>IF(ISERROR(#REF!),"xx","")</f>
        <v>xx</v>
      </c>
      <c r="B170" s="697">
        <v>4599141</v>
      </c>
      <c r="C170" s="1333"/>
      <c r="D170" s="693" t="s">
        <v>398</v>
      </c>
      <c r="E170" s="694" t="s">
        <v>295</v>
      </c>
      <c r="F170" s="1956">
        <v>104.79897628200001</v>
      </c>
      <c r="G170" s="853" t="s">
        <v>2473</v>
      </c>
      <c r="H170" s="899" t="s">
        <v>2474</v>
      </c>
      <c r="I170" s="1224" t="s">
        <v>2475</v>
      </c>
      <c r="J170" s="893" t="s">
        <v>2384</v>
      </c>
      <c r="K170" s="899" t="s">
        <v>2383</v>
      </c>
      <c r="L170" s="635"/>
      <c r="M170" s="600"/>
      <c r="N170" s="600"/>
      <c r="O170" s="608"/>
      <c r="P170" s="598" t="s">
        <v>470</v>
      </c>
      <c r="S170" s="532"/>
    </row>
    <row r="171" spans="1:19" s="518" customFormat="1">
      <c r="A171" s="1503" t="str">
        <f>IF(ISERROR(#REF!),"xx","")</f>
        <v>xx</v>
      </c>
      <c r="B171" s="698" t="s">
        <v>1372</v>
      </c>
      <c r="C171" s="1328"/>
      <c r="D171" s="690" t="s">
        <v>1373</v>
      </c>
      <c r="E171" s="691" t="s">
        <v>295</v>
      </c>
      <c r="F171" s="1956">
        <v>53.072509089600011</v>
      </c>
      <c r="G171" s="570" t="s">
        <v>2473</v>
      </c>
      <c r="H171" s="571" t="s">
        <v>2474</v>
      </c>
      <c r="I171" s="606" t="s">
        <v>2475</v>
      </c>
      <c r="J171" s="761" t="s">
        <v>2384</v>
      </c>
      <c r="K171" s="571" t="s">
        <v>2383</v>
      </c>
      <c r="L171" s="562"/>
      <c r="M171" s="560"/>
      <c r="N171" s="560"/>
      <c r="O171" s="563"/>
      <c r="P171" s="615" t="s">
        <v>1828</v>
      </c>
      <c r="S171" s="532"/>
    </row>
    <row r="172" spans="1:19" ht="14.1" customHeight="1">
      <c r="A172" s="1503"/>
      <c r="R172" s="44"/>
      <c r="S172" s="44"/>
    </row>
    <row r="173" spans="1:19" ht="15.6">
      <c r="A173" s="1503"/>
      <c r="B173" s="157" t="s">
        <v>3508</v>
      </c>
      <c r="C173" s="1343"/>
      <c r="D173" s="81"/>
      <c r="E173" s="81"/>
      <c r="F173" s="83"/>
      <c r="G173" s="83"/>
      <c r="H173" s="83"/>
      <c r="I173" s="83"/>
      <c r="J173" s="83"/>
      <c r="K173" s="83"/>
      <c r="L173" s="83"/>
      <c r="M173" s="83"/>
      <c r="N173" s="83"/>
      <c r="O173" s="91"/>
      <c r="P173" s="79"/>
      <c r="R173" s="44"/>
      <c r="S173" s="44"/>
    </row>
    <row r="174" spans="1:19" s="44" customFormat="1">
      <c r="A174" s="1503" t="str">
        <f>IF(ISERROR(#REF!),"xx","")</f>
        <v>xx</v>
      </c>
      <c r="B174" s="668">
        <v>9967002350</v>
      </c>
      <c r="C174" s="1377"/>
      <c r="D174" s="663" t="s">
        <v>1944</v>
      </c>
      <c r="E174" s="677" t="s">
        <v>488</v>
      </c>
      <c r="F174" s="1956">
        <v>234.22832294400007</v>
      </c>
      <c r="G174" s="63" t="s">
        <v>1959</v>
      </c>
      <c r="H174" s="323"/>
      <c r="I174" s="323"/>
      <c r="J174" s="323"/>
      <c r="K174" s="323"/>
      <c r="L174" s="294"/>
      <c r="M174" s="294"/>
      <c r="N174" s="294"/>
      <c r="O174" s="294"/>
      <c r="P174" s="14" t="s">
        <v>1960</v>
      </c>
    </row>
    <row r="175" spans="1:19" s="44" customFormat="1">
      <c r="A175" s="1503" t="str">
        <f>IF(ISERROR(#REF!),"xx","")</f>
        <v>xx</v>
      </c>
      <c r="B175" s="668">
        <v>9967002358</v>
      </c>
      <c r="C175" s="1377"/>
      <c r="D175" s="663" t="s">
        <v>1945</v>
      </c>
      <c r="E175" s="677" t="s">
        <v>746</v>
      </c>
      <c r="F175" s="1956">
        <v>165.90548066400004</v>
      </c>
      <c r="G175" s="63" t="s">
        <v>1959</v>
      </c>
      <c r="H175" s="323"/>
      <c r="I175" s="323"/>
      <c r="J175" s="323"/>
      <c r="K175" s="323"/>
      <c r="L175" s="294"/>
      <c r="M175" s="294"/>
      <c r="N175" s="294"/>
      <c r="O175" s="294"/>
      <c r="P175" s="14" t="s">
        <v>1961</v>
      </c>
    </row>
    <row r="176" spans="1:19" s="44" customFormat="1">
      <c r="A176" s="1503" t="str">
        <f>IF(ISERROR(#REF!),"xx","")</f>
        <v>xx</v>
      </c>
      <c r="B176" s="668">
        <v>9967002359</v>
      </c>
      <c r="C176" s="1377"/>
      <c r="D176" s="663" t="s">
        <v>1946</v>
      </c>
      <c r="E176" s="677" t="s">
        <v>1045</v>
      </c>
      <c r="F176" s="1956">
        <v>158.10786684000004</v>
      </c>
      <c r="G176" s="63" t="s">
        <v>1959</v>
      </c>
      <c r="H176" s="323"/>
      <c r="I176" s="323"/>
      <c r="J176" s="323"/>
      <c r="K176" s="323"/>
      <c r="L176" s="294"/>
      <c r="M176" s="294"/>
      <c r="N176" s="294"/>
      <c r="O176" s="294"/>
      <c r="P176" s="14" t="s">
        <v>1962</v>
      </c>
    </row>
    <row r="177" spans="1:19" s="44" customFormat="1">
      <c r="A177" s="1503" t="str">
        <f>IF(ISERROR(#REF!),"xx","")</f>
        <v>xx</v>
      </c>
      <c r="B177" s="772">
        <v>9967002355</v>
      </c>
      <c r="C177" s="1376"/>
      <c r="D177" s="666" t="s">
        <v>1947</v>
      </c>
      <c r="E177" s="679" t="s">
        <v>1948</v>
      </c>
      <c r="F177" s="1956">
        <v>107.36714419200004</v>
      </c>
      <c r="G177" s="64" t="s">
        <v>1959</v>
      </c>
      <c r="H177" s="324"/>
      <c r="I177" s="324"/>
      <c r="J177" s="324"/>
      <c r="K177" s="324"/>
      <c r="L177" s="295"/>
      <c r="M177" s="295"/>
      <c r="N177" s="295"/>
      <c r="O177" s="295"/>
      <c r="P177" s="5"/>
    </row>
    <row r="178" spans="1:19" s="44" customFormat="1">
      <c r="A178" s="1503" t="str">
        <f>IF(ISERROR(#REF!),"xx","")</f>
        <v>xx</v>
      </c>
      <c r="B178" s="668">
        <v>9967002352</v>
      </c>
      <c r="C178" s="1377"/>
      <c r="D178" s="663" t="s">
        <v>1949</v>
      </c>
      <c r="E178" s="677" t="s">
        <v>1950</v>
      </c>
      <c r="F178" s="1956">
        <v>136.62694029600001</v>
      </c>
      <c r="G178" s="63" t="s">
        <v>1959</v>
      </c>
      <c r="H178" s="323"/>
      <c r="I178" s="323"/>
      <c r="J178" s="323"/>
      <c r="K178" s="323"/>
      <c r="L178" s="294"/>
      <c r="M178" s="294"/>
      <c r="N178" s="294"/>
      <c r="O178" s="294"/>
      <c r="P178" s="14"/>
    </row>
    <row r="179" spans="1:19" s="44" customFormat="1">
      <c r="A179" s="1503" t="str">
        <f>IF(ISERROR(#REF!),"xx","")</f>
        <v>xx</v>
      </c>
      <c r="B179" s="668">
        <v>9967002351</v>
      </c>
      <c r="C179" s="1377"/>
      <c r="D179" s="663" t="s">
        <v>1951</v>
      </c>
      <c r="E179" s="677" t="s">
        <v>1952</v>
      </c>
      <c r="F179" s="1956">
        <v>181.51945257600002</v>
      </c>
      <c r="G179" s="63" t="s">
        <v>1959</v>
      </c>
      <c r="H179" s="323"/>
      <c r="I179" s="323"/>
      <c r="J179" s="323"/>
      <c r="K179" s="323"/>
      <c r="L179" s="294"/>
      <c r="M179" s="294"/>
      <c r="N179" s="294"/>
      <c r="O179" s="294"/>
      <c r="P179" s="14"/>
    </row>
    <row r="180" spans="1:19" s="44" customFormat="1">
      <c r="A180" s="1503" t="str">
        <f>IF(ISERROR(#REF!),"xx","")</f>
        <v>xx</v>
      </c>
      <c r="B180" s="668">
        <v>9967002353</v>
      </c>
      <c r="C180" s="1377"/>
      <c r="D180" s="663" t="s">
        <v>1953</v>
      </c>
      <c r="E180" s="677" t="s">
        <v>1957</v>
      </c>
      <c r="F180" s="1956">
        <v>318.14639287200004</v>
      </c>
      <c r="G180" s="63" t="s">
        <v>1959</v>
      </c>
      <c r="H180" s="323"/>
      <c r="I180" s="323"/>
      <c r="J180" s="323"/>
      <c r="K180" s="323"/>
      <c r="L180" s="294"/>
      <c r="M180" s="294"/>
      <c r="N180" s="294"/>
      <c r="O180" s="294"/>
      <c r="P180" s="14"/>
    </row>
    <row r="181" spans="1:19" s="44" customFormat="1">
      <c r="A181" s="1503" t="str">
        <f>IF(ISERROR(#REF!),"xx","")</f>
        <v>xx</v>
      </c>
      <c r="B181" s="772">
        <v>9967002354</v>
      </c>
      <c r="C181" s="1376"/>
      <c r="D181" s="666" t="s">
        <v>1954</v>
      </c>
      <c r="E181" s="679" t="s">
        <v>1958</v>
      </c>
      <c r="F181" s="1956">
        <v>113.21535456000002</v>
      </c>
      <c r="G181" s="64" t="s">
        <v>1959</v>
      </c>
      <c r="H181" s="324"/>
      <c r="I181" s="324"/>
      <c r="J181" s="324"/>
      <c r="K181" s="324"/>
      <c r="L181" s="295"/>
      <c r="M181" s="295"/>
      <c r="N181" s="295"/>
      <c r="O181" s="295"/>
      <c r="P181" s="5"/>
    </row>
    <row r="182" spans="1:19" s="44" customFormat="1">
      <c r="A182" s="1503" t="str">
        <f>IF(ISERROR(#REF!),"xx","")</f>
        <v>xx</v>
      </c>
      <c r="B182" s="668">
        <v>9967002356</v>
      </c>
      <c r="C182" s="1377"/>
      <c r="D182" s="663" t="s">
        <v>1955</v>
      </c>
      <c r="E182" s="677" t="s">
        <v>1956</v>
      </c>
      <c r="F182" s="1956">
        <v>29.278540368000009</v>
      </c>
      <c r="G182" s="63" t="s">
        <v>1959</v>
      </c>
      <c r="H182" s="323"/>
      <c r="I182" s="323"/>
      <c r="J182" s="323"/>
      <c r="K182" s="323"/>
      <c r="L182" s="294"/>
      <c r="M182" s="294"/>
      <c r="N182" s="294"/>
      <c r="O182" s="294"/>
      <c r="P182" s="14"/>
    </row>
    <row r="183" spans="1:19">
      <c r="A183" s="1503" t="str">
        <f>IF(ISERROR(#REF!),"xx","")</f>
        <v>xx</v>
      </c>
      <c r="B183" s="665">
        <v>9961000249</v>
      </c>
      <c r="C183" s="1351"/>
      <c r="D183" s="666" t="s">
        <v>1467</v>
      </c>
      <c r="E183" s="667" t="s">
        <v>862</v>
      </c>
      <c r="F183" s="1956">
        <v>26.073271224000006</v>
      </c>
      <c r="G183" s="20" t="s">
        <v>1959</v>
      </c>
      <c r="H183" s="164"/>
      <c r="I183" s="171"/>
      <c r="J183" s="164"/>
      <c r="K183" s="9"/>
      <c r="L183" s="9"/>
      <c r="M183" s="171"/>
      <c r="N183" s="9"/>
      <c r="O183" s="7"/>
      <c r="P183" s="5" t="s">
        <v>797</v>
      </c>
      <c r="Q183" s="44"/>
    </row>
    <row r="184" spans="1:19">
      <c r="A184" s="1503" t="str">
        <f>IF(ISERROR(#REF!),"xx","")</f>
        <v>xx</v>
      </c>
      <c r="B184" s="662">
        <v>9967001293</v>
      </c>
      <c r="C184" s="1350"/>
      <c r="D184" s="669" t="s">
        <v>539</v>
      </c>
      <c r="E184" s="664"/>
      <c r="F184" s="1956">
        <v>232.39138507200005</v>
      </c>
      <c r="G184" s="18" t="s">
        <v>1959</v>
      </c>
      <c r="H184" s="162"/>
      <c r="I184" s="153"/>
      <c r="J184" s="162"/>
      <c r="K184" s="11"/>
      <c r="L184" s="11"/>
      <c r="M184" s="153"/>
      <c r="N184" s="11"/>
      <c r="O184" s="58" t="s">
        <v>1244</v>
      </c>
      <c r="P184" s="14" t="s">
        <v>1455</v>
      </c>
      <c r="Q184" s="44"/>
    </row>
    <row r="185" spans="1:19">
      <c r="A185" s="1503" t="str">
        <f>IF(ISERROR(#REF!),"xx","")</f>
        <v>xx</v>
      </c>
      <c r="B185" s="689">
        <v>9967002640</v>
      </c>
      <c r="C185" s="1328"/>
      <c r="D185" s="696" t="s">
        <v>2477</v>
      </c>
      <c r="E185" s="667"/>
      <c r="F185" s="1956">
        <v>205.06224816000005</v>
      </c>
      <c r="G185" s="240" t="s">
        <v>1959</v>
      </c>
      <c r="H185" s="223"/>
      <c r="I185" s="223"/>
      <c r="J185" s="223"/>
      <c r="K185" s="224"/>
      <c r="L185" s="225"/>
      <c r="M185" s="171"/>
      <c r="N185" s="282"/>
      <c r="O185" s="199" t="s">
        <v>1244</v>
      </c>
      <c r="P185" s="5"/>
      <c r="Q185" s="44"/>
    </row>
    <row r="186" spans="1:19" s="78" customFormat="1">
      <c r="A186" s="1503" t="str">
        <f>IF(ISERROR(#REF!),"xx","")</f>
        <v>xx</v>
      </c>
      <c r="B186" s="90" t="s">
        <v>1030</v>
      </c>
      <c r="C186" s="1343"/>
      <c r="D186" s="83"/>
      <c r="E186" s="83"/>
      <c r="F186" s="83"/>
      <c r="G186" s="431" t="s">
        <v>10</v>
      </c>
      <c r="H186" s="83"/>
      <c r="I186" s="83"/>
      <c r="J186" s="83"/>
      <c r="K186" s="83"/>
      <c r="L186" s="83"/>
      <c r="M186" s="431"/>
      <c r="N186" s="83"/>
      <c r="O186" s="91"/>
      <c r="P186" s="1215" t="s">
        <v>2820</v>
      </c>
      <c r="Q186" s="44"/>
    </row>
    <row r="187" spans="1:19" s="44" customFormat="1">
      <c r="A187" s="1503" t="str">
        <f>IF(ISERROR(#REF!),"xx","")</f>
        <v>xx</v>
      </c>
      <c r="B187" s="754">
        <v>9967002118</v>
      </c>
      <c r="C187" s="1380"/>
      <c r="D187" s="705" t="s">
        <v>3483</v>
      </c>
      <c r="E187" s="658" t="s">
        <v>1237</v>
      </c>
      <c r="F187" s="1956">
        <v>109.02939367320002</v>
      </c>
      <c r="G187" s="418" t="s">
        <v>1959</v>
      </c>
      <c r="H187" s="165"/>
      <c r="I187" s="165"/>
      <c r="J187" s="165"/>
      <c r="K187" s="165"/>
      <c r="L187" s="293"/>
      <c r="M187" s="206"/>
      <c r="N187" s="206"/>
      <c r="O187" s="273"/>
      <c r="P187" s="4"/>
    </row>
    <row r="188" spans="1:19" s="44" customFormat="1">
      <c r="A188" s="1503" t="str">
        <f>IF(ISERROR(#REF!),"xx","")</f>
        <v>xx</v>
      </c>
      <c r="B188" s="758">
        <v>9967002119</v>
      </c>
      <c r="C188" s="1382"/>
      <c r="D188" s="706" t="s">
        <v>3484</v>
      </c>
      <c r="E188" s="661" t="s">
        <v>1236</v>
      </c>
      <c r="F188" s="1956">
        <v>127.20095928540005</v>
      </c>
      <c r="G188" s="244" t="s">
        <v>1959</v>
      </c>
      <c r="H188" s="168"/>
      <c r="I188" s="168"/>
      <c r="J188" s="168"/>
      <c r="K188" s="168"/>
      <c r="L188" s="295"/>
      <c r="M188" s="225"/>
      <c r="N188" s="225"/>
      <c r="O188" s="271"/>
      <c r="P188" s="5"/>
    </row>
    <row r="189" spans="1:19" s="518" customFormat="1">
      <c r="A189" s="1503" t="str">
        <f>IF(ISERROR(#REF!),"xx","")</f>
        <v>xx</v>
      </c>
      <c r="B189" s="698" t="s">
        <v>1372</v>
      </c>
      <c r="C189" s="1328"/>
      <c r="D189" s="696" t="s">
        <v>1373</v>
      </c>
      <c r="E189" s="691" t="s">
        <v>295</v>
      </c>
      <c r="F189" s="1956">
        <v>53.072509089600011</v>
      </c>
      <c r="G189" s="556"/>
      <c r="H189" s="557"/>
      <c r="I189" s="558"/>
      <c r="J189" s="605"/>
      <c r="K189" s="557"/>
      <c r="L189" s="562"/>
      <c r="M189" s="560"/>
      <c r="N189" s="560"/>
      <c r="O189" s="563"/>
      <c r="P189" s="615" t="s">
        <v>2746</v>
      </c>
      <c r="Q189" s="44"/>
      <c r="R189" s="532"/>
      <c r="S189" s="532"/>
    </row>
    <row r="190" spans="1:19" ht="14.1" customHeight="1">
      <c r="A190" s="1503"/>
      <c r="R190" s="44"/>
      <c r="S190" s="44"/>
    </row>
    <row r="191" spans="1:19" s="78" customFormat="1" ht="15.6">
      <c r="A191" s="1503"/>
      <c r="B191" s="157" t="s">
        <v>1899</v>
      </c>
      <c r="C191" s="1343"/>
      <c r="D191" s="81"/>
      <c r="E191" s="81"/>
      <c r="F191" s="83"/>
      <c r="G191" s="83"/>
      <c r="H191" s="83"/>
      <c r="I191" s="83"/>
      <c r="J191" s="83"/>
      <c r="K191" s="83"/>
      <c r="L191" s="83"/>
      <c r="M191" s="83"/>
      <c r="N191" s="83"/>
      <c r="O191" s="91"/>
      <c r="P191" s="79"/>
      <c r="R191" s="44"/>
      <c r="S191" s="44"/>
    </row>
    <row r="192" spans="1:19">
      <c r="A192" s="1503" t="str">
        <f>IF(ISERROR(#REF!),"xx","")</f>
        <v>xx</v>
      </c>
      <c r="B192" s="662">
        <v>9967000217</v>
      </c>
      <c r="C192" s="1350"/>
      <c r="D192" s="663" t="s">
        <v>554</v>
      </c>
      <c r="E192" s="664" t="s">
        <v>18</v>
      </c>
      <c r="F192" s="1956">
        <v>453.12383793600014</v>
      </c>
      <c r="G192" s="239">
        <v>250</v>
      </c>
      <c r="H192" s="201">
        <v>350</v>
      </c>
      <c r="I192" s="201"/>
      <c r="J192" s="205"/>
      <c r="K192" s="205"/>
      <c r="L192" s="205"/>
      <c r="M192" s="205"/>
      <c r="N192" s="205"/>
      <c r="O192" s="242"/>
      <c r="P192" s="94"/>
      <c r="R192" s="44"/>
      <c r="S192" s="44"/>
    </row>
    <row r="193" spans="1:19">
      <c r="A193" s="1503" t="str">
        <f>IF(ISERROR(#REF!),"xx","")</f>
        <v>xx</v>
      </c>
      <c r="B193" s="665">
        <v>4614506</v>
      </c>
      <c r="C193" s="1351"/>
      <c r="D193" s="666" t="s">
        <v>19</v>
      </c>
      <c r="E193" s="667" t="s">
        <v>240</v>
      </c>
      <c r="F193" s="1956">
        <v>31.265432352000005</v>
      </c>
      <c r="G193" s="240">
        <v>250</v>
      </c>
      <c r="H193" s="202">
        <v>350</v>
      </c>
      <c r="I193" s="202"/>
      <c r="J193" s="224"/>
      <c r="K193" s="224"/>
      <c r="L193" s="224"/>
      <c r="M193" s="224"/>
      <c r="N193" s="224"/>
      <c r="O193" s="254"/>
      <c r="P193" s="5" t="s">
        <v>1367</v>
      </c>
      <c r="R193" s="44"/>
      <c r="S193" s="44"/>
    </row>
    <row r="194" spans="1:19">
      <c r="A194" s="1503" t="str">
        <f>IF(ISERROR(#REF!),"xx","")</f>
        <v>xx</v>
      </c>
      <c r="B194" s="674">
        <v>4614511</v>
      </c>
      <c r="C194" s="1349"/>
      <c r="D194" s="708" t="s">
        <v>205</v>
      </c>
      <c r="E194" s="673"/>
      <c r="F194" s="1956">
        <v>35.16423926400001</v>
      </c>
      <c r="G194" s="238">
        <v>250</v>
      </c>
      <c r="H194" s="203">
        <v>350</v>
      </c>
      <c r="I194" s="203"/>
      <c r="J194" s="203"/>
      <c r="K194" s="204"/>
      <c r="L194" s="204"/>
      <c r="M194" s="204"/>
      <c r="N194" s="204"/>
      <c r="O194" s="115"/>
      <c r="P194" s="4"/>
      <c r="R194" s="44"/>
      <c r="S194" s="44"/>
    </row>
    <row r="195" spans="1:19">
      <c r="A195" s="1503" t="str">
        <f>IF(ISERROR(#REF!),"xx","")</f>
        <v>xx</v>
      </c>
      <c r="B195" s="665">
        <v>9967000582</v>
      </c>
      <c r="C195" s="1351"/>
      <c r="D195" s="666" t="s">
        <v>482</v>
      </c>
      <c r="E195" s="667"/>
      <c r="F195" s="1956">
        <v>15.745181760000001</v>
      </c>
      <c r="G195" s="240">
        <v>250</v>
      </c>
      <c r="H195" s="202">
        <v>350</v>
      </c>
      <c r="I195" s="202"/>
      <c r="J195" s="202"/>
      <c r="K195" s="224"/>
      <c r="L195" s="224"/>
      <c r="M195" s="224"/>
      <c r="N195" s="224"/>
      <c r="O195" s="254"/>
      <c r="P195" s="5" t="s">
        <v>1386</v>
      </c>
      <c r="R195" s="44"/>
      <c r="S195" s="44"/>
    </row>
    <row r="196" spans="1:19" s="539" customFormat="1">
      <c r="A196" s="1503" t="str">
        <f>IF(ISERROR(#REF!),"xx","")</f>
        <v>xx</v>
      </c>
      <c r="B196" s="535" t="s">
        <v>1030</v>
      </c>
      <c r="C196" s="1324"/>
      <c r="D196" s="536"/>
      <c r="E196" s="536"/>
      <c r="F196" s="536"/>
      <c r="G196" s="536"/>
      <c r="H196" s="1225"/>
      <c r="I196" s="1225"/>
      <c r="J196" s="1225"/>
      <c r="K196" s="1225"/>
      <c r="L196" s="1225"/>
      <c r="M196" s="1225"/>
      <c r="N196" s="1225"/>
      <c r="O196" s="1226"/>
      <c r="P196" s="537"/>
      <c r="R196" s="44"/>
      <c r="S196" s="44"/>
    </row>
    <row r="197" spans="1:19">
      <c r="A197" s="1503" t="str">
        <f>IF(ISERROR(#REF!),"xx","")</f>
        <v>xx</v>
      </c>
      <c r="B197" s="755">
        <v>4068613</v>
      </c>
      <c r="C197" s="1347"/>
      <c r="D197" s="756" t="s">
        <v>1345</v>
      </c>
      <c r="E197" s="757" t="s">
        <v>1026</v>
      </c>
      <c r="F197" s="1956">
        <v>89.031056914800004</v>
      </c>
      <c r="G197" s="239">
        <v>250</v>
      </c>
      <c r="H197" s="201">
        <v>350</v>
      </c>
      <c r="I197" s="201"/>
      <c r="J197" s="205"/>
      <c r="K197" s="205"/>
      <c r="L197" s="205"/>
      <c r="M197" s="205"/>
      <c r="N197" s="205"/>
      <c r="O197" s="242"/>
      <c r="P197" s="94" t="s">
        <v>1905</v>
      </c>
      <c r="R197" s="44"/>
      <c r="S197" s="44"/>
    </row>
    <row r="198" spans="1:19">
      <c r="A198" s="1503" t="str">
        <f>IF(ISERROR(#REF!),"xx","")</f>
        <v>xx</v>
      </c>
      <c r="B198" s="755">
        <v>8938451</v>
      </c>
      <c r="C198" s="1347"/>
      <c r="D198" s="756" t="s">
        <v>1342</v>
      </c>
      <c r="E198" s="757" t="s">
        <v>1344</v>
      </c>
      <c r="F198" s="1956">
        <v>38.073756520800003</v>
      </c>
      <c r="G198" s="239">
        <v>250</v>
      </c>
      <c r="H198" s="201">
        <v>350</v>
      </c>
      <c r="I198" s="201"/>
      <c r="J198" s="205"/>
      <c r="K198" s="205"/>
      <c r="L198" s="205"/>
      <c r="M198" s="205"/>
      <c r="N198" s="205"/>
      <c r="O198" s="242"/>
      <c r="P198" s="14" t="s">
        <v>1906</v>
      </c>
      <c r="R198" s="44"/>
      <c r="S198" s="44"/>
    </row>
    <row r="199" spans="1:19">
      <c r="A199" s="1503" t="str">
        <f>IF(ISERROR(#REF!),"xx","")</f>
        <v>xx</v>
      </c>
      <c r="B199" s="755">
        <v>8938404</v>
      </c>
      <c r="C199" s="1347"/>
      <c r="D199" s="756" t="s">
        <v>1346</v>
      </c>
      <c r="E199" s="757" t="s">
        <v>1027</v>
      </c>
      <c r="F199" s="1956">
        <v>42.496465611600009</v>
      </c>
      <c r="G199" s="239"/>
      <c r="H199" s="201">
        <v>350</v>
      </c>
      <c r="I199" s="201"/>
      <c r="J199" s="201"/>
      <c r="K199" s="205"/>
      <c r="L199" s="205"/>
      <c r="M199" s="205"/>
      <c r="N199" s="205"/>
      <c r="O199" s="242"/>
      <c r="P199" s="14" t="s">
        <v>924</v>
      </c>
      <c r="R199" s="44"/>
      <c r="S199" s="44"/>
    </row>
    <row r="200" spans="1:19">
      <c r="A200" s="1503" t="str">
        <f>IF(ISERROR(#REF!),"xx","")</f>
        <v>xx</v>
      </c>
      <c r="B200" s="758">
        <v>8938415</v>
      </c>
      <c r="C200" s="1348"/>
      <c r="D200" s="706" t="s">
        <v>1347</v>
      </c>
      <c r="E200" s="661" t="s">
        <v>1027</v>
      </c>
      <c r="F200" s="1956">
        <v>50.957300394000001</v>
      </c>
      <c r="G200" s="240">
        <v>250</v>
      </c>
      <c r="H200" s="202"/>
      <c r="I200" s="202"/>
      <c r="J200" s="202"/>
      <c r="K200" s="224"/>
      <c r="L200" s="224"/>
      <c r="M200" s="224"/>
      <c r="N200" s="224"/>
      <c r="O200" s="254"/>
      <c r="P200" s="5" t="s">
        <v>1317</v>
      </c>
      <c r="R200" s="44"/>
      <c r="S200" s="44"/>
    </row>
    <row r="201" spans="1:19">
      <c r="A201" s="1503" t="str">
        <f>IF(ISERROR(#REF!),"xx","")</f>
        <v>xx</v>
      </c>
      <c r="B201" s="662">
        <v>4623361</v>
      </c>
      <c r="C201" s="1350"/>
      <c r="D201" s="663" t="s">
        <v>1583</v>
      </c>
      <c r="E201" s="664" t="s">
        <v>295</v>
      </c>
      <c r="F201" s="1956">
        <v>71.9170956504</v>
      </c>
      <c r="G201" s="239">
        <v>250</v>
      </c>
      <c r="H201" s="201">
        <v>350</v>
      </c>
      <c r="I201" s="201"/>
      <c r="J201" s="205"/>
      <c r="K201" s="205"/>
      <c r="L201" s="205"/>
      <c r="M201" s="205"/>
      <c r="N201" s="205"/>
      <c r="O201" s="242"/>
      <c r="P201" s="94" t="s">
        <v>1350</v>
      </c>
      <c r="R201" s="44"/>
      <c r="S201" s="44"/>
    </row>
    <row r="202" spans="1:19">
      <c r="A202" s="1503" t="str">
        <f>IF(ISERROR(#REF!),"xx","")</f>
        <v>xx</v>
      </c>
      <c r="B202" s="665">
        <v>4599161</v>
      </c>
      <c r="C202" s="1351"/>
      <c r="D202" s="666" t="s">
        <v>1646</v>
      </c>
      <c r="E202" s="667" t="s">
        <v>295</v>
      </c>
      <c r="F202" s="1956">
        <v>61.725635571600016</v>
      </c>
      <c r="G202" s="240">
        <v>250</v>
      </c>
      <c r="H202" s="202">
        <v>350</v>
      </c>
      <c r="I202" s="202"/>
      <c r="J202" s="224"/>
      <c r="K202" s="224"/>
      <c r="L202" s="224"/>
      <c r="M202" s="224"/>
      <c r="N202" s="224"/>
      <c r="O202" s="254"/>
      <c r="P202" s="5" t="s">
        <v>1362</v>
      </c>
      <c r="R202" s="44"/>
      <c r="S202" s="44"/>
    </row>
    <row r="203" spans="1:19" ht="14.1" customHeight="1">
      <c r="A203" s="1503"/>
      <c r="R203" s="44"/>
      <c r="S203" s="44"/>
    </row>
    <row r="204" spans="1:19" ht="15.6">
      <c r="A204" s="1503"/>
      <c r="B204" s="157" t="s">
        <v>4497</v>
      </c>
      <c r="C204" s="1343"/>
      <c r="D204" s="81"/>
      <c r="E204" s="81"/>
      <c r="F204" s="83"/>
      <c r="G204" s="83"/>
      <c r="H204" s="83"/>
      <c r="I204" s="83"/>
      <c r="J204" s="83"/>
      <c r="K204" s="83"/>
      <c r="L204" s="83"/>
      <c r="M204" s="83"/>
      <c r="N204" s="83"/>
      <c r="O204" s="91"/>
      <c r="P204" s="79"/>
      <c r="R204" s="44"/>
      <c r="S204" s="44"/>
    </row>
    <row r="205" spans="1:19" s="44" customFormat="1">
      <c r="A205" s="1503" t="str">
        <f>IF(ISERROR(#REF!),"xx","")</f>
        <v>xx</v>
      </c>
      <c r="B205" s="662">
        <v>9967002050</v>
      </c>
      <c r="C205" s="1350"/>
      <c r="D205" s="663" t="s">
        <v>1765</v>
      </c>
      <c r="E205" s="664" t="s">
        <v>2</v>
      </c>
      <c r="F205" s="1956">
        <v>62.474631912000014</v>
      </c>
      <c r="G205" s="161">
        <v>308</v>
      </c>
      <c r="H205" s="162">
        <v>368</v>
      </c>
      <c r="I205" s="162"/>
      <c r="J205" s="139"/>
      <c r="K205" s="139"/>
      <c r="L205" s="139"/>
      <c r="M205" s="139"/>
      <c r="N205" s="139"/>
      <c r="O205" s="208"/>
      <c r="P205" s="86"/>
      <c r="Q205"/>
      <c r="R205"/>
    </row>
    <row r="206" spans="1:19" s="44" customFormat="1">
      <c r="A206" s="1503" t="str">
        <f>IF(ISERROR(#REF!),"xx","")</f>
        <v>xx</v>
      </c>
      <c r="B206" s="662" t="s">
        <v>3758</v>
      </c>
      <c r="C206" s="1350"/>
      <c r="D206" s="663" t="s">
        <v>3137</v>
      </c>
      <c r="E206" s="664" t="s">
        <v>1768</v>
      </c>
      <c r="F206" s="1956">
        <v>1160.6635711440003</v>
      </c>
      <c r="G206" s="161">
        <v>308</v>
      </c>
      <c r="H206" s="162">
        <v>368</v>
      </c>
      <c r="I206" s="162"/>
      <c r="J206" s="139"/>
      <c r="K206" s="139"/>
      <c r="L206" s="139"/>
      <c r="M206" s="139"/>
      <c r="N206" s="139"/>
      <c r="O206" s="208"/>
      <c r="P206" s="86" t="s">
        <v>1768</v>
      </c>
      <c r="Q206"/>
      <c r="R206"/>
    </row>
    <row r="207" spans="1:19" s="44" customFormat="1">
      <c r="A207" s="1503" t="str">
        <f>IF(ISERROR(#REF!),"xx","")</f>
        <v>xx</v>
      </c>
      <c r="B207" s="665" t="s">
        <v>3135</v>
      </c>
      <c r="C207" s="1351"/>
      <c r="D207" s="666" t="s">
        <v>3136</v>
      </c>
      <c r="E207" s="667" t="s">
        <v>1771</v>
      </c>
      <c r="F207" s="1956">
        <v>537.2480947680001</v>
      </c>
      <c r="G207" s="163">
        <v>308</v>
      </c>
      <c r="H207" s="164">
        <v>368</v>
      </c>
      <c r="I207" s="164"/>
      <c r="J207" s="123"/>
      <c r="K207" s="123"/>
      <c r="L207" s="123"/>
      <c r="M207" s="123"/>
      <c r="N207" s="123"/>
      <c r="O207" s="226"/>
      <c r="P207" s="310" t="s">
        <v>1771</v>
      </c>
      <c r="Q207"/>
      <c r="R207"/>
    </row>
    <row r="208" spans="1:19" s="44" customFormat="1">
      <c r="A208" s="1503" t="str">
        <f>IF(ISERROR(#REF!),"xx","")</f>
        <v>xx</v>
      </c>
      <c r="B208" s="662" t="s">
        <v>4069</v>
      </c>
      <c r="C208" s="1350"/>
      <c r="D208" s="663" t="s">
        <v>1772</v>
      </c>
      <c r="E208" s="664" t="s">
        <v>1003</v>
      </c>
      <c r="F208" s="1956">
        <v>582.90912187200013</v>
      </c>
      <c r="G208" s="161">
        <v>308</v>
      </c>
      <c r="H208" s="162">
        <v>368</v>
      </c>
      <c r="I208" s="162">
        <v>458</v>
      </c>
      <c r="J208" s="162">
        <v>558</v>
      </c>
      <c r="K208" s="162"/>
      <c r="L208" s="139"/>
      <c r="M208" s="139"/>
      <c r="N208" s="139"/>
      <c r="O208" s="208"/>
      <c r="P208" s="86" t="s">
        <v>1773</v>
      </c>
      <c r="Q208"/>
      <c r="R208"/>
    </row>
    <row r="209" spans="1:19" s="44" customFormat="1">
      <c r="A209" s="1503" t="str">
        <f>IF(ISERROR(#REF!),"xx","")</f>
        <v>xx</v>
      </c>
      <c r="B209" s="662" t="s">
        <v>4070</v>
      </c>
      <c r="C209" s="1350"/>
      <c r="D209" s="663" t="s">
        <v>1774</v>
      </c>
      <c r="E209" s="664" t="s">
        <v>1545</v>
      </c>
      <c r="F209" s="1956">
        <v>841.6924306560004</v>
      </c>
      <c r="G209" s="161">
        <v>308</v>
      </c>
      <c r="H209" s="162">
        <v>368</v>
      </c>
      <c r="I209" s="162">
        <v>458</v>
      </c>
      <c r="J209" s="162">
        <v>558</v>
      </c>
      <c r="K209" s="162"/>
      <c r="L209" s="139"/>
      <c r="M209" s="139"/>
      <c r="N209" s="139"/>
      <c r="O209" s="208"/>
      <c r="P209" s="86" t="s">
        <v>1410</v>
      </c>
      <c r="Q209"/>
      <c r="R209"/>
    </row>
    <row r="210" spans="1:19" s="44" customFormat="1">
      <c r="A210" s="1503" t="str">
        <f>IF(ISERROR(#REF!),"xx","")</f>
        <v>xx</v>
      </c>
      <c r="B210" s="662" t="s">
        <v>3138</v>
      </c>
      <c r="C210" s="1350"/>
      <c r="D210" s="663" t="s">
        <v>1775</v>
      </c>
      <c r="E210" s="664" t="s">
        <v>243</v>
      </c>
      <c r="F210" s="1956">
        <v>841.6924306560004</v>
      </c>
      <c r="G210" s="161">
        <v>308</v>
      </c>
      <c r="H210" s="162">
        <v>368</v>
      </c>
      <c r="I210" s="162">
        <v>458</v>
      </c>
      <c r="J210" s="162">
        <v>558</v>
      </c>
      <c r="K210" s="162"/>
      <c r="L210" s="139"/>
      <c r="M210" s="139"/>
      <c r="N210" s="139"/>
      <c r="O210" s="208"/>
      <c r="P210" s="86" t="s">
        <v>1984</v>
      </c>
      <c r="Q210"/>
      <c r="R210"/>
    </row>
    <row r="211" spans="1:19" s="44" customFormat="1">
      <c r="A211" s="1503" t="str">
        <f>IF(ISERROR(#REF!),"xx","")</f>
        <v>xx</v>
      </c>
      <c r="B211" s="662">
        <v>9967002664</v>
      </c>
      <c r="C211" s="1350"/>
      <c r="D211" s="663" t="s">
        <v>2483</v>
      </c>
      <c r="E211" s="664"/>
      <c r="F211" s="1956">
        <v>132.72813338400002</v>
      </c>
      <c r="G211" s="161">
        <v>308</v>
      </c>
      <c r="H211" s="162">
        <v>368</v>
      </c>
      <c r="I211" s="162">
        <v>458</v>
      </c>
      <c r="J211" s="162">
        <v>558</v>
      </c>
      <c r="K211" s="162"/>
      <c r="L211" s="139"/>
      <c r="M211" s="139"/>
      <c r="N211" s="139"/>
      <c r="O211" s="208"/>
      <c r="P211" s="86" t="s">
        <v>3332</v>
      </c>
      <c r="Q211"/>
      <c r="R211"/>
    </row>
    <row r="212" spans="1:19" s="44" customFormat="1">
      <c r="A212" s="1503" t="str">
        <f>IF(ISERROR(#REF!),"xx","")</f>
        <v>xx</v>
      </c>
      <c r="B212" s="665">
        <v>9967002665</v>
      </c>
      <c r="C212" s="1351"/>
      <c r="D212" s="666" t="s">
        <v>2484</v>
      </c>
      <c r="E212" s="667"/>
      <c r="F212" s="1956">
        <v>144.10590163200004</v>
      </c>
      <c r="G212" s="163">
        <v>308</v>
      </c>
      <c r="H212" s="164">
        <v>368</v>
      </c>
      <c r="I212" s="164">
        <v>458</v>
      </c>
      <c r="J212" s="164">
        <v>558</v>
      </c>
      <c r="K212" s="164"/>
      <c r="L212" s="123"/>
      <c r="M212" s="123"/>
      <c r="N212" s="123"/>
      <c r="O212" s="226"/>
      <c r="P212" s="310" t="s">
        <v>3332</v>
      </c>
      <c r="Q212"/>
      <c r="R212"/>
    </row>
    <row r="213" spans="1:19" s="518" customFormat="1">
      <c r="A213" s="1503" t="str">
        <f>IF(ISERROR(#REF!),"xx","")</f>
        <v>xx</v>
      </c>
      <c r="B213" s="662">
        <v>9967003545</v>
      </c>
      <c r="C213" s="1327"/>
      <c r="D213" s="663" t="s">
        <v>1777</v>
      </c>
      <c r="E213" s="664" t="s">
        <v>1279</v>
      </c>
      <c r="F213" s="1956">
        <v>123.03734889600001</v>
      </c>
      <c r="G213" s="850">
        <v>308</v>
      </c>
      <c r="H213" s="578">
        <v>368</v>
      </c>
      <c r="I213" s="579">
        <v>458</v>
      </c>
      <c r="J213" s="578">
        <v>558</v>
      </c>
      <c r="K213" s="578"/>
      <c r="L213" s="189"/>
      <c r="M213" s="191"/>
      <c r="N213" s="191"/>
      <c r="O213" s="513"/>
      <c r="P213" s="86"/>
      <c r="Q213"/>
      <c r="R213"/>
    </row>
    <row r="214" spans="1:19" s="518" customFormat="1">
      <c r="A214" s="1503" t="str">
        <f>IF(ISERROR(#REF!),"xx","")</f>
        <v>xx</v>
      </c>
      <c r="B214" s="686" t="s">
        <v>3682</v>
      </c>
      <c r="C214" s="1327"/>
      <c r="D214" s="687" t="s">
        <v>3683</v>
      </c>
      <c r="E214" s="688" t="s">
        <v>1193</v>
      </c>
      <c r="F214" s="1956">
        <v>2460.6907451279999</v>
      </c>
      <c r="G214" s="587"/>
      <c r="H214" s="544"/>
      <c r="I214" s="545">
        <v>458</v>
      </c>
      <c r="J214" s="604">
        <v>558</v>
      </c>
      <c r="K214" s="604"/>
      <c r="L214" s="565"/>
      <c r="M214" s="878"/>
      <c r="N214" s="553"/>
      <c r="O214" s="554"/>
      <c r="P214" s="588" t="s">
        <v>3748</v>
      </c>
      <c r="Q214"/>
      <c r="R214"/>
      <c r="S214" s="532"/>
    </row>
    <row r="215" spans="1:19" s="555" customFormat="1">
      <c r="A215" s="1503" t="str">
        <f>IF(ISERROR(#REF!),"xx","")</f>
        <v>xx</v>
      </c>
      <c r="B215" s="686" t="s">
        <v>3139</v>
      </c>
      <c r="C215" s="1327"/>
      <c r="D215" s="687" t="s">
        <v>3140</v>
      </c>
      <c r="E215" s="688" t="s">
        <v>228</v>
      </c>
      <c r="F215" s="1956">
        <v>1492.8306734880005</v>
      </c>
      <c r="G215" s="587">
        <v>308</v>
      </c>
      <c r="H215" s="544">
        <v>368</v>
      </c>
      <c r="I215" s="545">
        <v>458</v>
      </c>
      <c r="J215" s="604">
        <v>558</v>
      </c>
      <c r="K215" s="604"/>
      <c r="L215" s="565"/>
      <c r="M215" s="878"/>
      <c r="N215" s="553"/>
      <c r="O215" s="554"/>
      <c r="P215" s="588" t="s">
        <v>3749</v>
      </c>
      <c r="Q215" s="44"/>
      <c r="R215" s="44"/>
      <c r="S215" s="575"/>
    </row>
    <row r="216" spans="1:19" s="44" customFormat="1">
      <c r="A216" s="1503" t="str">
        <f>IF(ISERROR(#REF!),"xx","")</f>
        <v>xx</v>
      </c>
      <c r="B216" s="662" t="s">
        <v>3141</v>
      </c>
      <c r="C216" s="1350"/>
      <c r="D216" s="663" t="s">
        <v>3005</v>
      </c>
      <c r="E216" s="664" t="s">
        <v>3763</v>
      </c>
      <c r="F216" s="1956">
        <v>153.59049921600001</v>
      </c>
      <c r="G216" s="161">
        <v>308</v>
      </c>
      <c r="H216" s="162">
        <v>368</v>
      </c>
      <c r="I216" s="162">
        <v>458</v>
      </c>
      <c r="J216" s="162">
        <v>558</v>
      </c>
      <c r="K216" s="162"/>
      <c r="L216" s="139"/>
      <c r="M216" s="139"/>
      <c r="N216" s="139"/>
      <c r="O216" s="208"/>
      <c r="P216" s="1554" t="s">
        <v>2640</v>
      </c>
      <c r="Q216"/>
      <c r="R216"/>
    </row>
    <row r="217" spans="1:19" s="44" customFormat="1">
      <c r="A217" s="1503" t="str">
        <f>IF(ISERROR(#REF!),"xx","")</f>
        <v>xx</v>
      </c>
      <c r="B217" s="662" t="s">
        <v>2628</v>
      </c>
      <c r="C217" s="1350"/>
      <c r="D217" s="663" t="s">
        <v>3142</v>
      </c>
      <c r="E217" s="664" t="s">
        <v>2758</v>
      </c>
      <c r="F217" s="1956">
        <v>703.43473939199998</v>
      </c>
      <c r="G217" s="161">
        <v>308</v>
      </c>
      <c r="H217" s="162">
        <v>368</v>
      </c>
      <c r="I217" s="162">
        <v>458</v>
      </c>
      <c r="J217" s="162">
        <v>558</v>
      </c>
      <c r="K217" s="162"/>
      <c r="L217" s="139"/>
      <c r="M217" s="139"/>
      <c r="N217" s="139"/>
      <c r="O217" s="208"/>
      <c r="P217" s="86" t="s">
        <v>3143</v>
      </c>
      <c r="Q217"/>
      <c r="R217"/>
    </row>
    <row r="218" spans="1:19" s="44" customFormat="1">
      <c r="A218" s="1503" t="str">
        <f>IF(ISERROR(#REF!),"xx","")</f>
        <v>xx</v>
      </c>
      <c r="B218" s="665" t="s">
        <v>2631</v>
      </c>
      <c r="C218" s="1351"/>
      <c r="D218" s="666" t="s">
        <v>2632</v>
      </c>
      <c r="E218" s="667" t="s">
        <v>3144</v>
      </c>
      <c r="F218" s="1956">
        <v>563.1151790880001</v>
      </c>
      <c r="G218" s="163">
        <v>308</v>
      </c>
      <c r="H218" s="164">
        <v>368</v>
      </c>
      <c r="I218" s="164">
        <v>458</v>
      </c>
      <c r="J218" s="164">
        <v>558</v>
      </c>
      <c r="K218" s="164"/>
      <c r="L218" s="123"/>
      <c r="M218" s="123"/>
      <c r="N218" s="123"/>
      <c r="O218" s="226"/>
      <c r="P218" s="310" t="s">
        <v>3179</v>
      </c>
      <c r="Q218"/>
      <c r="R218"/>
    </row>
    <row r="219" spans="1:19" s="44" customFormat="1">
      <c r="A219" s="1503" t="str">
        <f>IF(ISERROR(#REF!),"xx","")</f>
        <v>xx</v>
      </c>
      <c r="B219" s="662">
        <v>9967001961</v>
      </c>
      <c r="C219" s="1350"/>
      <c r="D219" s="663" t="s">
        <v>1760</v>
      </c>
      <c r="E219" s="664" t="s">
        <v>1485</v>
      </c>
      <c r="F219" s="1956">
        <v>166.99264797600003</v>
      </c>
      <c r="G219" s="161">
        <v>308</v>
      </c>
      <c r="H219" s="162">
        <v>368</v>
      </c>
      <c r="I219" s="162">
        <v>458</v>
      </c>
      <c r="J219" s="162">
        <v>558</v>
      </c>
      <c r="K219" s="162"/>
      <c r="L219" s="139"/>
      <c r="M219" s="139"/>
      <c r="N219" s="139"/>
      <c r="O219" s="208"/>
      <c r="P219" s="86" t="s">
        <v>733</v>
      </c>
      <c r="Q219"/>
      <c r="R219"/>
    </row>
    <row r="220" spans="1:19" s="518" customFormat="1">
      <c r="A220" s="1503" t="str">
        <f>IF(ISERROR(#REF!),"xx","")</f>
        <v>xx</v>
      </c>
      <c r="B220" s="686" t="s">
        <v>1786</v>
      </c>
      <c r="C220" s="1327"/>
      <c r="D220" s="687" t="s">
        <v>1787</v>
      </c>
      <c r="E220" s="688" t="s">
        <v>829</v>
      </c>
      <c r="F220" s="1956">
        <v>135.33358608000003</v>
      </c>
      <c r="G220" s="587"/>
      <c r="H220" s="544"/>
      <c r="I220" s="545">
        <v>458</v>
      </c>
      <c r="J220" s="604">
        <v>558</v>
      </c>
      <c r="K220" s="604"/>
      <c r="L220" s="565"/>
      <c r="M220" s="878"/>
      <c r="N220" s="553"/>
      <c r="O220" s="554"/>
      <c r="P220" s="594" t="s">
        <v>1788</v>
      </c>
      <c r="Q220"/>
      <c r="R220"/>
      <c r="S220" s="532"/>
    </row>
    <row r="221" spans="1:19" s="44" customFormat="1">
      <c r="A221" s="1503" t="str">
        <f>IF(ISERROR(#REF!),"xx","")</f>
        <v>xx</v>
      </c>
      <c r="B221" s="665" t="s">
        <v>3063</v>
      </c>
      <c r="C221" s="1351"/>
      <c r="D221" s="666" t="s">
        <v>1781</v>
      </c>
      <c r="E221" s="667" t="s">
        <v>305</v>
      </c>
      <c r="F221" s="1956">
        <v>318.33383551200001</v>
      </c>
      <c r="G221" s="163">
        <v>308</v>
      </c>
      <c r="H221" s="164">
        <v>368</v>
      </c>
      <c r="I221" s="164">
        <v>458</v>
      </c>
      <c r="J221" s="164">
        <v>558</v>
      </c>
      <c r="K221" s="164"/>
      <c r="L221" s="123"/>
      <c r="M221" s="123"/>
      <c r="N221" s="123"/>
      <c r="O221" s="226"/>
      <c r="P221" s="310" t="s">
        <v>1782</v>
      </c>
      <c r="Q221"/>
      <c r="R221"/>
    </row>
    <row r="222" spans="1:19" s="78" customFormat="1">
      <c r="A222" s="1503" t="str">
        <f>IF(ISERROR(#REF!),"xx","")</f>
        <v>xx</v>
      </c>
      <c r="B222" s="662" t="s">
        <v>3071</v>
      </c>
      <c r="C222" s="1350"/>
      <c r="D222" s="663" t="s">
        <v>1778</v>
      </c>
      <c r="E222" s="664" t="s">
        <v>1779</v>
      </c>
      <c r="F222" s="1956">
        <v>726.1902758880002</v>
      </c>
      <c r="G222" s="220">
        <v>308</v>
      </c>
      <c r="H222" s="221">
        <v>368</v>
      </c>
      <c r="I222" s="221">
        <v>458</v>
      </c>
      <c r="J222" s="221">
        <v>558</v>
      </c>
      <c r="K222" s="221"/>
      <c r="L222" s="207"/>
      <c r="M222" s="207"/>
      <c r="N222" s="205"/>
      <c r="O222" s="208"/>
      <c r="P222" s="86" t="s">
        <v>1829</v>
      </c>
      <c r="Q222"/>
      <c r="R222"/>
    </row>
    <row r="223" spans="1:19" s="44" customFormat="1">
      <c r="A223" s="1503" t="str">
        <f>IF(ISERROR(#REF!),"xx","")</f>
        <v>xx</v>
      </c>
      <c r="B223" s="662" t="s">
        <v>3073</v>
      </c>
      <c r="C223" s="1350"/>
      <c r="D223" s="663" t="s">
        <v>1783</v>
      </c>
      <c r="E223" s="664" t="s">
        <v>1831</v>
      </c>
      <c r="F223" s="1956">
        <v>303.11349314400007</v>
      </c>
      <c r="G223" s="161">
        <v>308</v>
      </c>
      <c r="H223" s="162">
        <v>368</v>
      </c>
      <c r="I223" s="162">
        <v>458</v>
      </c>
      <c r="J223" s="162">
        <v>558</v>
      </c>
      <c r="K223" s="162"/>
      <c r="L223" s="139"/>
      <c r="M223" s="139"/>
      <c r="N223" s="139"/>
      <c r="O223" s="208"/>
      <c r="P223" s="86" t="s">
        <v>1784</v>
      </c>
      <c r="Q223"/>
      <c r="R223"/>
    </row>
    <row r="224" spans="1:19" s="44" customFormat="1">
      <c r="A224" s="1503" t="str">
        <f>IF(ISERROR(#REF!),"xx","")</f>
        <v>xx</v>
      </c>
      <c r="B224" s="711" t="s">
        <v>3684</v>
      </c>
      <c r="C224" s="1353"/>
      <c r="D224" s="712" t="s">
        <v>3145</v>
      </c>
      <c r="E224" s="713" t="s">
        <v>381</v>
      </c>
      <c r="F224" s="1956">
        <v>134.62130404800001</v>
      </c>
      <c r="G224" s="173">
        <v>308</v>
      </c>
      <c r="H224" s="174">
        <v>368</v>
      </c>
      <c r="I224" s="174">
        <v>458</v>
      </c>
      <c r="J224" s="174">
        <v>558</v>
      </c>
      <c r="K224" s="174"/>
      <c r="L224" s="151"/>
      <c r="M224" s="151"/>
      <c r="N224" s="151"/>
      <c r="O224" s="1704"/>
      <c r="P224" s="1546" t="s">
        <v>3685</v>
      </c>
      <c r="Q224"/>
      <c r="R224"/>
    </row>
    <row r="225" spans="1:18">
      <c r="A225" s="1503" t="str">
        <f>IF(ISERROR(#REF!),"xx","")</f>
        <v>xx</v>
      </c>
      <c r="B225" s="662" t="s">
        <v>3527</v>
      </c>
      <c r="C225" s="1350"/>
      <c r="D225" s="663" t="s">
        <v>3528</v>
      </c>
      <c r="E225" s="664" t="s">
        <v>1780</v>
      </c>
      <c r="F225" s="1956">
        <v>1087.5234530160003</v>
      </c>
      <c r="G225" s="220">
        <v>308</v>
      </c>
      <c r="H225" s="221">
        <v>368</v>
      </c>
      <c r="I225" s="221">
        <v>458</v>
      </c>
      <c r="J225" s="162">
        <v>558</v>
      </c>
      <c r="K225" s="162"/>
      <c r="L225" s="207"/>
      <c r="M225" s="207"/>
      <c r="N225" s="205"/>
      <c r="O225" s="350"/>
      <c r="P225" s="86" t="s">
        <v>3572</v>
      </c>
    </row>
    <row r="226" spans="1:18">
      <c r="A226" s="1503" t="str">
        <f>IF(ISERROR(#REF!),"xx","")</f>
        <v>xx</v>
      </c>
      <c r="B226" s="662" t="s">
        <v>3529</v>
      </c>
      <c r="C226" s="1350"/>
      <c r="D226" s="663" t="s">
        <v>3557</v>
      </c>
      <c r="E226" s="664" t="s">
        <v>2385</v>
      </c>
      <c r="F226" s="1956">
        <v>1928.2599262080003</v>
      </c>
      <c r="G226" s="220">
        <v>308</v>
      </c>
      <c r="H226" s="221">
        <v>368</v>
      </c>
      <c r="I226" s="221">
        <v>458</v>
      </c>
      <c r="J226" s="162">
        <v>558</v>
      </c>
      <c r="K226" s="162"/>
      <c r="L226" s="207"/>
      <c r="M226" s="207"/>
      <c r="N226" s="205"/>
      <c r="O226" s="350"/>
      <c r="P226" s="86" t="s">
        <v>3573</v>
      </c>
    </row>
    <row r="227" spans="1:18">
      <c r="A227" s="1503" t="str">
        <f>IF(ISERROR(#REF!),"xx","")</f>
        <v>xx</v>
      </c>
      <c r="B227" s="662" t="s">
        <v>456</v>
      </c>
      <c r="C227" s="1350"/>
      <c r="D227" s="663" t="s">
        <v>467</v>
      </c>
      <c r="E227" s="664" t="s">
        <v>3882</v>
      </c>
      <c r="F227" s="1956">
        <v>342.43895901600001</v>
      </c>
      <c r="G227" s="220">
        <v>308</v>
      </c>
      <c r="H227" s="221">
        <v>368</v>
      </c>
      <c r="I227" s="221">
        <v>458</v>
      </c>
      <c r="J227" s="162">
        <v>558</v>
      </c>
      <c r="K227" s="162"/>
      <c r="L227" s="207"/>
      <c r="M227" s="207"/>
      <c r="N227" s="205"/>
      <c r="O227" s="208"/>
      <c r="P227" s="86" t="s">
        <v>1784</v>
      </c>
    </row>
    <row r="228" spans="1:18">
      <c r="A228" s="1503" t="str">
        <f>IF(ISERROR(#REF!),"xx","")</f>
        <v>xx</v>
      </c>
      <c r="B228" s="674" t="s">
        <v>3530</v>
      </c>
      <c r="C228" s="1349"/>
      <c r="D228" s="708" t="s">
        <v>3531</v>
      </c>
      <c r="E228" s="673" t="s">
        <v>472</v>
      </c>
      <c r="F228" s="1956">
        <v>2870.7964971840006</v>
      </c>
      <c r="G228" s="218"/>
      <c r="H228" s="219"/>
      <c r="I228" s="219">
        <v>458</v>
      </c>
      <c r="J228" s="219">
        <v>558</v>
      </c>
      <c r="K228" s="219"/>
      <c r="L228" s="206"/>
      <c r="M228" s="206"/>
      <c r="N228" s="409"/>
      <c r="O228" s="214"/>
      <c r="P228" s="155" t="s">
        <v>3574</v>
      </c>
    </row>
    <row r="229" spans="1:18" ht="13.5" customHeight="1">
      <c r="A229" s="1503" t="str">
        <f>IF(ISERROR(#REF!),"xx","")</f>
        <v>xx</v>
      </c>
      <c r="B229" s="662" t="s">
        <v>3532</v>
      </c>
      <c r="C229" s="1350"/>
      <c r="D229" s="663" t="s">
        <v>3558</v>
      </c>
      <c r="E229" s="664" t="s">
        <v>2385</v>
      </c>
      <c r="F229" s="1956">
        <v>3921.9748223040006</v>
      </c>
      <c r="G229" s="220"/>
      <c r="H229" s="221"/>
      <c r="I229" s="221">
        <v>458</v>
      </c>
      <c r="J229" s="221">
        <v>558</v>
      </c>
      <c r="K229" s="221"/>
      <c r="L229" s="207"/>
      <c r="M229" s="207"/>
      <c r="N229" s="341"/>
      <c r="O229" s="208"/>
      <c r="P229" s="86" t="s">
        <v>3575</v>
      </c>
    </row>
    <row r="230" spans="1:18">
      <c r="A230" s="1503" t="str">
        <f>IF(ISERROR(#REF!),"xx","")</f>
        <v>xx</v>
      </c>
      <c r="B230" s="662" t="s">
        <v>3533</v>
      </c>
      <c r="C230" s="1350"/>
      <c r="D230" s="663" t="s">
        <v>3534</v>
      </c>
      <c r="E230" s="664" t="s">
        <v>3883</v>
      </c>
      <c r="F230" s="1956">
        <v>4015.827352152</v>
      </c>
      <c r="G230" s="220"/>
      <c r="H230" s="221"/>
      <c r="I230" s="221">
        <v>458</v>
      </c>
      <c r="J230" s="221">
        <v>558</v>
      </c>
      <c r="K230" s="221"/>
      <c r="L230" s="207"/>
      <c r="M230" s="207"/>
      <c r="N230" s="341"/>
      <c r="O230" s="208"/>
      <c r="P230" s="86"/>
    </row>
    <row r="231" spans="1:18">
      <c r="A231" s="1503" t="str">
        <f>IF(ISERROR(#REF!),"xx","")</f>
        <v>xx</v>
      </c>
      <c r="B231" s="662" t="s">
        <v>3535</v>
      </c>
      <c r="C231" s="1350"/>
      <c r="D231" s="663" t="s">
        <v>1635</v>
      </c>
      <c r="E231" s="664" t="s">
        <v>3739</v>
      </c>
      <c r="F231" s="1956">
        <v>306.61867051200005</v>
      </c>
      <c r="G231" s="220"/>
      <c r="H231" s="221"/>
      <c r="I231" s="221">
        <v>458</v>
      </c>
      <c r="J231" s="221">
        <v>558</v>
      </c>
      <c r="K231" s="221"/>
      <c r="L231" s="207"/>
      <c r="M231" s="207"/>
      <c r="N231" s="341"/>
      <c r="O231" s="208"/>
      <c r="P231" s="86" t="s">
        <v>3576</v>
      </c>
    </row>
    <row r="232" spans="1:18">
      <c r="A232" s="1503" t="str">
        <f>IF(ISERROR(#REF!),"xx","")</f>
        <v>xx</v>
      </c>
      <c r="B232" s="662" t="s">
        <v>3536</v>
      </c>
      <c r="C232" s="1350"/>
      <c r="D232" s="663" t="s">
        <v>3537</v>
      </c>
      <c r="E232" s="664" t="s">
        <v>3556</v>
      </c>
      <c r="F232" s="1956">
        <v>929.5842845520001</v>
      </c>
      <c r="G232" s="220"/>
      <c r="H232" s="221"/>
      <c r="I232" s="221">
        <v>458</v>
      </c>
      <c r="J232" s="221">
        <v>558</v>
      </c>
      <c r="K232" s="221"/>
      <c r="L232" s="207"/>
      <c r="M232" s="207"/>
      <c r="N232" s="341"/>
      <c r="O232" s="208"/>
      <c r="P232" s="86" t="s">
        <v>1199</v>
      </c>
    </row>
    <row r="233" spans="1:18">
      <c r="A233" s="1503" t="str">
        <f>IF(ISERROR(#REF!),"xx","")</f>
        <v>xx</v>
      </c>
      <c r="B233" s="662" t="s">
        <v>3538</v>
      </c>
      <c r="C233" s="1350"/>
      <c r="D233" s="663" t="s">
        <v>3539</v>
      </c>
      <c r="E233" s="664" t="s">
        <v>3884</v>
      </c>
      <c r="F233" s="1956">
        <v>459.34693358400006</v>
      </c>
      <c r="G233" s="220"/>
      <c r="H233" s="221"/>
      <c r="I233" s="221">
        <v>458</v>
      </c>
      <c r="J233" s="221">
        <v>558</v>
      </c>
      <c r="K233" s="221"/>
      <c r="L233" s="207"/>
      <c r="M233" s="207"/>
      <c r="N233" s="341"/>
      <c r="O233" s="208"/>
      <c r="P233" s="86" t="s">
        <v>1784</v>
      </c>
    </row>
    <row r="234" spans="1:18" s="44" customFormat="1">
      <c r="A234" s="1503" t="str">
        <f>IF(ISERROR(#REF!),"xx","")</f>
        <v>xx</v>
      </c>
      <c r="B234" s="674" t="s">
        <v>3547</v>
      </c>
      <c r="C234" s="1349"/>
      <c r="D234" s="708" t="s">
        <v>1197</v>
      </c>
      <c r="E234" s="673" t="s">
        <v>882</v>
      </c>
      <c r="F234" s="1956">
        <v>615.18674448000013</v>
      </c>
      <c r="G234" s="159">
        <v>308</v>
      </c>
      <c r="H234" s="160">
        <v>368</v>
      </c>
      <c r="I234" s="160">
        <v>458</v>
      </c>
      <c r="J234" s="160">
        <v>558</v>
      </c>
      <c r="K234" s="160"/>
      <c r="L234" s="124"/>
      <c r="M234" s="124"/>
      <c r="N234" s="124"/>
      <c r="O234" s="214"/>
      <c r="P234" s="155" t="s">
        <v>3886</v>
      </c>
      <c r="Q234"/>
      <c r="R234"/>
    </row>
    <row r="235" spans="1:18" s="44" customFormat="1">
      <c r="A235" s="1503" t="str">
        <f>IF(ISERROR(#REF!),"xx","")</f>
        <v>xx</v>
      </c>
      <c r="B235" s="662" t="s">
        <v>3559</v>
      </c>
      <c r="C235" s="1350"/>
      <c r="D235" s="663" t="s">
        <v>3158</v>
      </c>
      <c r="E235" s="677" t="s">
        <v>3160</v>
      </c>
      <c r="F235" s="1956">
        <v>191.49140102400006</v>
      </c>
      <c r="G235" s="162">
        <v>308</v>
      </c>
      <c r="H235" s="162">
        <v>368</v>
      </c>
      <c r="I235" s="162">
        <v>458</v>
      </c>
      <c r="J235" s="162">
        <v>558</v>
      </c>
      <c r="K235" s="162"/>
      <c r="L235" s="139"/>
      <c r="M235" s="139"/>
      <c r="N235" s="139"/>
      <c r="O235" s="350"/>
      <c r="P235" s="88" t="s">
        <v>3159</v>
      </c>
      <c r="Q235"/>
      <c r="R235"/>
    </row>
    <row r="236" spans="1:18" s="44" customFormat="1">
      <c r="A236" s="1503" t="str">
        <f>IF(ISERROR(#REF!),"xx","")</f>
        <v>xx</v>
      </c>
      <c r="B236" s="776" t="s">
        <v>3943</v>
      </c>
      <c r="C236" s="1350"/>
      <c r="D236" s="663" t="s">
        <v>3764</v>
      </c>
      <c r="E236" s="664" t="s">
        <v>3885</v>
      </c>
      <c r="F236" s="1956">
        <v>193.10340772800001</v>
      </c>
      <c r="G236" s="161">
        <v>308</v>
      </c>
      <c r="H236" s="162">
        <v>368</v>
      </c>
      <c r="I236" s="162">
        <v>458</v>
      </c>
      <c r="J236" s="162">
        <v>558</v>
      </c>
      <c r="K236" s="162"/>
      <c r="L236" s="139"/>
      <c r="M236" s="139"/>
      <c r="N236" s="139"/>
      <c r="O236" s="208"/>
      <c r="P236" s="86" t="s">
        <v>3887</v>
      </c>
      <c r="Q236"/>
      <c r="R236"/>
    </row>
    <row r="237" spans="1:18">
      <c r="A237" s="1503" t="str">
        <f>IF(ISERROR(#REF!),"xx","")</f>
        <v>xx</v>
      </c>
      <c r="B237" s="689">
        <v>9967002640</v>
      </c>
      <c r="C237" s="1328"/>
      <c r="D237" s="696" t="s">
        <v>2477</v>
      </c>
      <c r="E237" s="667"/>
      <c r="F237" s="1956">
        <v>205.06224816000005</v>
      </c>
      <c r="G237" s="222">
        <v>308</v>
      </c>
      <c r="H237" s="223">
        <v>368</v>
      </c>
      <c r="I237" s="223">
        <v>458</v>
      </c>
      <c r="J237" s="223">
        <v>558</v>
      </c>
      <c r="K237" s="223"/>
      <c r="L237" s="225"/>
      <c r="M237" s="224"/>
      <c r="N237" s="282"/>
      <c r="O237" s="865"/>
      <c r="P237" s="310" t="s">
        <v>3888</v>
      </c>
    </row>
    <row r="238" spans="1:18" s="44" customFormat="1">
      <c r="A238" s="1503" t="str">
        <f>IF(ISERROR(#REF!),"xx","")</f>
        <v>xx</v>
      </c>
      <c r="B238" s="662" t="s">
        <v>1601</v>
      </c>
      <c r="C238" s="1350"/>
      <c r="D238" s="663" t="s">
        <v>464</v>
      </c>
      <c r="E238" s="664" t="s">
        <v>995</v>
      </c>
      <c r="F238" s="1956">
        <v>704.99051330400016</v>
      </c>
      <c r="G238" s="161">
        <v>308</v>
      </c>
      <c r="H238" s="162">
        <v>368</v>
      </c>
      <c r="I238" s="162">
        <v>458</v>
      </c>
      <c r="J238" s="162">
        <v>558</v>
      </c>
      <c r="K238" s="162"/>
      <c r="L238" s="139"/>
      <c r="M238" s="139"/>
      <c r="N238" s="139"/>
      <c r="O238" s="208"/>
      <c r="P238" s="86" t="s">
        <v>336</v>
      </c>
      <c r="Q238"/>
      <c r="R238"/>
    </row>
    <row r="239" spans="1:18" s="44" customFormat="1">
      <c r="A239" s="1503" t="str">
        <f>IF(ISERROR(#REF!),"xx","")</f>
        <v>xx</v>
      </c>
      <c r="B239" s="662" t="s">
        <v>3075</v>
      </c>
      <c r="C239" s="1350"/>
      <c r="D239" s="663" t="s">
        <v>1194</v>
      </c>
      <c r="E239" s="664" t="s">
        <v>1794</v>
      </c>
      <c r="F239" s="1956">
        <v>90.197398368000009</v>
      </c>
      <c r="G239" s="161">
        <v>308</v>
      </c>
      <c r="H239" s="162">
        <v>368</v>
      </c>
      <c r="I239" s="162">
        <v>458</v>
      </c>
      <c r="J239" s="162">
        <v>558</v>
      </c>
      <c r="K239" s="162"/>
      <c r="L239" s="139"/>
      <c r="M239" s="139"/>
      <c r="N239" s="139"/>
      <c r="O239" s="208"/>
      <c r="P239" s="86" t="s">
        <v>1795</v>
      </c>
      <c r="Q239"/>
      <c r="R239"/>
    </row>
    <row r="240" spans="1:18" s="44" customFormat="1">
      <c r="A240" s="1503" t="str">
        <f>IF(ISERROR(#REF!),"xx","")</f>
        <v>xx</v>
      </c>
      <c r="B240" s="665" t="s">
        <v>247</v>
      </c>
      <c r="C240" s="1351"/>
      <c r="D240" s="666" t="s">
        <v>248</v>
      </c>
      <c r="E240" s="667" t="s">
        <v>485</v>
      </c>
      <c r="F240" s="1956">
        <v>43.074318671999997</v>
      </c>
      <c r="G240" s="163">
        <v>308</v>
      </c>
      <c r="H240" s="164">
        <v>368</v>
      </c>
      <c r="I240" s="164">
        <v>458</v>
      </c>
      <c r="J240" s="164">
        <v>558</v>
      </c>
      <c r="K240" s="164"/>
      <c r="L240" s="123"/>
      <c r="M240" s="123"/>
      <c r="N240" s="123"/>
      <c r="O240" s="226"/>
      <c r="P240" s="310" t="s">
        <v>1986</v>
      </c>
      <c r="Q240"/>
      <c r="R240"/>
    </row>
    <row r="241" spans="1:19" s="44" customFormat="1">
      <c r="A241" s="1503" t="str">
        <f>IF(ISERROR(#REF!),"xx","")</f>
        <v>xx</v>
      </c>
      <c r="B241" s="662" t="s">
        <v>3338</v>
      </c>
      <c r="C241" s="1350"/>
      <c r="D241" s="663" t="s">
        <v>3078</v>
      </c>
      <c r="E241" s="664" t="s">
        <v>1791</v>
      </c>
      <c r="F241" s="1956">
        <v>99.550786104000011</v>
      </c>
      <c r="G241" s="161">
        <v>308</v>
      </c>
      <c r="H241" s="162">
        <v>368</v>
      </c>
      <c r="I241" s="162">
        <v>458</v>
      </c>
      <c r="J241" s="162">
        <v>558</v>
      </c>
      <c r="K241" s="162"/>
      <c r="L241" s="139"/>
      <c r="M241" s="139"/>
      <c r="N241" s="139"/>
      <c r="O241" s="208"/>
      <c r="P241" s="86" t="s">
        <v>996</v>
      </c>
      <c r="Q241"/>
      <c r="R241"/>
    </row>
    <row r="242" spans="1:19" s="44" customFormat="1">
      <c r="A242" s="1503" t="str">
        <f>IF(ISERROR(#REF!),"xx","")</f>
        <v>xx</v>
      </c>
      <c r="B242" s="662" t="s">
        <v>3326</v>
      </c>
      <c r="C242" s="1350"/>
      <c r="D242" s="663" t="s">
        <v>3079</v>
      </c>
      <c r="E242" s="664" t="s">
        <v>204</v>
      </c>
      <c r="F242" s="1956">
        <v>199.08282794400003</v>
      </c>
      <c r="G242" s="161">
        <v>308</v>
      </c>
      <c r="H242" s="162">
        <v>368</v>
      </c>
      <c r="I242" s="162">
        <v>458</v>
      </c>
      <c r="J242" s="162">
        <v>558</v>
      </c>
      <c r="K242" s="162"/>
      <c r="L242" s="139"/>
      <c r="M242" s="139"/>
      <c r="N242" s="139"/>
      <c r="O242" s="208"/>
      <c r="P242" s="86" t="s">
        <v>3737</v>
      </c>
      <c r="Q242"/>
      <c r="R242"/>
    </row>
    <row r="243" spans="1:19" s="44" customFormat="1">
      <c r="A243" s="1503" t="str">
        <f>IF(ISERROR(#REF!),"xx","")</f>
        <v>xx</v>
      </c>
      <c r="B243" s="665" t="s">
        <v>462</v>
      </c>
      <c r="C243" s="1351"/>
      <c r="D243" s="666" t="s">
        <v>1195</v>
      </c>
      <c r="E243" s="667" t="s">
        <v>1303</v>
      </c>
      <c r="F243" s="1956">
        <v>65.623668264000003</v>
      </c>
      <c r="G243" s="163">
        <v>308</v>
      </c>
      <c r="H243" s="164">
        <v>368</v>
      </c>
      <c r="I243" s="164">
        <v>458</v>
      </c>
      <c r="J243" s="164">
        <v>558</v>
      </c>
      <c r="K243" s="164"/>
      <c r="L243" s="123"/>
      <c r="M243" s="123"/>
      <c r="N243" s="123"/>
      <c r="O243" s="226"/>
      <c r="P243" s="310" t="s">
        <v>3889</v>
      </c>
      <c r="Q243"/>
      <c r="R243"/>
    </row>
    <row r="244" spans="1:19" s="44" customFormat="1">
      <c r="A244" s="1503" t="str">
        <f>IF(ISERROR(#REF!),"xx","")</f>
        <v>xx</v>
      </c>
      <c r="B244" s="662" t="s">
        <v>3689</v>
      </c>
      <c r="C244" s="1350"/>
      <c r="D244" s="663" t="s">
        <v>3147</v>
      </c>
      <c r="E244" s="664" t="s">
        <v>745</v>
      </c>
      <c r="F244" s="1956">
        <v>845.64747036000006</v>
      </c>
      <c r="G244" s="161">
        <v>308</v>
      </c>
      <c r="H244" s="162">
        <v>368</v>
      </c>
      <c r="I244" s="162">
        <v>458</v>
      </c>
      <c r="J244" s="162">
        <v>558</v>
      </c>
      <c r="K244" s="162"/>
      <c r="L244" s="139"/>
      <c r="M244" s="139"/>
      <c r="N244" s="139"/>
      <c r="O244" s="208"/>
      <c r="P244" s="86" t="s">
        <v>3157</v>
      </c>
      <c r="Q244"/>
      <c r="R244"/>
    </row>
    <row r="245" spans="1:19" s="44" customFormat="1">
      <c r="A245" s="1503" t="str">
        <f>IF(ISERROR(#REF!),"xx","")</f>
        <v>xx</v>
      </c>
      <c r="B245" s="662">
        <v>4614506</v>
      </c>
      <c r="C245" s="1350"/>
      <c r="D245" s="663" t="s">
        <v>19</v>
      </c>
      <c r="E245" s="664" t="s">
        <v>240</v>
      </c>
      <c r="F245" s="1956">
        <v>31.265432352000005</v>
      </c>
      <c r="G245" s="161">
        <v>308</v>
      </c>
      <c r="H245" s="162">
        <v>368</v>
      </c>
      <c r="I245" s="162">
        <v>458</v>
      </c>
      <c r="J245" s="162">
        <v>558</v>
      </c>
      <c r="K245" s="162"/>
      <c r="L245" s="139"/>
      <c r="M245" s="139"/>
      <c r="N245" s="139"/>
      <c r="O245" s="208"/>
      <c r="P245" s="86" t="s">
        <v>994</v>
      </c>
      <c r="Q245"/>
      <c r="R245"/>
    </row>
    <row r="246" spans="1:19" s="44" customFormat="1">
      <c r="A246" s="1503" t="str">
        <f>IF(ISERROR(#REF!),"xx","")</f>
        <v>xx</v>
      </c>
      <c r="B246" s="665">
        <v>4614511</v>
      </c>
      <c r="C246" s="1351"/>
      <c r="D246" s="666" t="s">
        <v>3148</v>
      </c>
      <c r="E246" s="667"/>
      <c r="F246" s="1956">
        <v>35.16423926400001</v>
      </c>
      <c r="G246" s="163">
        <v>308</v>
      </c>
      <c r="H246" s="164">
        <v>368</v>
      </c>
      <c r="I246" s="164">
        <v>458</v>
      </c>
      <c r="J246" s="164">
        <v>558</v>
      </c>
      <c r="K246" s="164"/>
      <c r="L246" s="123"/>
      <c r="M246" s="123"/>
      <c r="N246" s="123"/>
      <c r="O246" s="226"/>
      <c r="P246" s="310"/>
      <c r="Q246"/>
      <c r="R246"/>
    </row>
    <row r="247" spans="1:19" s="555" customFormat="1">
      <c r="A247" s="1503" t="str">
        <f>IF(ISERROR(#REF!),"xx","")</f>
        <v>xx</v>
      </c>
      <c r="B247" s="662" t="s">
        <v>3213</v>
      </c>
      <c r="C247" s="1327"/>
      <c r="D247" s="687" t="s">
        <v>3215</v>
      </c>
      <c r="E247" s="688" t="s">
        <v>3217</v>
      </c>
      <c r="F247" s="1956">
        <v>161.16318187200005</v>
      </c>
      <c r="G247" s="587">
        <v>308</v>
      </c>
      <c r="H247" s="544">
        <v>368</v>
      </c>
      <c r="I247" s="545"/>
      <c r="J247" s="604"/>
      <c r="K247" s="604"/>
      <c r="L247" s="565"/>
      <c r="M247" s="565"/>
      <c r="N247" s="553"/>
      <c r="O247" s="554"/>
      <c r="P247" s="588" t="s">
        <v>3219</v>
      </c>
      <c r="Q247"/>
      <c r="R247" s="44"/>
      <c r="S247" s="575"/>
    </row>
    <row r="248" spans="1:19" s="555" customFormat="1">
      <c r="A248" s="1503" t="str">
        <f>IF(ISERROR(#REF!),"xx","")</f>
        <v>xx</v>
      </c>
      <c r="B248" s="662" t="s">
        <v>3212</v>
      </c>
      <c r="C248" s="1327"/>
      <c r="D248" s="687" t="s">
        <v>3214</v>
      </c>
      <c r="E248" s="688" t="s">
        <v>3216</v>
      </c>
      <c r="F248" s="1956">
        <v>324.21953440800002</v>
      </c>
      <c r="G248" s="587">
        <v>308</v>
      </c>
      <c r="H248" s="544">
        <v>368</v>
      </c>
      <c r="I248" s="545"/>
      <c r="J248" s="604"/>
      <c r="K248" s="604"/>
      <c r="L248" s="565"/>
      <c r="M248" s="565"/>
      <c r="N248" s="553"/>
      <c r="O248" s="554"/>
      <c r="P248" s="588" t="s">
        <v>3218</v>
      </c>
      <c r="Q248"/>
      <c r="S248" s="575"/>
    </row>
    <row r="249" spans="1:19" s="555" customFormat="1">
      <c r="A249" s="1503" t="str">
        <f>IF(ISERROR(#REF!),"xx","")</f>
        <v>xx</v>
      </c>
      <c r="B249" s="665" t="s">
        <v>4338</v>
      </c>
      <c r="C249" s="1328"/>
      <c r="D249" s="690" t="s">
        <v>3687</v>
      </c>
      <c r="E249" s="691" t="s">
        <v>3216</v>
      </c>
      <c r="F249" s="1956">
        <v>324.21953440800002</v>
      </c>
      <c r="G249" s="591"/>
      <c r="H249" s="557"/>
      <c r="I249" s="558">
        <v>458</v>
      </c>
      <c r="J249" s="605">
        <v>558</v>
      </c>
      <c r="K249" s="1526"/>
      <c r="L249" s="562"/>
      <c r="M249" s="562"/>
      <c r="N249" s="568"/>
      <c r="O249" s="563"/>
      <c r="P249" s="615" t="s">
        <v>4148</v>
      </c>
      <c r="Q249"/>
      <c r="R249"/>
      <c r="S249" s="532"/>
    </row>
    <row r="250" spans="1:19" s="518" customFormat="1">
      <c r="A250" s="1503" t="str">
        <f>IF(ISERROR(#REF!),"xx","")</f>
        <v>xx</v>
      </c>
      <c r="B250" s="744" t="s">
        <v>1909</v>
      </c>
      <c r="C250" s="1331"/>
      <c r="D250" s="746" t="s">
        <v>1910</v>
      </c>
      <c r="E250" s="747"/>
      <c r="F250" s="1956">
        <v>22.511861063999998</v>
      </c>
      <c r="G250" s="220">
        <v>308</v>
      </c>
      <c r="H250" s="221">
        <v>368</v>
      </c>
      <c r="I250" s="221">
        <v>458</v>
      </c>
      <c r="J250" s="604">
        <v>558</v>
      </c>
      <c r="K250" s="604"/>
      <c r="L250" s="552"/>
      <c r="M250" s="565"/>
      <c r="N250" s="553"/>
      <c r="O250" s="554"/>
      <c r="P250" s="594"/>
      <c r="Q250"/>
      <c r="R250"/>
    </row>
    <row r="251" spans="1:19" s="518" customFormat="1" ht="12.75" customHeight="1">
      <c r="A251" s="1503" t="str">
        <f>IF(ISERROR(#REF!),"xx","")</f>
        <v>xx</v>
      </c>
      <c r="B251" s="1669">
        <v>9967004865</v>
      </c>
      <c r="C251" s="1328"/>
      <c r="D251" s="690" t="s">
        <v>3643</v>
      </c>
      <c r="E251" s="691" t="s">
        <v>3002</v>
      </c>
      <c r="F251" s="1956">
        <v>54.995670576000002</v>
      </c>
      <c r="G251" s="591">
        <v>308</v>
      </c>
      <c r="H251" s="557">
        <v>368</v>
      </c>
      <c r="I251" s="558">
        <v>458</v>
      </c>
      <c r="J251" s="605">
        <v>558</v>
      </c>
      <c r="K251" s="605"/>
      <c r="L251" s="1002"/>
      <c r="M251" s="901"/>
      <c r="N251" s="595"/>
      <c r="O251" s="563"/>
      <c r="P251" s="615"/>
      <c r="Q251"/>
      <c r="R251"/>
    </row>
    <row r="252" spans="1:19" s="44" customFormat="1">
      <c r="A252" s="1503" t="str">
        <f>IF(ISERROR(#REF!),"xx","")</f>
        <v>xx</v>
      </c>
      <c r="B252" s="662" t="s">
        <v>3076</v>
      </c>
      <c r="C252" s="1350"/>
      <c r="D252" s="663" t="s">
        <v>1968</v>
      </c>
      <c r="E252" s="664" t="s">
        <v>2471</v>
      </c>
      <c r="F252" s="1956">
        <v>23.898936599999999</v>
      </c>
      <c r="G252" s="161">
        <v>308</v>
      </c>
      <c r="H252" s="162">
        <v>368</v>
      </c>
      <c r="I252" s="162">
        <v>458</v>
      </c>
      <c r="J252" s="162">
        <v>558</v>
      </c>
      <c r="K252" s="162"/>
      <c r="L252" s="139"/>
      <c r="M252" s="139"/>
      <c r="N252" s="139"/>
      <c r="O252" s="208"/>
      <c r="P252" s="86" t="s">
        <v>3156</v>
      </c>
      <c r="Q252"/>
      <c r="R252"/>
    </row>
    <row r="253" spans="1:19" s="44" customFormat="1">
      <c r="A253" s="1503" t="str">
        <f>IF(ISERROR(#REF!),"xx","")</f>
        <v>xx</v>
      </c>
      <c r="B253" s="665">
        <v>4623485</v>
      </c>
      <c r="C253" s="1351"/>
      <c r="D253" s="670" t="s">
        <v>3881</v>
      </c>
      <c r="E253" s="667"/>
      <c r="F253" s="1956">
        <v>111.32218389600003</v>
      </c>
      <c r="G253" s="222">
        <v>308</v>
      </c>
      <c r="H253" s="223">
        <v>368</v>
      </c>
      <c r="I253" s="223">
        <v>458</v>
      </c>
      <c r="J253" s="164">
        <v>558</v>
      </c>
      <c r="K253" s="164"/>
      <c r="L253" s="195"/>
      <c r="M253" s="195"/>
      <c r="N253" s="923"/>
      <c r="O253" s="865"/>
      <c r="P253" s="310" t="s">
        <v>1076</v>
      </c>
      <c r="Q253"/>
      <c r="R253"/>
    </row>
    <row r="254" spans="1:19" s="518" customFormat="1" ht="12.75" customHeight="1">
      <c r="A254" s="1503" t="str">
        <f>IF(ISERROR(#REF!),"xx","")</f>
        <v>xx</v>
      </c>
      <c r="B254" s="1425">
        <v>9967004836</v>
      </c>
      <c r="C254" s="1331"/>
      <c r="D254" s="746" t="s">
        <v>3628</v>
      </c>
      <c r="E254" s="747"/>
      <c r="F254" s="1956">
        <v>41.331102120000011</v>
      </c>
      <c r="G254" s="587">
        <v>308</v>
      </c>
      <c r="H254" s="544">
        <v>368</v>
      </c>
      <c r="I254" s="545">
        <v>458</v>
      </c>
      <c r="J254" s="604">
        <v>558</v>
      </c>
      <c r="K254" s="604"/>
      <c r="L254" s="866"/>
      <c r="M254" s="566"/>
      <c r="N254" s="549"/>
      <c r="O254" s="554"/>
      <c r="P254" s="588" t="s">
        <v>3890</v>
      </c>
      <c r="Q254"/>
      <c r="R254"/>
    </row>
    <row r="255" spans="1:19" s="518" customFormat="1" ht="12.75" customHeight="1">
      <c r="A255" s="1503" t="str">
        <f>IF(ISERROR(#REF!),"xx","")</f>
        <v>xx</v>
      </c>
      <c r="B255" s="1425">
        <v>9967004835</v>
      </c>
      <c r="C255" s="1331"/>
      <c r="D255" s="746" t="s">
        <v>3742</v>
      </c>
      <c r="E255" s="747"/>
      <c r="F255" s="1956">
        <v>39.362954400000007</v>
      </c>
      <c r="G255" s="587">
        <v>308</v>
      </c>
      <c r="H255" s="544">
        <v>368</v>
      </c>
      <c r="I255" s="545">
        <v>458</v>
      </c>
      <c r="J255" s="604">
        <v>558</v>
      </c>
      <c r="K255" s="604"/>
      <c r="L255" s="866"/>
      <c r="M255" s="566"/>
      <c r="N255" s="549"/>
      <c r="O255" s="554"/>
      <c r="P255" s="588"/>
      <c r="Q255"/>
      <c r="R255"/>
    </row>
    <row r="256" spans="1:19" s="518" customFormat="1" ht="12.75" customHeight="1">
      <c r="A256" s="1503" t="str">
        <f>IF(ISERROR(#REF!),"xx","")</f>
        <v>xx</v>
      </c>
      <c r="B256" s="1426">
        <v>9967004022</v>
      </c>
      <c r="C256" s="1332"/>
      <c r="D256" s="750" t="s">
        <v>3178</v>
      </c>
      <c r="E256" s="685"/>
      <c r="F256" s="1956">
        <v>166.82394960000002</v>
      </c>
      <c r="G256" s="591">
        <v>308</v>
      </c>
      <c r="H256" s="557">
        <v>368</v>
      </c>
      <c r="I256" s="558">
        <v>458</v>
      </c>
      <c r="J256" s="605">
        <v>558</v>
      </c>
      <c r="K256" s="605"/>
      <c r="L256" s="1002"/>
      <c r="M256" s="901"/>
      <c r="N256" s="595"/>
      <c r="O256" s="563"/>
      <c r="P256" s="615" t="s">
        <v>3909</v>
      </c>
      <c r="Q256"/>
      <c r="R256"/>
    </row>
    <row r="257" spans="1:19" s="518" customFormat="1">
      <c r="A257" s="1503" t="str">
        <f>IF(ISERROR(#REF!),"xx","")</f>
        <v>xx</v>
      </c>
      <c r="B257" s="692">
        <v>9967004026</v>
      </c>
      <c r="C257" s="1333"/>
      <c r="D257" s="693" t="s">
        <v>3046</v>
      </c>
      <c r="E257" s="694" t="s">
        <v>722</v>
      </c>
      <c r="F257" s="1956">
        <v>70.141035888000005</v>
      </c>
      <c r="G257" s="850">
        <v>308</v>
      </c>
      <c r="H257" s="578">
        <v>368</v>
      </c>
      <c r="I257" s="579"/>
      <c r="J257" s="607"/>
      <c r="K257" s="607"/>
      <c r="L257" s="635"/>
      <c r="M257" s="635"/>
      <c r="N257" s="636"/>
      <c r="O257" s="608"/>
      <c r="P257" s="637" t="s">
        <v>4156</v>
      </c>
      <c r="Q257"/>
      <c r="S257" s="532"/>
    </row>
    <row r="258" spans="1:19" s="78" customFormat="1">
      <c r="A258" s="1503"/>
      <c r="B258" s="80" t="s">
        <v>1030</v>
      </c>
      <c r="C258" s="1339"/>
      <c r="D258" s="81"/>
      <c r="E258" s="81"/>
      <c r="F258" s="91"/>
      <c r="G258" s="431" t="s">
        <v>10</v>
      </c>
      <c r="H258" s="515"/>
      <c r="I258" s="515"/>
      <c r="J258" s="1737"/>
      <c r="K258" s="1737"/>
      <c r="L258" s="83"/>
      <c r="M258" s="83"/>
      <c r="N258" s="83"/>
      <c r="O258" s="91"/>
      <c r="P258" s="1739" t="s">
        <v>3584</v>
      </c>
      <c r="Q258"/>
      <c r="R258"/>
    </row>
    <row r="259" spans="1:19" s="44" customFormat="1">
      <c r="A259" s="1503" t="str">
        <f>IF(ISERROR(#REF!),"xx","")</f>
        <v>xx</v>
      </c>
      <c r="B259" s="754" t="s">
        <v>3771</v>
      </c>
      <c r="C259" s="1360"/>
      <c r="D259" s="705" t="s">
        <v>3773</v>
      </c>
      <c r="E259" s="658" t="s">
        <v>717</v>
      </c>
      <c r="F259" s="1956">
        <v>61.629489721800013</v>
      </c>
      <c r="G259" s="169">
        <v>308</v>
      </c>
      <c r="H259" s="165">
        <v>368</v>
      </c>
      <c r="I259" s="165"/>
      <c r="J259" s="1738"/>
      <c r="K259" s="1738"/>
      <c r="L259" s="198"/>
      <c r="M259" s="198"/>
      <c r="N259" s="198"/>
      <c r="O259" s="198"/>
      <c r="P259" s="155" t="s">
        <v>3569</v>
      </c>
      <c r="Q259"/>
    </row>
    <row r="260" spans="1:19">
      <c r="A260" s="1503" t="str">
        <f>IF(ISERROR(#REF!),"xx","")</f>
        <v>xx</v>
      </c>
      <c r="B260" s="755" t="s">
        <v>3772</v>
      </c>
      <c r="C260" s="1347"/>
      <c r="D260" s="756" t="s">
        <v>3774</v>
      </c>
      <c r="E260" s="757" t="s">
        <v>717</v>
      </c>
      <c r="F260" s="1956">
        <v>45.861570354600012</v>
      </c>
      <c r="G260" s="166"/>
      <c r="H260" s="167"/>
      <c r="I260" s="167">
        <v>458</v>
      </c>
      <c r="J260" s="1524">
        <v>558</v>
      </c>
      <c r="K260" s="1524"/>
      <c r="L260" s="128"/>
      <c r="M260" s="128"/>
      <c r="N260" s="128"/>
      <c r="O260" s="128"/>
      <c r="P260" s="86" t="s">
        <v>3569</v>
      </c>
    </row>
    <row r="261" spans="1:19" s="518" customFormat="1">
      <c r="A261" s="1503" t="str">
        <f>IF(ISERROR(#REF!),"xx","")</f>
        <v>xx</v>
      </c>
      <c r="B261" s="745" t="s">
        <v>3168</v>
      </c>
      <c r="C261" s="1331"/>
      <c r="D261" s="746" t="s">
        <v>3452</v>
      </c>
      <c r="E261" s="747" t="s">
        <v>1344</v>
      </c>
      <c r="F261" s="1956">
        <v>74.993762844000017</v>
      </c>
      <c r="G261" s="587">
        <v>308</v>
      </c>
      <c r="H261" s="544">
        <v>368</v>
      </c>
      <c r="I261" s="545"/>
      <c r="J261" s="1734"/>
      <c r="K261" s="1734"/>
      <c r="L261" s="552"/>
      <c r="M261" s="552"/>
      <c r="N261" s="552"/>
      <c r="O261" s="602"/>
      <c r="P261" s="617" t="s">
        <v>2790</v>
      </c>
      <c r="Q261"/>
      <c r="R261"/>
      <c r="S261" s="532"/>
    </row>
    <row r="262" spans="1:19" s="518" customFormat="1">
      <c r="A262" s="1503" t="str">
        <f>IF(ISERROR(#REF!),"xx","")</f>
        <v>xx</v>
      </c>
      <c r="B262" s="745" t="s">
        <v>3698</v>
      </c>
      <c r="C262" s="1331"/>
      <c r="D262" s="746" t="s">
        <v>3699</v>
      </c>
      <c r="E262" s="747" t="s">
        <v>1344</v>
      </c>
      <c r="F262" s="1956">
        <v>75.724471302479998</v>
      </c>
      <c r="G262" s="587"/>
      <c r="H262" s="544"/>
      <c r="I262" s="545">
        <v>458</v>
      </c>
      <c r="J262" s="1734">
        <v>558</v>
      </c>
      <c r="K262" s="1734"/>
      <c r="L262" s="552"/>
      <c r="M262" s="552"/>
      <c r="N262" s="552"/>
      <c r="O262" s="602"/>
      <c r="P262" s="617" t="s">
        <v>2790</v>
      </c>
      <c r="Q262"/>
      <c r="R262"/>
      <c r="S262" s="532"/>
    </row>
    <row r="263" spans="1:19" s="518" customFormat="1">
      <c r="A263" s="1503" t="str">
        <f>IF(ISERROR(#REF!),"xx","")</f>
        <v>xx</v>
      </c>
      <c r="B263" s="745" t="s">
        <v>3172</v>
      </c>
      <c r="C263" s="1331"/>
      <c r="D263" s="746" t="s">
        <v>3450</v>
      </c>
      <c r="E263" s="747" t="s">
        <v>1575</v>
      </c>
      <c r="F263" s="1956">
        <v>123.06668774400003</v>
      </c>
      <c r="G263" s="587">
        <v>308</v>
      </c>
      <c r="H263" s="544">
        <v>368</v>
      </c>
      <c r="I263" s="545">
        <v>458</v>
      </c>
      <c r="J263" s="1734">
        <v>558</v>
      </c>
      <c r="K263" s="1734"/>
      <c r="L263" s="552"/>
      <c r="M263" s="552"/>
      <c r="N263" s="552"/>
      <c r="O263" s="602"/>
      <c r="P263" s="588" t="s">
        <v>2790</v>
      </c>
      <c r="Q263"/>
      <c r="R263"/>
      <c r="S263" s="532"/>
    </row>
    <row r="264" spans="1:19">
      <c r="A264" s="1503" t="str">
        <f>IF(ISERROR(#REF!),"xx","")</f>
        <v>xx</v>
      </c>
      <c r="B264" s="758" t="s">
        <v>4550</v>
      </c>
      <c r="C264" s="1348"/>
      <c r="D264" s="770" t="s">
        <v>4551</v>
      </c>
      <c r="E264" s="661" t="s">
        <v>4564</v>
      </c>
      <c r="F264" s="1956">
        <v>186.86907367128003</v>
      </c>
      <c r="G264" s="163">
        <v>308</v>
      </c>
      <c r="H264" s="164">
        <v>368</v>
      </c>
      <c r="I264" s="164">
        <v>458</v>
      </c>
      <c r="J264" s="164">
        <v>558</v>
      </c>
      <c r="K264" s="123"/>
      <c r="L264" s="870" t="s">
        <v>4554</v>
      </c>
      <c r="M264" s="123"/>
      <c r="N264" s="123"/>
      <c r="O264" s="226"/>
      <c r="P264" s="615" t="s">
        <v>4553</v>
      </c>
      <c r="Q264" s="44"/>
    </row>
    <row r="265" spans="1:19">
      <c r="A265" s="1503" t="str">
        <f>IF(ISERROR(#REF!),"xx","")</f>
        <v>xx</v>
      </c>
      <c r="B265" s="674" t="s">
        <v>4354</v>
      </c>
      <c r="C265" s="1349"/>
      <c r="D265" s="708" t="s">
        <v>187</v>
      </c>
      <c r="E265" s="673"/>
      <c r="F265" s="1956">
        <v>26.920837943999999</v>
      </c>
      <c r="G265" s="159">
        <v>308</v>
      </c>
      <c r="H265" s="160">
        <v>368</v>
      </c>
      <c r="I265" s="165">
        <v>458</v>
      </c>
      <c r="J265" s="1732">
        <v>558</v>
      </c>
      <c r="K265" s="1738"/>
      <c r="L265" s="600"/>
      <c r="M265" s="600"/>
      <c r="N265" s="600"/>
      <c r="O265" s="634"/>
      <c r="P265" s="308"/>
    </row>
    <row r="266" spans="1:19">
      <c r="A266" s="1503" t="str">
        <f>IF(ISERROR(#REF!),"xx","")</f>
        <v>xx</v>
      </c>
      <c r="B266" s="662" t="s">
        <v>4050</v>
      </c>
      <c r="C266" s="1350"/>
      <c r="D266" s="663" t="s">
        <v>1536</v>
      </c>
      <c r="E266" s="664"/>
      <c r="F266" s="1956">
        <v>301.89796837200004</v>
      </c>
      <c r="G266" s="161">
        <v>308</v>
      </c>
      <c r="H266" s="162">
        <v>368</v>
      </c>
      <c r="I266" s="167"/>
      <c r="J266" s="1436"/>
      <c r="K266" s="1436"/>
      <c r="L266" s="331" t="s">
        <v>3775</v>
      </c>
      <c r="M266" s="18"/>
      <c r="N266" s="18"/>
      <c r="O266" s="513"/>
      <c r="P266" s="410"/>
    </row>
    <row r="267" spans="1:19">
      <c r="A267" s="1503" t="str">
        <f>IF(ISERROR(#REF!),"xx","")</f>
        <v>xx</v>
      </c>
      <c r="B267" s="662" t="s">
        <v>4505</v>
      </c>
      <c r="C267" s="1350"/>
      <c r="D267" s="663" t="s">
        <v>1536</v>
      </c>
      <c r="E267" s="664"/>
      <c r="F267" s="1956">
        <v>367.58481295536001</v>
      </c>
      <c r="G267" s="161"/>
      <c r="H267" s="162"/>
      <c r="I267" s="167">
        <v>458</v>
      </c>
      <c r="J267" s="1436"/>
      <c r="K267" s="1436"/>
      <c r="L267" s="331"/>
      <c r="M267" s="18"/>
      <c r="N267" s="18"/>
      <c r="O267" s="513"/>
      <c r="P267" s="410"/>
    </row>
    <row r="268" spans="1:19">
      <c r="A268" s="1503" t="str">
        <f>IF(ISERROR(#REF!),"xx","")</f>
        <v>xx</v>
      </c>
      <c r="B268" s="665" t="s">
        <v>4557</v>
      </c>
      <c r="C268" s="1351"/>
      <c r="D268" s="666" t="s">
        <v>1536</v>
      </c>
      <c r="E268" s="667"/>
      <c r="F268" s="1956">
        <v>633.0242750832</v>
      </c>
      <c r="G268" s="163"/>
      <c r="H268" s="164"/>
      <c r="I268" s="168"/>
      <c r="J268" s="1733">
        <v>558</v>
      </c>
      <c r="K268" s="1733"/>
      <c r="L268" s="870"/>
      <c r="M268" s="20"/>
      <c r="N268" s="20"/>
      <c r="O268" s="865"/>
      <c r="P268" s="329"/>
    </row>
    <row r="269" spans="1:19">
      <c r="A269" s="1503" t="str">
        <f>IF(ISERROR(#REF!),"xx","")</f>
        <v>xx</v>
      </c>
      <c r="B269" s="662" t="s">
        <v>4504</v>
      </c>
      <c r="C269" s="1350"/>
      <c r="D269" s="663" t="s">
        <v>4378</v>
      </c>
      <c r="E269" s="664"/>
      <c r="F269" s="1956">
        <v>118.79781201288006</v>
      </c>
      <c r="G269" s="161">
        <v>308</v>
      </c>
      <c r="H269" s="162">
        <v>368</v>
      </c>
      <c r="I269" s="167">
        <v>458</v>
      </c>
      <c r="J269" s="1436">
        <v>558</v>
      </c>
      <c r="K269" s="1524"/>
      <c r="L269" s="552"/>
      <c r="M269" s="552"/>
      <c r="N269" s="552"/>
      <c r="O269" s="513"/>
      <c r="P269" s="410" t="s">
        <v>4392</v>
      </c>
    </row>
    <row r="270" spans="1:19">
      <c r="A270" s="1503" t="str">
        <f>IF(ISERROR(#REF!),"xx","")</f>
        <v>xx</v>
      </c>
      <c r="B270" s="662" t="s">
        <v>4379</v>
      </c>
      <c r="C270" s="1350"/>
      <c r="D270" s="663" t="s">
        <v>4380</v>
      </c>
      <c r="E270" s="664"/>
      <c r="F270" s="1956">
        <v>27.497713042800012</v>
      </c>
      <c r="G270" s="161">
        <v>308</v>
      </c>
      <c r="H270" s="162">
        <v>368</v>
      </c>
      <c r="I270" s="167">
        <v>458</v>
      </c>
      <c r="J270" s="1436">
        <v>558</v>
      </c>
      <c r="K270" s="1436"/>
      <c r="L270" s="331"/>
      <c r="M270" s="18"/>
      <c r="N270" s="18"/>
      <c r="O270" s="513"/>
      <c r="P270" s="410" t="s">
        <v>4392</v>
      </c>
    </row>
    <row r="271" spans="1:19">
      <c r="A271" s="1503" t="str">
        <f>IF(ISERROR(#REF!),"xx","")</f>
        <v>xx</v>
      </c>
      <c r="B271" s="674">
        <v>4599141</v>
      </c>
      <c r="C271" s="1349"/>
      <c r="D271" s="708" t="s">
        <v>398</v>
      </c>
      <c r="E271" s="673" t="s">
        <v>295</v>
      </c>
      <c r="F271" s="1956">
        <v>104.79897628200001</v>
      </c>
      <c r="G271" s="159"/>
      <c r="H271" s="160"/>
      <c r="I271" s="165">
        <v>458</v>
      </c>
      <c r="J271" s="1732">
        <v>558</v>
      </c>
      <c r="K271" s="1732"/>
      <c r="L271" s="16"/>
      <c r="M271" s="16"/>
      <c r="N271" s="16"/>
      <c r="O271" s="634"/>
      <c r="P271" s="4" t="s">
        <v>2862</v>
      </c>
    </row>
    <row r="272" spans="1:19">
      <c r="A272" s="1503" t="str">
        <f>IF(ISERROR(#REF!),"xx","")</f>
        <v>xx</v>
      </c>
      <c r="B272" s="665" t="s">
        <v>1372</v>
      </c>
      <c r="C272" s="1351"/>
      <c r="D272" s="666" t="s">
        <v>1373</v>
      </c>
      <c r="E272" s="667" t="s">
        <v>295</v>
      </c>
      <c r="F272" s="1956">
        <v>53.072509089600011</v>
      </c>
      <c r="G272" s="163">
        <v>308</v>
      </c>
      <c r="H272" s="164">
        <v>368</v>
      </c>
      <c r="I272" s="168">
        <v>458</v>
      </c>
      <c r="J272" s="1733">
        <v>558</v>
      </c>
      <c r="K272" s="1733"/>
      <c r="L272" s="123"/>
      <c r="M272" s="123"/>
      <c r="N272" s="20"/>
      <c r="O272" s="865"/>
      <c r="P272" s="5" t="s">
        <v>2862</v>
      </c>
    </row>
    <row r="273" spans="1:19" s="518" customFormat="1">
      <c r="A273" s="1503" t="str">
        <f>IF(ISERROR(#REF!),"xx","")</f>
        <v>xx</v>
      </c>
      <c r="B273" s="689">
        <v>9967000223</v>
      </c>
      <c r="C273" s="1328"/>
      <c r="D273" s="696" t="s">
        <v>1815</v>
      </c>
      <c r="E273" s="691"/>
      <c r="F273" s="1956">
        <v>80.762513832000025</v>
      </c>
      <c r="G273" s="163">
        <v>308</v>
      </c>
      <c r="H273" s="164">
        <v>368</v>
      </c>
      <c r="I273" s="168">
        <v>458</v>
      </c>
      <c r="J273" s="1733">
        <v>558</v>
      </c>
      <c r="K273" s="1733"/>
      <c r="L273" s="123"/>
      <c r="M273" s="123"/>
      <c r="N273" s="123"/>
      <c r="O273" s="865" t="s">
        <v>1682</v>
      </c>
      <c r="P273" s="593" t="s">
        <v>914</v>
      </c>
      <c r="Q273"/>
      <c r="R273"/>
    </row>
    <row r="274" spans="1:19">
      <c r="A274" s="1503" t="str">
        <f>IF(ISERROR(#REF!),"xx","")</f>
        <v>xx</v>
      </c>
      <c r="B274" s="662">
        <v>9967000189</v>
      </c>
      <c r="C274" s="1350"/>
      <c r="D274" s="669" t="s">
        <v>741</v>
      </c>
      <c r="E274" s="664"/>
      <c r="F274" s="1956">
        <v>84.800639523600012</v>
      </c>
      <c r="G274" s="161">
        <v>308</v>
      </c>
      <c r="H274" s="162">
        <v>368</v>
      </c>
      <c r="I274" s="167">
        <v>458</v>
      </c>
      <c r="J274" s="1436">
        <v>558</v>
      </c>
      <c r="K274" s="1436"/>
      <c r="L274" s="18"/>
      <c r="M274" s="18"/>
      <c r="N274" s="18"/>
      <c r="O274" s="513" t="s">
        <v>1682</v>
      </c>
      <c r="P274" s="14" t="s">
        <v>1253</v>
      </c>
    </row>
    <row r="275" spans="1:19">
      <c r="A275" s="1503" t="str">
        <f>IF(ISERROR(#REF!),"xx","")</f>
        <v>xx</v>
      </c>
      <c r="B275" s="665">
        <v>9967000224</v>
      </c>
      <c r="C275" s="1351"/>
      <c r="D275" s="670" t="s">
        <v>449</v>
      </c>
      <c r="E275" s="667"/>
      <c r="F275" s="1956">
        <v>36.343131224399997</v>
      </c>
      <c r="G275" s="163">
        <v>308</v>
      </c>
      <c r="H275" s="164">
        <v>368</v>
      </c>
      <c r="I275" s="164">
        <v>458</v>
      </c>
      <c r="J275" s="1733">
        <v>558</v>
      </c>
      <c r="K275" s="1733"/>
      <c r="L275" s="123"/>
      <c r="M275" s="123"/>
      <c r="N275" s="123"/>
      <c r="O275" s="865" t="s">
        <v>1682</v>
      </c>
      <c r="P275" s="256" t="s">
        <v>1253</v>
      </c>
    </row>
    <row r="276" spans="1:19" ht="14.1" customHeight="1">
      <c r="A276" s="1503"/>
      <c r="R276" s="44"/>
      <c r="S276" s="44"/>
    </row>
    <row r="277" spans="1:19" ht="15.6">
      <c r="A277" s="1503"/>
      <c r="B277" s="157" t="s">
        <v>4555</v>
      </c>
      <c r="C277" s="1343"/>
      <c r="D277" s="81"/>
      <c r="E277" s="81"/>
      <c r="F277" s="83"/>
      <c r="G277" s="83"/>
      <c r="H277" s="83"/>
      <c r="I277" s="83"/>
      <c r="J277" s="83"/>
      <c r="K277" s="83"/>
      <c r="L277" s="83"/>
      <c r="M277" s="83"/>
      <c r="N277" s="83"/>
      <c r="O277" s="91"/>
      <c r="P277" s="79"/>
      <c r="R277" s="44"/>
      <c r="S277" s="44"/>
    </row>
    <row r="278" spans="1:19">
      <c r="A278" s="1503" t="str">
        <f>IF(ISERROR(#REF!),"xx","")</f>
        <v>xx</v>
      </c>
      <c r="B278" s="779" t="s">
        <v>2000</v>
      </c>
      <c r="C278" s="1375"/>
      <c r="D278" s="884" t="s">
        <v>2001</v>
      </c>
      <c r="E278" s="885" t="s">
        <v>2029</v>
      </c>
      <c r="F278" s="1956">
        <v>119.04482066399999</v>
      </c>
      <c r="G278" s="218" t="s">
        <v>2018</v>
      </c>
      <c r="H278" s="219" t="s">
        <v>3242</v>
      </c>
      <c r="I278" s="219" t="s">
        <v>2019</v>
      </c>
      <c r="J278" s="219" t="s">
        <v>2020</v>
      </c>
      <c r="K278" s="219"/>
      <c r="L278" s="203"/>
      <c r="M278" s="203"/>
      <c r="N278" s="204"/>
      <c r="O278" s="113"/>
      <c r="P278" s="122" t="s">
        <v>2021</v>
      </c>
    </row>
    <row r="279" spans="1:19">
      <c r="A279" s="1503" t="str">
        <f>IF(ISERROR(#REF!),"xx","")</f>
        <v>xx</v>
      </c>
      <c r="B279" s="668" t="s">
        <v>2002</v>
      </c>
      <c r="C279" s="1377"/>
      <c r="D279" s="886" t="s">
        <v>2003</v>
      </c>
      <c r="E279" s="887" t="s">
        <v>2030</v>
      </c>
      <c r="F279" s="1956">
        <v>185.41825948800002</v>
      </c>
      <c r="G279" s="221" t="s">
        <v>2018</v>
      </c>
      <c r="H279" s="221" t="s">
        <v>3242</v>
      </c>
      <c r="I279" s="221" t="s">
        <v>2019</v>
      </c>
      <c r="J279" s="221" t="s">
        <v>2020</v>
      </c>
      <c r="K279" s="221"/>
      <c r="L279" s="201"/>
      <c r="M279" s="201"/>
      <c r="N279" s="205"/>
      <c r="O279" s="114"/>
      <c r="P279" s="94" t="s">
        <v>2021</v>
      </c>
    </row>
    <row r="280" spans="1:19">
      <c r="A280" s="1503" t="str">
        <f>IF(ISERROR(#REF!),"xx","")</f>
        <v>xx</v>
      </c>
      <c r="B280" s="772">
        <v>9967002761</v>
      </c>
      <c r="C280" s="1376"/>
      <c r="D280" s="679" t="s">
        <v>2626</v>
      </c>
      <c r="E280" s="679" t="s">
        <v>671</v>
      </c>
      <c r="F280" s="1956">
        <v>154.28403698400004</v>
      </c>
      <c r="G280" s="164" t="s">
        <v>2018</v>
      </c>
      <c r="H280" s="164" t="s">
        <v>3242</v>
      </c>
      <c r="I280" s="164" t="s">
        <v>2019</v>
      </c>
      <c r="J280" s="164" t="s">
        <v>2020</v>
      </c>
      <c r="K280" s="9"/>
      <c r="L280" s="9"/>
      <c r="M280" s="171"/>
      <c r="N280" s="9"/>
      <c r="O280" s="7"/>
      <c r="P280" s="256"/>
    </row>
    <row r="281" spans="1:19">
      <c r="A281" s="1503" t="str">
        <f>IF(ISERROR(#REF!),"xx","")</f>
        <v>xx</v>
      </c>
      <c r="B281" s="668" t="s">
        <v>2004</v>
      </c>
      <c r="C281" s="1377"/>
      <c r="D281" s="886" t="s">
        <v>2005</v>
      </c>
      <c r="E281" s="887" t="s">
        <v>2006</v>
      </c>
      <c r="F281" s="1956">
        <v>68.322842280000017</v>
      </c>
      <c r="G281" s="162" t="s">
        <v>2018</v>
      </c>
      <c r="H281" s="162" t="s">
        <v>3242</v>
      </c>
      <c r="I281" s="162" t="s">
        <v>2019</v>
      </c>
      <c r="J281" s="162" t="s">
        <v>2020</v>
      </c>
      <c r="K281" s="11"/>
      <c r="L281" s="11"/>
      <c r="M281" s="153"/>
      <c r="N281" s="11"/>
      <c r="O281" s="13"/>
      <c r="P281" s="88" t="s">
        <v>2022</v>
      </c>
    </row>
    <row r="282" spans="1:19">
      <c r="A282" s="1503" t="str">
        <f>IF(ISERROR(#REF!),"xx","")</f>
        <v>xx</v>
      </c>
      <c r="B282" s="668" t="s">
        <v>2007</v>
      </c>
      <c r="C282" s="1377"/>
      <c r="D282" s="886" t="s">
        <v>2008</v>
      </c>
      <c r="E282" s="887" t="s">
        <v>2009</v>
      </c>
      <c r="F282" s="1956">
        <v>421.59598588800003</v>
      </c>
      <c r="G282" s="162"/>
      <c r="H282" s="162"/>
      <c r="I282" s="162" t="s">
        <v>2019</v>
      </c>
      <c r="J282" s="162" t="s">
        <v>2020</v>
      </c>
      <c r="K282" s="11"/>
      <c r="L282" s="11"/>
      <c r="M282" s="153"/>
      <c r="N282" s="11"/>
      <c r="O282" s="13"/>
      <c r="P282" s="88" t="s">
        <v>3080</v>
      </c>
    </row>
    <row r="283" spans="1:19">
      <c r="A283" s="1503" t="str">
        <f>IF(ISERROR(#REF!),"xx","")</f>
        <v>xx</v>
      </c>
      <c r="B283" s="772" t="s">
        <v>2010</v>
      </c>
      <c r="C283" s="1376"/>
      <c r="D283" s="888" t="s">
        <v>2011</v>
      </c>
      <c r="E283" s="889" t="s">
        <v>2012</v>
      </c>
      <c r="F283" s="1956">
        <v>679.23589456800016</v>
      </c>
      <c r="G283" s="164"/>
      <c r="H283" s="164"/>
      <c r="I283" s="164" t="s">
        <v>2019</v>
      </c>
      <c r="J283" s="164" t="s">
        <v>2020</v>
      </c>
      <c r="K283" s="9"/>
      <c r="L283" s="9"/>
      <c r="M283" s="171"/>
      <c r="N283" s="9"/>
      <c r="O283" s="7"/>
      <c r="P283" s="256" t="s">
        <v>2023</v>
      </c>
    </row>
    <row r="284" spans="1:19">
      <c r="A284" s="1503" t="str">
        <f>IF(ISERROR(#REF!),"xx","")</f>
        <v>xx</v>
      </c>
      <c r="B284" s="668">
        <v>9967002527</v>
      </c>
      <c r="C284" s="1377"/>
      <c r="D284" s="886" t="s">
        <v>2013</v>
      </c>
      <c r="E284" s="887" t="s">
        <v>2031</v>
      </c>
      <c r="F284" s="1956">
        <v>68.322842280000017</v>
      </c>
      <c r="G284" s="162"/>
      <c r="H284" s="162"/>
      <c r="I284" s="162" t="s">
        <v>2019</v>
      </c>
      <c r="J284" s="162" t="s">
        <v>2020</v>
      </c>
      <c r="K284" s="11"/>
      <c r="L284" s="11"/>
      <c r="M284" s="153"/>
      <c r="N284" s="11"/>
      <c r="O284" s="13"/>
      <c r="P284" s="880" t="s">
        <v>2024</v>
      </c>
    </row>
    <row r="285" spans="1:19">
      <c r="A285" s="1503" t="str">
        <f>IF(ISERROR(#REF!),"xx","")</f>
        <v>xx</v>
      </c>
      <c r="B285" s="668">
        <v>9967002526</v>
      </c>
      <c r="C285" s="1377"/>
      <c r="D285" s="886" t="s">
        <v>2014</v>
      </c>
      <c r="E285" s="887" t="s">
        <v>2032</v>
      </c>
      <c r="F285" s="1956">
        <v>89.785024560000011</v>
      </c>
      <c r="G285" s="162"/>
      <c r="H285" s="162"/>
      <c r="I285" s="162" t="s">
        <v>2019</v>
      </c>
      <c r="J285" s="162" t="s">
        <v>2020</v>
      </c>
      <c r="K285" s="11"/>
      <c r="L285" s="11"/>
      <c r="M285" s="153"/>
      <c r="N285" s="11"/>
      <c r="O285" s="13"/>
      <c r="P285" s="880" t="s">
        <v>2024</v>
      </c>
    </row>
    <row r="286" spans="1:19">
      <c r="A286" s="1503" t="str">
        <f>IF(ISERROR(#REF!),"xx","")</f>
        <v>xx</v>
      </c>
      <c r="B286" s="772" t="s">
        <v>2015</v>
      </c>
      <c r="C286" s="1376"/>
      <c r="D286" s="888" t="s">
        <v>2016</v>
      </c>
      <c r="E286" s="889" t="s">
        <v>2017</v>
      </c>
      <c r="F286" s="1956">
        <v>70.272245736000016</v>
      </c>
      <c r="G286" s="164" t="s">
        <v>2018</v>
      </c>
      <c r="H286" s="164" t="s">
        <v>3242</v>
      </c>
      <c r="I286" s="164" t="s">
        <v>2019</v>
      </c>
      <c r="J286" s="164" t="s">
        <v>2020</v>
      </c>
      <c r="K286" s="9"/>
      <c r="L286" s="9"/>
      <c r="M286" s="171"/>
      <c r="N286" s="9"/>
      <c r="O286" s="7"/>
      <c r="P286" s="256" t="s">
        <v>2025</v>
      </c>
    </row>
    <row r="287" spans="1:19">
      <c r="A287" s="1503" t="str">
        <f>IF(ISERROR(#REF!),"xx","")</f>
        <v>xx</v>
      </c>
      <c r="B287" s="779">
        <v>9967001293</v>
      </c>
      <c r="C287" s="1375"/>
      <c r="D287" s="710" t="s">
        <v>539</v>
      </c>
      <c r="E287" s="678"/>
      <c r="F287" s="1956">
        <v>232.39138507200005</v>
      </c>
      <c r="G287" s="160" t="s">
        <v>2018</v>
      </c>
      <c r="H287" s="160" t="s">
        <v>3242</v>
      </c>
      <c r="I287" s="160" t="s">
        <v>2019</v>
      </c>
      <c r="J287" s="160" t="s">
        <v>2020</v>
      </c>
      <c r="K287" s="8"/>
      <c r="L287" s="8"/>
      <c r="M287" s="170"/>
      <c r="N287" s="8"/>
      <c r="O287" s="634"/>
      <c r="P287" s="411" t="s">
        <v>1455</v>
      </c>
    </row>
    <row r="288" spans="1:19" s="44" customFormat="1">
      <c r="A288" s="1503" t="str">
        <f>IF(ISERROR(#REF!),"xx","")</f>
        <v>xx</v>
      </c>
      <c r="B288" s="686" t="s">
        <v>3223</v>
      </c>
      <c r="C288" s="1327"/>
      <c r="D288" s="695" t="s">
        <v>3224</v>
      </c>
      <c r="E288" s="677" t="s">
        <v>3225</v>
      </c>
      <c r="F288" s="1956">
        <v>184.03118395200005</v>
      </c>
      <c r="G288" s="323" t="s">
        <v>2018</v>
      </c>
      <c r="H288" s="323" t="s">
        <v>3242</v>
      </c>
      <c r="I288" s="323" t="s">
        <v>2019</v>
      </c>
      <c r="J288" s="323" t="s">
        <v>2020</v>
      </c>
      <c r="K288" s="365"/>
      <c r="L288" s="365"/>
      <c r="M288" s="365"/>
      <c r="N288" s="365"/>
      <c r="O288" s="1542"/>
      <c r="P288" s="14" t="s">
        <v>3226</v>
      </c>
      <c r="Q288"/>
      <c r="R288"/>
    </row>
    <row r="289" spans="1:19" s="555" customFormat="1">
      <c r="A289" s="1503" t="str">
        <f>IF(ISERROR(#REF!),"xx","")</f>
        <v>xx</v>
      </c>
      <c r="B289" s="665">
        <v>9967003957</v>
      </c>
      <c r="C289" s="1328"/>
      <c r="D289" s="696" t="s">
        <v>3202</v>
      </c>
      <c r="E289" s="691"/>
      <c r="F289" s="1956">
        <v>13.589591400000003</v>
      </c>
      <c r="G289" s="591"/>
      <c r="H289" s="557" t="s">
        <v>3242</v>
      </c>
      <c r="I289" s="558" t="s">
        <v>2019</v>
      </c>
      <c r="J289" s="605" t="s">
        <v>2020</v>
      </c>
      <c r="K289" s="557"/>
      <c r="L289" s="562"/>
      <c r="M289" s="562"/>
      <c r="N289" s="568"/>
      <c r="O289" s="563"/>
      <c r="P289" s="615"/>
      <c r="Q289"/>
      <c r="R289"/>
      <c r="S289" s="532"/>
    </row>
    <row r="290" spans="1:19" s="539" customFormat="1">
      <c r="A290" s="1503" t="str">
        <f>IF(ISERROR(#REF!),"xx","")</f>
        <v>xx</v>
      </c>
      <c r="B290" s="535" t="s">
        <v>1030</v>
      </c>
      <c r="C290" s="1324"/>
      <c r="D290" s="536"/>
      <c r="E290" s="536"/>
      <c r="F290" s="536"/>
      <c r="G290" s="536" t="s">
        <v>10</v>
      </c>
      <c r="H290" s="1225"/>
      <c r="I290" s="1225"/>
      <c r="J290" s="1225"/>
      <c r="K290" s="1225"/>
      <c r="L290" s="1225"/>
      <c r="M290" s="1225"/>
      <c r="N290" s="1225"/>
      <c r="O290" s="1226"/>
      <c r="P290" s="537" t="s">
        <v>2820</v>
      </c>
      <c r="R290" s="44"/>
      <c r="S290" s="44"/>
    </row>
    <row r="291" spans="1:19">
      <c r="A291" s="1503" t="str">
        <f>IF(ISERROR(#REF!),"xx","")</f>
        <v>xx</v>
      </c>
      <c r="B291" s="1963" t="s">
        <v>2033</v>
      </c>
      <c r="C291" s="1963"/>
      <c r="D291" s="1964" t="s">
        <v>3490</v>
      </c>
      <c r="E291" s="1965" t="s">
        <v>2034</v>
      </c>
      <c r="F291" s="1954">
        <v>149.17990054968004</v>
      </c>
      <c r="G291" s="161" t="s">
        <v>2018</v>
      </c>
      <c r="H291" s="162" t="s">
        <v>3242</v>
      </c>
      <c r="I291" s="139"/>
      <c r="J291" s="139"/>
      <c r="K291" s="139"/>
      <c r="L291" s="139"/>
      <c r="M291" s="139"/>
      <c r="N291" s="191"/>
      <c r="O291" s="117"/>
      <c r="P291" s="14" t="s">
        <v>1377</v>
      </c>
    </row>
    <row r="292" spans="1:19">
      <c r="A292" s="1503" t="str">
        <f>IF(ISERROR(#REF!),"xx","")</f>
        <v>xx</v>
      </c>
      <c r="B292" s="1963" t="s">
        <v>2035</v>
      </c>
      <c r="C292" s="1963"/>
      <c r="D292" s="1964" t="s">
        <v>3491</v>
      </c>
      <c r="E292" s="1965" t="s">
        <v>2034</v>
      </c>
      <c r="F292" s="1954">
        <v>182.00409367140003</v>
      </c>
      <c r="G292" s="161"/>
      <c r="H292" s="162"/>
      <c r="I292" s="162" t="s">
        <v>2019</v>
      </c>
      <c r="J292" s="162"/>
      <c r="K292" s="11"/>
      <c r="L292" s="11"/>
      <c r="M292" s="153"/>
      <c r="N292" s="191"/>
      <c r="O292" s="11"/>
      <c r="P292" s="410" t="s">
        <v>1377</v>
      </c>
    </row>
    <row r="293" spans="1:19">
      <c r="A293" s="1503" t="str">
        <f>IF(ISERROR(#REF!),"xx","")</f>
        <v>xx</v>
      </c>
      <c r="B293" s="1963" t="s">
        <v>2036</v>
      </c>
      <c r="C293" s="1963"/>
      <c r="D293" s="1964" t="s">
        <v>3492</v>
      </c>
      <c r="E293" s="1965" t="s">
        <v>2034</v>
      </c>
      <c r="F293" s="1954">
        <v>120.45152062944001</v>
      </c>
      <c r="G293" s="161"/>
      <c r="H293" s="162"/>
      <c r="I293" s="162"/>
      <c r="J293" s="162" t="s">
        <v>2020</v>
      </c>
      <c r="K293" s="11"/>
      <c r="L293" s="11"/>
      <c r="M293" s="153"/>
      <c r="N293" s="191"/>
      <c r="O293" s="11"/>
      <c r="P293" s="410" t="s">
        <v>1377</v>
      </c>
    </row>
    <row r="294" spans="1:19">
      <c r="A294" s="1503" t="str">
        <f>IF(ISERROR(#REF!),"xx","")</f>
        <v>xx</v>
      </c>
      <c r="B294" s="1966" t="s">
        <v>2037</v>
      </c>
      <c r="C294" s="1966"/>
      <c r="D294" s="1967" t="s">
        <v>3493</v>
      </c>
      <c r="E294" s="1968" t="s">
        <v>2038</v>
      </c>
      <c r="F294" s="1954">
        <v>60.168072804840023</v>
      </c>
      <c r="G294" s="163" t="s">
        <v>2018</v>
      </c>
      <c r="H294" s="164" t="s">
        <v>3242</v>
      </c>
      <c r="I294" s="164" t="s">
        <v>2019</v>
      </c>
      <c r="J294" s="164" t="s">
        <v>2020</v>
      </c>
      <c r="K294" s="9"/>
      <c r="L294" s="9"/>
      <c r="M294" s="171"/>
      <c r="N294" s="195"/>
      <c r="O294" s="195"/>
      <c r="P294" s="329" t="s">
        <v>2786</v>
      </c>
    </row>
    <row r="295" spans="1:19">
      <c r="A295" s="1503" t="str">
        <f>IF(ISERROR(#REF!),"xx","")</f>
        <v>xx</v>
      </c>
      <c r="B295" s="755" t="s">
        <v>2039</v>
      </c>
      <c r="C295" s="1347"/>
      <c r="D295" s="756" t="s">
        <v>3494</v>
      </c>
      <c r="E295" s="757" t="s">
        <v>1567</v>
      </c>
      <c r="F295" s="1956">
        <v>171.58188355308002</v>
      </c>
      <c r="G295" s="161" t="s">
        <v>2018</v>
      </c>
      <c r="H295" s="162" t="s">
        <v>3242</v>
      </c>
      <c r="I295" s="162"/>
      <c r="J295" s="139"/>
      <c r="K295" s="139"/>
      <c r="L295" s="139"/>
      <c r="M295" s="139"/>
      <c r="N295" s="191"/>
      <c r="O295" s="117"/>
      <c r="P295" s="14" t="s">
        <v>1377</v>
      </c>
    </row>
    <row r="296" spans="1:19">
      <c r="A296" s="1503" t="str">
        <f>IF(ISERROR(#REF!),"xx","")</f>
        <v>xx</v>
      </c>
      <c r="B296" s="755" t="s">
        <v>2040</v>
      </c>
      <c r="C296" s="1347"/>
      <c r="D296" s="756" t="s">
        <v>3495</v>
      </c>
      <c r="E296" s="757" t="s">
        <v>1567</v>
      </c>
      <c r="F296" s="1956">
        <v>209.29028584464007</v>
      </c>
      <c r="G296" s="161"/>
      <c r="H296" s="162"/>
      <c r="I296" s="162" t="s">
        <v>2019</v>
      </c>
      <c r="J296" s="162"/>
      <c r="K296" s="11"/>
      <c r="L296" s="11"/>
      <c r="M296" s="153"/>
      <c r="N296" s="191"/>
      <c r="O296" s="11"/>
      <c r="P296" s="410" t="s">
        <v>1377</v>
      </c>
    </row>
    <row r="297" spans="1:19">
      <c r="A297" s="1503" t="str">
        <f>IF(ISERROR(#REF!),"xx","")</f>
        <v>xx</v>
      </c>
      <c r="B297" s="755" t="s">
        <v>2041</v>
      </c>
      <c r="C297" s="1347"/>
      <c r="D297" s="756" t="s">
        <v>3496</v>
      </c>
      <c r="E297" s="757" t="s">
        <v>1567</v>
      </c>
      <c r="F297" s="1956">
        <v>138.52694039184004</v>
      </c>
      <c r="G297" s="161"/>
      <c r="H297" s="162"/>
      <c r="I297" s="162"/>
      <c r="J297" s="162" t="s">
        <v>2020</v>
      </c>
      <c r="K297" s="11"/>
      <c r="L297" s="11"/>
      <c r="M297" s="153"/>
      <c r="N297" s="191"/>
      <c r="O297" s="11"/>
      <c r="P297" s="410" t="s">
        <v>1377</v>
      </c>
    </row>
    <row r="298" spans="1:19">
      <c r="A298" s="1503" t="str">
        <f>IF(ISERROR(#REF!),"xx","")</f>
        <v>xx</v>
      </c>
      <c r="B298" s="758" t="s">
        <v>2042</v>
      </c>
      <c r="C298" s="1348"/>
      <c r="D298" s="706" t="s">
        <v>3497</v>
      </c>
      <c r="E298" s="661" t="s">
        <v>2043</v>
      </c>
      <c r="F298" s="1956">
        <v>69.263470195920021</v>
      </c>
      <c r="G298" s="163" t="s">
        <v>2018</v>
      </c>
      <c r="H298" s="164" t="s">
        <v>3242</v>
      </c>
      <c r="I298" s="164" t="s">
        <v>2019</v>
      </c>
      <c r="J298" s="164" t="s">
        <v>2020</v>
      </c>
      <c r="K298" s="9"/>
      <c r="L298" s="9"/>
      <c r="M298" s="171"/>
      <c r="N298" s="195"/>
      <c r="O298" s="195"/>
      <c r="P298" s="329" t="s">
        <v>2786</v>
      </c>
    </row>
    <row r="299" spans="1:19" s="518" customFormat="1">
      <c r="A299" s="1503" t="str">
        <f>IF(ISERROR(#REF!),"xx","")</f>
        <v>xx</v>
      </c>
      <c r="B299" s="698" t="s">
        <v>1372</v>
      </c>
      <c r="C299" s="1328"/>
      <c r="D299" s="696" t="s">
        <v>1373</v>
      </c>
      <c r="E299" s="691" t="s">
        <v>295</v>
      </c>
      <c r="F299" s="1956">
        <v>53.072509089600011</v>
      </c>
      <c r="G299" s="556"/>
      <c r="H299" s="557"/>
      <c r="I299" s="558"/>
      <c r="J299" s="605"/>
      <c r="K299" s="557"/>
      <c r="L299" s="562"/>
      <c r="M299" s="560"/>
      <c r="N299" s="560"/>
      <c r="O299" s="563"/>
      <c r="P299" s="615" t="s">
        <v>2746</v>
      </c>
      <c r="Q299"/>
      <c r="R299"/>
      <c r="S299" s="532"/>
    </row>
    <row r="300" spans="1:19" ht="14.1" customHeight="1">
      <c r="A300" s="1503"/>
      <c r="R300" s="44"/>
      <c r="S300" s="44"/>
    </row>
    <row r="301" spans="1:19" ht="15.6">
      <c r="A301" s="1503"/>
      <c r="B301" s="157" t="s">
        <v>4556</v>
      </c>
      <c r="C301" s="1343"/>
      <c r="D301" s="81"/>
      <c r="E301" s="81"/>
      <c r="F301" s="83"/>
      <c r="G301" s="83"/>
      <c r="H301" s="83"/>
      <c r="I301" s="83"/>
      <c r="J301" s="83"/>
      <c r="K301" s="83"/>
      <c r="L301" s="83"/>
      <c r="M301" s="83"/>
      <c r="N301" s="83"/>
      <c r="O301" s="91"/>
      <c r="P301" s="79"/>
      <c r="R301" s="44"/>
      <c r="S301" s="44"/>
    </row>
    <row r="302" spans="1:19">
      <c r="A302" s="1503" t="str">
        <f>IF(ISERROR(#REF!),"xx","")</f>
        <v>xx</v>
      </c>
      <c r="B302" s="779" t="s">
        <v>2000</v>
      </c>
      <c r="C302" s="1375"/>
      <c r="D302" s="884" t="s">
        <v>2001</v>
      </c>
      <c r="E302" s="885" t="s">
        <v>2029</v>
      </c>
      <c r="F302" s="1956">
        <v>119.04482066399999</v>
      </c>
      <c r="G302" s="218">
        <v>3320</v>
      </c>
      <c r="H302" s="219">
        <v>4020</v>
      </c>
      <c r="I302" s="219">
        <v>4050</v>
      </c>
      <c r="J302" s="219">
        <v>4750</v>
      </c>
      <c r="K302" s="203"/>
      <c r="L302" s="203"/>
      <c r="M302" s="203"/>
      <c r="N302" s="204"/>
      <c r="O302" s="113"/>
      <c r="P302" s="411" t="s">
        <v>2659</v>
      </c>
    </row>
    <row r="303" spans="1:19">
      <c r="A303" s="1503" t="str">
        <f>IF(ISERROR(#REF!),"xx","")</f>
        <v>xx</v>
      </c>
      <c r="B303" s="668" t="s">
        <v>2002</v>
      </c>
      <c r="C303" s="1377"/>
      <c r="D303" s="886" t="s">
        <v>2003</v>
      </c>
      <c r="E303" s="887" t="s">
        <v>2030</v>
      </c>
      <c r="F303" s="1956">
        <v>185.41825948800002</v>
      </c>
      <c r="G303" s="221">
        <v>3320</v>
      </c>
      <c r="H303" s="221">
        <v>4020</v>
      </c>
      <c r="I303" s="221">
        <v>4050</v>
      </c>
      <c r="J303" s="221">
        <v>4750</v>
      </c>
      <c r="K303" s="201"/>
      <c r="L303" s="201"/>
      <c r="M303" s="201"/>
      <c r="N303" s="205"/>
      <c r="O303" s="114"/>
      <c r="P303" s="88" t="s">
        <v>2659</v>
      </c>
    </row>
    <row r="304" spans="1:19">
      <c r="A304" s="1503" t="str">
        <f>IF(ISERROR(#REF!),"xx","")</f>
        <v>xx</v>
      </c>
      <c r="B304" s="668">
        <v>9967002761</v>
      </c>
      <c r="C304" s="1377"/>
      <c r="D304" s="677" t="s">
        <v>2624</v>
      </c>
      <c r="E304" s="677" t="s">
        <v>671</v>
      </c>
      <c r="F304" s="1956">
        <v>154.28403698400004</v>
      </c>
      <c r="G304" s="162">
        <v>3320</v>
      </c>
      <c r="H304" s="162">
        <v>4020</v>
      </c>
      <c r="I304" s="162">
        <v>4050</v>
      </c>
      <c r="J304" s="162">
        <v>4750</v>
      </c>
      <c r="K304" s="18"/>
      <c r="L304" s="18"/>
      <c r="M304" s="18"/>
      <c r="N304" s="11"/>
      <c r="O304" s="13"/>
      <c r="P304" s="88"/>
    </row>
    <row r="305" spans="1:16">
      <c r="A305" s="1503" t="str">
        <f>IF(ISERROR(#REF!),"xx","")</f>
        <v>xx</v>
      </c>
      <c r="B305" s="668" t="s">
        <v>2644</v>
      </c>
      <c r="C305" s="1377"/>
      <c r="D305" s="677" t="s">
        <v>2645</v>
      </c>
      <c r="E305" s="677" t="s">
        <v>2661</v>
      </c>
      <c r="F305" s="1956">
        <v>253.55365912800005</v>
      </c>
      <c r="G305" s="162"/>
      <c r="H305" s="162"/>
      <c r="I305" s="162">
        <v>4050</v>
      </c>
      <c r="J305" s="162">
        <v>4750</v>
      </c>
      <c r="K305" s="18"/>
      <c r="L305" s="18"/>
      <c r="M305" s="18"/>
      <c r="N305" s="11"/>
      <c r="O305" s="13"/>
      <c r="P305" s="88" t="s">
        <v>2660</v>
      </c>
    </row>
    <row r="306" spans="1:16">
      <c r="A306" s="1503" t="str">
        <f>IF(ISERROR(#REF!),"xx","")</f>
        <v>xx</v>
      </c>
      <c r="B306" s="779" t="s">
        <v>2004</v>
      </c>
      <c r="C306" s="1375"/>
      <c r="D306" s="884" t="s">
        <v>2005</v>
      </c>
      <c r="E306" s="885" t="s">
        <v>2006</v>
      </c>
      <c r="F306" s="1956">
        <v>68.322842280000017</v>
      </c>
      <c r="G306" s="160">
        <v>3320</v>
      </c>
      <c r="H306" s="160">
        <v>4020</v>
      </c>
      <c r="I306" s="160"/>
      <c r="J306" s="160"/>
      <c r="K306" s="16"/>
      <c r="L306" s="16"/>
      <c r="M306" s="16"/>
      <c r="N306" s="8"/>
      <c r="O306" s="6"/>
      <c r="P306" s="411" t="s">
        <v>2022</v>
      </c>
    </row>
    <row r="307" spans="1:16">
      <c r="A307" s="1503" t="str">
        <f>IF(ISERROR(#REF!),"xx","")</f>
        <v>xx</v>
      </c>
      <c r="B307" s="772" t="s">
        <v>2534</v>
      </c>
      <c r="C307" s="1376"/>
      <c r="D307" s="888" t="s">
        <v>2546</v>
      </c>
      <c r="E307" s="889" t="s">
        <v>2017</v>
      </c>
      <c r="F307" s="1956">
        <v>73.608724728000027</v>
      </c>
      <c r="G307" s="164"/>
      <c r="H307" s="164">
        <v>4020</v>
      </c>
      <c r="I307" s="164"/>
      <c r="J307" s="164"/>
      <c r="K307" s="20"/>
      <c r="L307" s="20"/>
      <c r="M307" s="20"/>
      <c r="N307" s="9"/>
      <c r="O307" s="7"/>
      <c r="P307" s="256" t="s">
        <v>2542</v>
      </c>
    </row>
    <row r="308" spans="1:16">
      <c r="A308" s="1503" t="str">
        <f>IF(ISERROR(#REF!),"xx","")</f>
        <v>xx</v>
      </c>
      <c r="B308" s="668" t="s">
        <v>2527</v>
      </c>
      <c r="C308" s="1377"/>
      <c r="D308" s="886" t="s">
        <v>2547</v>
      </c>
      <c r="E308" s="887" t="s">
        <v>2548</v>
      </c>
      <c r="F308" s="1956">
        <v>118.59495832800002</v>
      </c>
      <c r="G308" s="162"/>
      <c r="H308" s="162">
        <v>4020</v>
      </c>
      <c r="I308" s="162"/>
      <c r="J308" s="162"/>
      <c r="K308" s="18"/>
      <c r="L308" s="18"/>
      <c r="M308" s="18"/>
      <c r="N308" s="11"/>
      <c r="O308" s="13"/>
      <c r="P308" s="880" t="s">
        <v>2024</v>
      </c>
    </row>
    <row r="309" spans="1:16">
      <c r="A309" s="1503" t="str">
        <f>IF(ISERROR(#REF!),"xx","")</f>
        <v>xx</v>
      </c>
      <c r="B309" s="668" t="s">
        <v>2528</v>
      </c>
      <c r="C309" s="1377"/>
      <c r="D309" s="886" t="s">
        <v>2549</v>
      </c>
      <c r="E309" s="887" t="s">
        <v>2032</v>
      </c>
      <c r="F309" s="1956">
        <v>96.101841528000023</v>
      </c>
      <c r="G309" s="162"/>
      <c r="H309" s="162">
        <v>4020</v>
      </c>
      <c r="I309" s="162"/>
      <c r="J309" s="162"/>
      <c r="K309" s="18"/>
      <c r="L309" s="18"/>
      <c r="M309" s="18"/>
      <c r="N309" s="11"/>
      <c r="O309" s="13"/>
      <c r="P309" s="880" t="s">
        <v>2024</v>
      </c>
    </row>
    <row r="310" spans="1:16">
      <c r="A310" s="1503" t="str">
        <f>IF(ISERROR(#REF!),"xx","")</f>
        <v>xx</v>
      </c>
      <c r="B310" s="668" t="s">
        <v>2529</v>
      </c>
      <c r="C310" s="1377"/>
      <c r="D310" s="886" t="s">
        <v>2550</v>
      </c>
      <c r="E310" s="887" t="s">
        <v>2551</v>
      </c>
      <c r="F310" s="1956">
        <v>157.45181760000003</v>
      </c>
      <c r="G310" s="162"/>
      <c r="H310" s="162">
        <v>4020</v>
      </c>
      <c r="I310" s="162"/>
      <c r="J310" s="162"/>
      <c r="K310" s="18"/>
      <c r="L310" s="18"/>
      <c r="M310" s="18"/>
      <c r="N310" s="11"/>
      <c r="O310" s="13"/>
      <c r="P310" s="880" t="s">
        <v>2543</v>
      </c>
    </row>
    <row r="311" spans="1:16">
      <c r="A311" s="1503" t="str">
        <f>IF(ISERROR(#REF!),"xx","")</f>
        <v>xx</v>
      </c>
      <c r="B311" s="779" t="s">
        <v>2531</v>
      </c>
      <c r="C311" s="1375"/>
      <c r="D311" s="884" t="s">
        <v>2552</v>
      </c>
      <c r="E311" s="885" t="s">
        <v>1759</v>
      </c>
      <c r="F311" s="1956">
        <v>421.59598588800003</v>
      </c>
      <c r="G311" s="160"/>
      <c r="H311" s="160">
        <v>4020</v>
      </c>
      <c r="I311" s="160"/>
      <c r="J311" s="160"/>
      <c r="K311" s="16"/>
      <c r="L311" s="16"/>
      <c r="M311" s="16"/>
      <c r="N311" s="8"/>
      <c r="O311" s="6"/>
      <c r="P311" s="411" t="s">
        <v>2544</v>
      </c>
    </row>
    <row r="312" spans="1:16">
      <c r="A312" s="1503" t="str">
        <f>IF(ISERROR(#REF!),"xx","")</f>
        <v>xx</v>
      </c>
      <c r="B312" s="668" t="s">
        <v>2530</v>
      </c>
      <c r="C312" s="1377"/>
      <c r="D312" s="886" t="s">
        <v>2553</v>
      </c>
      <c r="E312" s="887" t="s">
        <v>1759</v>
      </c>
      <c r="F312" s="1956">
        <v>679.23589456800016</v>
      </c>
      <c r="G312" s="162"/>
      <c r="H312" s="162">
        <v>4020</v>
      </c>
      <c r="I312" s="162"/>
      <c r="J312" s="162"/>
      <c r="K312" s="18"/>
      <c r="L312" s="18"/>
      <c r="M312" s="18"/>
      <c r="N312" s="11"/>
      <c r="O312" s="13"/>
      <c r="P312" s="88" t="s">
        <v>2532</v>
      </c>
    </row>
    <row r="313" spans="1:16">
      <c r="A313" s="1503" t="str">
        <f>IF(ISERROR(#REF!),"xx","")</f>
        <v>xx</v>
      </c>
      <c r="B313" s="668" t="s">
        <v>2720</v>
      </c>
      <c r="C313" s="1377"/>
      <c r="D313" s="886" t="s">
        <v>2722</v>
      </c>
      <c r="E313" s="887" t="s">
        <v>2724</v>
      </c>
      <c r="F313" s="1956">
        <v>92.015591976000024</v>
      </c>
      <c r="G313" s="162"/>
      <c r="H313" s="162">
        <v>4020</v>
      </c>
      <c r="I313" s="162"/>
      <c r="J313" s="162"/>
      <c r="K313" s="18"/>
      <c r="L313" s="18"/>
      <c r="M313" s="18"/>
      <c r="N313" s="11"/>
      <c r="O313" s="13"/>
      <c r="P313" s="88" t="s">
        <v>2726</v>
      </c>
    </row>
    <row r="314" spans="1:16">
      <c r="A314" s="1503" t="str">
        <f>IF(ISERROR(#REF!),"xx","")</f>
        <v>xx</v>
      </c>
      <c r="B314" s="772" t="s">
        <v>2721</v>
      </c>
      <c r="C314" s="1376"/>
      <c r="D314" s="888" t="s">
        <v>2723</v>
      </c>
      <c r="E314" s="889" t="s">
        <v>2725</v>
      </c>
      <c r="F314" s="1956">
        <v>149.26057423200001</v>
      </c>
      <c r="G314" s="164"/>
      <c r="H314" s="164">
        <v>4020</v>
      </c>
      <c r="I314" s="164"/>
      <c r="J314" s="164"/>
      <c r="K314" s="20"/>
      <c r="L314" s="20"/>
      <c r="M314" s="20"/>
      <c r="N314" s="9"/>
      <c r="O314" s="7"/>
      <c r="P314" s="256" t="s">
        <v>2727</v>
      </c>
    </row>
    <row r="315" spans="1:16">
      <c r="A315" s="1503" t="str">
        <f>IF(ISERROR(#REF!),"xx","")</f>
        <v>xx</v>
      </c>
      <c r="B315" s="715" t="s">
        <v>2533</v>
      </c>
      <c r="C315" s="1378"/>
      <c r="D315" s="1727" t="s">
        <v>2545</v>
      </c>
      <c r="E315" s="1728" t="s">
        <v>2017</v>
      </c>
      <c r="F315" s="1956">
        <v>73.608724728000027</v>
      </c>
      <c r="G315" s="174">
        <v>3320</v>
      </c>
      <c r="H315" s="174"/>
      <c r="I315" s="174">
        <v>4050</v>
      </c>
      <c r="J315" s="174">
        <v>4750</v>
      </c>
      <c r="K315" s="23"/>
      <c r="L315" s="23"/>
      <c r="M315" s="23"/>
      <c r="N315" s="10"/>
      <c r="O315" s="21"/>
      <c r="P315" s="435" t="s">
        <v>3006</v>
      </c>
    </row>
    <row r="316" spans="1:16">
      <c r="A316" s="1503" t="str">
        <f>IF(ISERROR(#REF!),"xx","")</f>
        <v>xx</v>
      </c>
      <c r="B316" s="779" t="s">
        <v>2573</v>
      </c>
      <c r="C316" s="1375"/>
      <c r="D316" s="884" t="s">
        <v>2574</v>
      </c>
      <c r="E316" s="885" t="s">
        <v>2589</v>
      </c>
      <c r="F316" s="1956">
        <v>195.18402103200006</v>
      </c>
      <c r="G316" s="160"/>
      <c r="H316" s="160"/>
      <c r="I316" s="160">
        <v>4050</v>
      </c>
      <c r="J316" s="160">
        <v>4750</v>
      </c>
      <c r="K316" s="16"/>
      <c r="L316" s="16"/>
      <c r="M316" s="16"/>
      <c r="N316" s="8"/>
      <c r="O316" s="6"/>
      <c r="P316" s="411"/>
    </row>
    <row r="317" spans="1:16">
      <c r="A317" s="1503" t="str">
        <f>IF(ISERROR(#REF!),"xx","")</f>
        <v>xx</v>
      </c>
      <c r="B317" s="772" t="s">
        <v>2646</v>
      </c>
      <c r="C317" s="1376"/>
      <c r="D317" s="888" t="s">
        <v>2647</v>
      </c>
      <c r="E317" s="889" t="s">
        <v>2648</v>
      </c>
      <c r="F317" s="1956">
        <v>36.813734496000009</v>
      </c>
      <c r="G317" s="164"/>
      <c r="H317" s="164"/>
      <c r="I317" s="164">
        <v>4050</v>
      </c>
      <c r="J317" s="164">
        <v>4750</v>
      </c>
      <c r="K317" s="20"/>
      <c r="L317" s="20"/>
      <c r="M317" s="20"/>
      <c r="N317" s="9"/>
      <c r="O317" s="7"/>
      <c r="P317" s="256"/>
    </row>
    <row r="318" spans="1:16">
      <c r="A318" s="1503" t="str">
        <f>IF(ISERROR(#REF!),"xx","")</f>
        <v>xx</v>
      </c>
      <c r="B318" s="779" t="s">
        <v>2910</v>
      </c>
      <c r="C318" s="1375"/>
      <c r="D318" s="884" t="s">
        <v>2912</v>
      </c>
      <c r="E318" s="885" t="s">
        <v>2911</v>
      </c>
      <c r="F318" s="1956">
        <v>16.344998208000003</v>
      </c>
      <c r="G318" s="160"/>
      <c r="H318" s="160"/>
      <c r="I318" s="160">
        <v>4050</v>
      </c>
      <c r="J318" s="160">
        <v>4750</v>
      </c>
      <c r="K318" s="16"/>
      <c r="L318" s="16"/>
      <c r="M318" s="16"/>
      <c r="N318" s="8"/>
      <c r="O318" s="6"/>
      <c r="P318" s="411" t="s">
        <v>2594</v>
      </c>
    </row>
    <row r="319" spans="1:16">
      <c r="A319" s="1503" t="str">
        <f>IF(ISERROR(#REF!),"xx","")</f>
        <v>xx</v>
      </c>
      <c r="B319" s="668" t="s">
        <v>2657</v>
      </c>
      <c r="C319" s="1377"/>
      <c r="D319" s="886" t="s">
        <v>2658</v>
      </c>
      <c r="E319" s="887" t="s">
        <v>2588</v>
      </c>
      <c r="F319" s="1956">
        <v>28.622491128000007</v>
      </c>
      <c r="G319" s="162"/>
      <c r="H319" s="162"/>
      <c r="I319" s="162">
        <v>4050</v>
      </c>
      <c r="J319" s="162">
        <v>4750</v>
      </c>
      <c r="K319" s="18"/>
      <c r="L319" s="18"/>
      <c r="M319" s="18"/>
      <c r="N319" s="11"/>
      <c r="O319" s="13"/>
      <c r="P319" s="88" t="s">
        <v>2613</v>
      </c>
    </row>
    <row r="320" spans="1:16">
      <c r="A320" s="1503" t="str">
        <f>IF(ISERROR(#REF!),"xx","")</f>
        <v>xx</v>
      </c>
      <c r="B320" s="668">
        <v>9967003437</v>
      </c>
      <c r="C320" s="1377"/>
      <c r="D320" s="886" t="s">
        <v>2909</v>
      </c>
      <c r="E320" s="887"/>
      <c r="F320" s="1956">
        <v>9.2971549440000025</v>
      </c>
      <c r="G320" s="162"/>
      <c r="H320" s="162"/>
      <c r="I320" s="162">
        <v>4050</v>
      </c>
      <c r="J320" s="162">
        <v>4750</v>
      </c>
      <c r="K320" s="18"/>
      <c r="L320" s="18"/>
      <c r="M320" s="18"/>
      <c r="N320" s="11"/>
      <c r="O320" s="11"/>
      <c r="P320" s="88"/>
    </row>
    <row r="321" spans="1:19" s="44" customFormat="1">
      <c r="A321" s="1503" t="str">
        <f>IF(ISERROR(#REF!),"xx","")</f>
        <v>xx</v>
      </c>
      <c r="B321" s="689" t="s">
        <v>3223</v>
      </c>
      <c r="C321" s="1328"/>
      <c r="D321" s="696" t="s">
        <v>3224</v>
      </c>
      <c r="E321" s="679" t="s">
        <v>3225</v>
      </c>
      <c r="F321" s="1956">
        <v>184.03118395200005</v>
      </c>
      <c r="G321" s="324">
        <v>3320</v>
      </c>
      <c r="H321" s="324">
        <v>4020</v>
      </c>
      <c r="I321" s="324">
        <v>4050</v>
      </c>
      <c r="J321" s="324">
        <v>4750</v>
      </c>
      <c r="K321" s="282"/>
      <c r="L321" s="282"/>
      <c r="M321" s="282"/>
      <c r="N321" s="282"/>
      <c r="O321" s="1552"/>
      <c r="P321" s="5" t="s">
        <v>3226</v>
      </c>
      <c r="Q321"/>
      <c r="R321"/>
    </row>
    <row r="322" spans="1:19" s="44" customFormat="1">
      <c r="A322" s="1503" t="str">
        <f>IF(ISERROR(#REF!),"xx","")</f>
        <v>xx</v>
      </c>
      <c r="B322" s="779">
        <v>9967002640</v>
      </c>
      <c r="C322" s="1375"/>
      <c r="D322" s="710" t="s">
        <v>2477</v>
      </c>
      <c r="E322" s="678"/>
      <c r="F322" s="1956">
        <v>205.06224816000005</v>
      </c>
      <c r="G322" s="322"/>
      <c r="H322" s="322"/>
      <c r="I322" s="322">
        <v>4050</v>
      </c>
      <c r="J322" s="322">
        <v>4750</v>
      </c>
      <c r="K322" s="281"/>
      <c r="L322" s="281"/>
      <c r="M322" s="281"/>
      <c r="N322" s="281"/>
      <c r="O322" s="1553"/>
      <c r="P322" s="4"/>
      <c r="Q322"/>
      <c r="R322"/>
    </row>
    <row r="323" spans="1:19" s="555" customFormat="1">
      <c r="A323" s="1503" t="str">
        <f>IF(ISERROR(#REF!),"xx","")</f>
        <v>xx</v>
      </c>
      <c r="B323" s="662">
        <v>9967003957</v>
      </c>
      <c r="C323" s="1327"/>
      <c r="D323" s="695" t="s">
        <v>3202</v>
      </c>
      <c r="E323" s="688"/>
      <c r="F323" s="1956">
        <v>13.589591400000003</v>
      </c>
      <c r="G323" s="587">
        <v>3320</v>
      </c>
      <c r="H323" s="544">
        <v>4020</v>
      </c>
      <c r="I323" s="545">
        <v>4050</v>
      </c>
      <c r="J323" s="604">
        <v>4750</v>
      </c>
      <c r="K323" s="544"/>
      <c r="L323" s="565"/>
      <c r="M323" s="565"/>
      <c r="N323" s="553"/>
      <c r="O323" s="554"/>
      <c r="P323" s="588"/>
      <c r="Q323"/>
      <c r="R323"/>
      <c r="S323" s="532"/>
    </row>
    <row r="324" spans="1:19">
      <c r="A324" s="1503" t="str">
        <f>IF(ISERROR(#REF!),"xx","")</f>
        <v>xx</v>
      </c>
      <c r="B324" s="772">
        <v>9967001293</v>
      </c>
      <c r="C324" s="1376"/>
      <c r="D324" s="670" t="s">
        <v>539</v>
      </c>
      <c r="E324" s="679"/>
      <c r="F324" s="1956">
        <v>232.39138507200005</v>
      </c>
      <c r="G324" s="164">
        <v>3320</v>
      </c>
      <c r="H324" s="164">
        <v>4020</v>
      </c>
      <c r="I324" s="164"/>
      <c r="J324" s="164"/>
      <c r="K324" s="20"/>
      <c r="L324" s="20"/>
      <c r="M324" s="20"/>
      <c r="N324" s="9"/>
      <c r="O324" s="865"/>
      <c r="P324" s="256" t="s">
        <v>1455</v>
      </c>
    </row>
    <row r="325" spans="1:19" s="518" customFormat="1" ht="12.75" customHeight="1">
      <c r="A325" s="1503" t="str">
        <f>IF(ISERROR(#REF!),"xx","")</f>
        <v>xx</v>
      </c>
      <c r="B325" s="1425">
        <v>9967004836</v>
      </c>
      <c r="C325" s="1331"/>
      <c r="D325" s="746" t="s">
        <v>3628</v>
      </c>
      <c r="E325" s="747"/>
      <c r="F325" s="1956">
        <v>41.331102120000011</v>
      </c>
      <c r="G325" s="587"/>
      <c r="H325" s="544"/>
      <c r="I325" s="545">
        <v>4050</v>
      </c>
      <c r="J325" s="604">
        <v>4750</v>
      </c>
      <c r="K325" s="604"/>
      <c r="L325" s="866"/>
      <c r="M325" s="566"/>
      <c r="N325" s="549"/>
      <c r="O325" s="554"/>
      <c r="P325" s="588" t="s">
        <v>3740</v>
      </c>
      <c r="Q325" s="44"/>
      <c r="R325"/>
    </row>
    <row r="326" spans="1:19" s="518" customFormat="1" ht="12.75" customHeight="1">
      <c r="A326" s="1503" t="str">
        <f>IF(ISERROR(#REF!),"xx","")</f>
        <v>xx</v>
      </c>
      <c r="B326" s="1425">
        <v>9967004835</v>
      </c>
      <c r="C326" s="1331"/>
      <c r="D326" s="746" t="s">
        <v>3742</v>
      </c>
      <c r="E326" s="747"/>
      <c r="F326" s="1956">
        <v>39.362954400000007</v>
      </c>
      <c r="G326" s="587"/>
      <c r="H326" s="544"/>
      <c r="I326" s="545">
        <v>4050</v>
      </c>
      <c r="J326" s="604">
        <v>4750</v>
      </c>
      <c r="K326" s="604"/>
      <c r="L326" s="866"/>
      <c r="M326" s="566"/>
      <c r="N326" s="549"/>
      <c r="O326" s="554"/>
      <c r="P326" s="588"/>
      <c r="Q326" s="44"/>
      <c r="R326"/>
    </row>
    <row r="327" spans="1:19" s="78" customFormat="1">
      <c r="A327" s="1503"/>
      <c r="B327" s="90" t="s">
        <v>1030</v>
      </c>
      <c r="C327" s="1343"/>
      <c r="D327" s="83"/>
      <c r="E327" s="83"/>
      <c r="F327" s="83"/>
      <c r="G327" s="431" t="s">
        <v>10</v>
      </c>
      <c r="H327" s="83"/>
      <c r="I327" s="83"/>
      <c r="J327" s="83"/>
      <c r="K327" s="83"/>
      <c r="L327" s="83"/>
      <c r="M327" s="431"/>
      <c r="N327" s="83"/>
      <c r="O327" s="91"/>
      <c r="P327" s="1215" t="s">
        <v>2820</v>
      </c>
      <c r="Q327"/>
      <c r="R327"/>
    </row>
    <row r="328" spans="1:19">
      <c r="A328" s="1503" t="str">
        <f>IF(ISERROR(#REF!),"xx","")</f>
        <v>xx</v>
      </c>
      <c r="B328" s="1963" t="s">
        <v>2538</v>
      </c>
      <c r="C328" s="1963"/>
      <c r="D328" s="1964" t="s">
        <v>3498</v>
      </c>
      <c r="E328" s="1965" t="s">
        <v>2034</v>
      </c>
      <c r="F328" s="1954">
        <v>142.41123272376004</v>
      </c>
      <c r="G328" s="161">
        <v>3320</v>
      </c>
      <c r="H328" s="162"/>
      <c r="I328" s="136"/>
      <c r="J328" s="136"/>
      <c r="K328" s="139"/>
      <c r="L328" s="139"/>
      <c r="M328" s="139"/>
      <c r="N328" s="191"/>
      <c r="O328" s="117"/>
      <c r="P328" s="86" t="s">
        <v>1377</v>
      </c>
    </row>
    <row r="329" spans="1:19">
      <c r="A329" s="1503" t="str">
        <f>IF(ISERROR(#REF!),"xx","")</f>
        <v>xx</v>
      </c>
      <c r="B329" s="1963" t="s">
        <v>2539</v>
      </c>
      <c r="C329" s="1963"/>
      <c r="D329" s="1964" t="s">
        <v>3499</v>
      </c>
      <c r="E329" s="1965" t="s">
        <v>2034</v>
      </c>
      <c r="F329" s="1954">
        <v>187.56132378984</v>
      </c>
      <c r="G329" s="161"/>
      <c r="H329" s="162">
        <v>4020</v>
      </c>
      <c r="I329" s="162"/>
      <c r="J329" s="162"/>
      <c r="K329" s="11"/>
      <c r="L329" s="11"/>
      <c r="M329" s="153"/>
      <c r="N329" s="191"/>
      <c r="O329" s="11"/>
      <c r="P329" s="410" t="s">
        <v>1377</v>
      </c>
    </row>
    <row r="330" spans="1:19">
      <c r="A330" s="1503" t="str">
        <f>IF(ISERROR(#REF!),"xx","")</f>
        <v>xx</v>
      </c>
      <c r="B330" s="1966" t="s">
        <v>2540</v>
      </c>
      <c r="C330" s="1966"/>
      <c r="D330" s="1967" t="s">
        <v>3500</v>
      </c>
      <c r="E330" s="1968" t="s">
        <v>2038</v>
      </c>
      <c r="F330" s="1954">
        <v>50.938071224040002</v>
      </c>
      <c r="G330" s="163">
        <v>3320</v>
      </c>
      <c r="H330" s="164">
        <v>4020</v>
      </c>
      <c r="I330" s="164"/>
      <c r="J330" s="164"/>
      <c r="K330" s="9"/>
      <c r="L330" s="9"/>
      <c r="M330" s="171"/>
      <c r="N330" s="195"/>
      <c r="O330" s="195"/>
      <c r="P330" s="310" t="s">
        <v>2786</v>
      </c>
    </row>
    <row r="331" spans="1:19">
      <c r="A331" s="1503" t="str">
        <f>IF(ISERROR(#REF!),"xx","")</f>
        <v>xx</v>
      </c>
      <c r="B331" s="1969" t="s">
        <v>2649</v>
      </c>
      <c r="C331" s="1969"/>
      <c r="D331" s="1970" t="s">
        <v>2653</v>
      </c>
      <c r="E331" s="1971" t="s">
        <v>2034</v>
      </c>
      <c r="F331" s="1954">
        <v>100.72239225048001</v>
      </c>
      <c r="G331" s="159"/>
      <c r="H331" s="160"/>
      <c r="I331" s="160">
        <v>4050</v>
      </c>
      <c r="J331" s="160">
        <v>4750</v>
      </c>
      <c r="K331" s="124"/>
      <c r="L331" s="124"/>
      <c r="M331" s="124"/>
      <c r="N331" s="189"/>
      <c r="O331" s="1003"/>
      <c r="P331" s="155" t="s">
        <v>1377</v>
      </c>
    </row>
    <row r="332" spans="1:19">
      <c r="A332" s="1503" t="str">
        <f>IF(ISERROR(#REF!),"xx","")</f>
        <v>xx</v>
      </c>
      <c r="B332" s="1966" t="s">
        <v>2650</v>
      </c>
      <c r="C332" s="1966"/>
      <c r="D332" s="1967" t="s">
        <v>2654</v>
      </c>
      <c r="E332" s="1968" t="s">
        <v>2038</v>
      </c>
      <c r="F332" s="1954">
        <v>56.226092963040017</v>
      </c>
      <c r="G332" s="163"/>
      <c r="H332" s="164"/>
      <c r="I332" s="164">
        <v>4050</v>
      </c>
      <c r="J332" s="164">
        <v>4750</v>
      </c>
      <c r="K332" s="9"/>
      <c r="L332" s="9"/>
      <c r="M332" s="171"/>
      <c r="N332" s="195"/>
      <c r="O332" s="9"/>
      <c r="P332" s="329" t="s">
        <v>2786</v>
      </c>
    </row>
    <row r="333" spans="1:19">
      <c r="A333" s="1503" t="str">
        <f>IF(ISERROR(#REF!),"xx","")</f>
        <v>xx</v>
      </c>
      <c r="B333" s="755" t="s">
        <v>2535</v>
      </c>
      <c r="C333" s="1347"/>
      <c r="D333" s="756" t="s">
        <v>3501</v>
      </c>
      <c r="E333" s="757" t="s">
        <v>1567</v>
      </c>
      <c r="F333" s="1956">
        <v>163.77484054932003</v>
      </c>
      <c r="G333" s="161">
        <v>3320</v>
      </c>
      <c r="H333" s="162"/>
      <c r="I333" s="136"/>
      <c r="J333" s="136"/>
      <c r="K333" s="139"/>
      <c r="L333" s="139"/>
      <c r="M333" s="139"/>
      <c r="N333" s="191"/>
      <c r="O333" s="117"/>
      <c r="P333" s="86" t="s">
        <v>1377</v>
      </c>
    </row>
    <row r="334" spans="1:19">
      <c r="A334" s="1503" t="str">
        <f>IF(ISERROR(#REF!),"xx","")</f>
        <v>xx</v>
      </c>
      <c r="B334" s="755" t="s">
        <v>2536</v>
      </c>
      <c r="C334" s="1347"/>
      <c r="D334" s="756" t="s">
        <v>3502</v>
      </c>
      <c r="E334" s="757" t="s">
        <v>1567</v>
      </c>
      <c r="F334" s="1956">
        <v>215.69359944132</v>
      </c>
      <c r="G334" s="161"/>
      <c r="H334" s="162">
        <v>4020</v>
      </c>
      <c r="I334" s="162"/>
      <c r="J334" s="162"/>
      <c r="K334" s="11"/>
      <c r="L334" s="11"/>
      <c r="M334" s="153"/>
      <c r="N334" s="191"/>
      <c r="O334" s="11"/>
      <c r="P334" s="410" t="s">
        <v>1377</v>
      </c>
    </row>
    <row r="335" spans="1:19">
      <c r="A335" s="1503" t="str">
        <f>IF(ISERROR(#REF!),"xx","")</f>
        <v>xx</v>
      </c>
      <c r="B335" s="758" t="s">
        <v>2537</v>
      </c>
      <c r="C335" s="1348"/>
      <c r="D335" s="706" t="s">
        <v>3503</v>
      </c>
      <c r="E335" s="661" t="s">
        <v>2043</v>
      </c>
      <c r="F335" s="1956">
        <v>58.591280868120009</v>
      </c>
      <c r="G335" s="163">
        <v>3320</v>
      </c>
      <c r="H335" s="164">
        <v>4020</v>
      </c>
      <c r="I335" s="164"/>
      <c r="J335" s="164"/>
      <c r="K335" s="9"/>
      <c r="L335" s="9"/>
      <c r="M335" s="171"/>
      <c r="N335" s="195"/>
      <c r="O335" s="195"/>
      <c r="P335" s="310" t="s">
        <v>2786</v>
      </c>
    </row>
    <row r="336" spans="1:19">
      <c r="A336" s="1503" t="str">
        <f>IF(ISERROR(#REF!),"xx","")</f>
        <v>xx</v>
      </c>
      <c r="B336" s="755" t="s">
        <v>2651</v>
      </c>
      <c r="C336" s="1347"/>
      <c r="D336" s="756" t="s">
        <v>2655</v>
      </c>
      <c r="E336" s="757" t="s">
        <v>1567</v>
      </c>
      <c r="F336" s="1956">
        <v>115.85574900899999</v>
      </c>
      <c r="G336" s="161"/>
      <c r="H336" s="162"/>
      <c r="I336" s="162">
        <v>4050</v>
      </c>
      <c r="J336" s="162">
        <v>4750</v>
      </c>
      <c r="K336" s="11"/>
      <c r="L336" s="11"/>
      <c r="M336" s="153"/>
      <c r="N336" s="191"/>
      <c r="O336" s="191"/>
      <c r="P336" s="86" t="s">
        <v>1377</v>
      </c>
    </row>
    <row r="337" spans="1:19">
      <c r="A337" s="1503" t="str">
        <f>IF(ISERROR(#REF!),"xx","")</f>
        <v>xx</v>
      </c>
      <c r="B337" s="758" t="s">
        <v>2652</v>
      </c>
      <c r="C337" s="1348"/>
      <c r="D337" s="706" t="s">
        <v>2656</v>
      </c>
      <c r="E337" s="661" t="s">
        <v>2043</v>
      </c>
      <c r="F337" s="1956">
        <v>64.648469405520004</v>
      </c>
      <c r="G337" s="163"/>
      <c r="H337" s="164"/>
      <c r="I337" s="164">
        <v>4050</v>
      </c>
      <c r="J337" s="164">
        <v>4750</v>
      </c>
      <c r="K337" s="123"/>
      <c r="L337" s="123"/>
      <c r="M337" s="123"/>
      <c r="N337" s="195"/>
      <c r="O337" s="1004"/>
      <c r="P337" s="310" t="s">
        <v>2786</v>
      </c>
    </row>
    <row r="338" spans="1:19" s="44" customFormat="1">
      <c r="A338" s="1503" t="str">
        <f>IF(ISERROR(#REF!),"xx","")</f>
        <v>xx</v>
      </c>
      <c r="B338" s="674" t="s">
        <v>2577</v>
      </c>
      <c r="C338" s="1349"/>
      <c r="D338" s="708" t="s">
        <v>2578</v>
      </c>
      <c r="E338" s="673"/>
      <c r="F338" s="1956">
        <v>28.016900631720006</v>
      </c>
      <c r="G338" s="159"/>
      <c r="H338" s="160"/>
      <c r="I338" s="160">
        <v>4050</v>
      </c>
      <c r="J338" s="160">
        <v>4750</v>
      </c>
      <c r="K338" s="124"/>
      <c r="L338" s="204"/>
      <c r="M338" s="427"/>
      <c r="N338" s="204"/>
      <c r="O338" s="214"/>
      <c r="P338" s="155" t="s">
        <v>2662</v>
      </c>
      <c r="Q338"/>
      <c r="R338"/>
    </row>
    <row r="339" spans="1:19" s="518" customFormat="1">
      <c r="A339" s="1503" t="str">
        <f>IF(ISERROR(#REF!),"xx","")</f>
        <v>xx</v>
      </c>
      <c r="B339" s="698" t="s">
        <v>1372</v>
      </c>
      <c r="C339" s="1328"/>
      <c r="D339" s="696" t="s">
        <v>1373</v>
      </c>
      <c r="E339" s="691" t="s">
        <v>295</v>
      </c>
      <c r="F339" s="1956">
        <v>53.072509089600011</v>
      </c>
      <c r="G339" s="591">
        <v>3320</v>
      </c>
      <c r="H339" s="557">
        <v>4020</v>
      </c>
      <c r="I339" s="558"/>
      <c r="J339" s="605"/>
      <c r="K339" s="557"/>
      <c r="L339" s="562"/>
      <c r="M339" s="560"/>
      <c r="N339" s="560"/>
      <c r="O339" s="563"/>
      <c r="P339" s="615" t="s">
        <v>2746</v>
      </c>
      <c r="Q339"/>
      <c r="R339"/>
      <c r="S339" s="532"/>
    </row>
    <row r="340" spans="1:19" ht="14.1" customHeight="1">
      <c r="A340" s="1503"/>
      <c r="R340" s="44"/>
      <c r="S340" s="44"/>
    </row>
    <row r="341" spans="1:19" ht="15.6">
      <c r="A341" s="1503"/>
      <c r="B341" s="157" t="s">
        <v>2907</v>
      </c>
      <c r="C341" s="1343"/>
      <c r="D341" s="81"/>
      <c r="E341" s="81"/>
      <c r="F341" s="83"/>
      <c r="G341" s="83"/>
      <c r="H341" s="83"/>
      <c r="I341" s="83"/>
      <c r="J341" s="83"/>
      <c r="K341" s="83"/>
      <c r="L341" s="83"/>
      <c r="M341" s="83"/>
      <c r="N341" s="83"/>
      <c r="O341" s="91"/>
      <c r="P341" s="79"/>
      <c r="R341" s="44"/>
      <c r="S341" s="44"/>
    </row>
    <row r="342" spans="1:19" s="44" customFormat="1">
      <c r="A342" s="1503" t="str">
        <f>IF(ISERROR(#REF!),"xx","")</f>
        <v>xx</v>
      </c>
      <c r="B342" s="779" t="s">
        <v>350</v>
      </c>
      <c r="C342" s="1383"/>
      <c r="D342" s="708" t="s">
        <v>1617</v>
      </c>
      <c r="E342" s="678" t="s">
        <v>1618</v>
      </c>
      <c r="F342" s="1956">
        <v>610.76309817599997</v>
      </c>
      <c r="G342" s="974">
        <v>36</v>
      </c>
      <c r="H342" s="361">
        <v>42</v>
      </c>
      <c r="I342" s="322"/>
      <c r="J342" s="322"/>
      <c r="K342" s="322"/>
      <c r="L342" s="322"/>
      <c r="M342" s="293"/>
      <c r="N342" s="293"/>
      <c r="O342" s="293"/>
      <c r="P342" s="122" t="s">
        <v>521</v>
      </c>
    </row>
    <row r="343" spans="1:19" s="44" customFormat="1">
      <c r="A343" s="1503" t="str">
        <f>IF(ISERROR(#REF!),"xx","")</f>
        <v>xx</v>
      </c>
      <c r="B343" s="668">
        <v>9960890000</v>
      </c>
      <c r="C343" s="1384"/>
      <c r="D343" s="663" t="s">
        <v>352</v>
      </c>
      <c r="E343" s="677" t="s">
        <v>641</v>
      </c>
      <c r="F343" s="1956">
        <v>132.10957267200001</v>
      </c>
      <c r="G343" s="973">
        <v>36</v>
      </c>
      <c r="H343" s="362">
        <v>42</v>
      </c>
      <c r="I343" s="323"/>
      <c r="J343" s="323"/>
      <c r="K343" s="323"/>
      <c r="L343" s="323"/>
      <c r="M343" s="294"/>
      <c r="N343" s="294"/>
      <c r="O343" s="294"/>
      <c r="P343" s="94" t="s">
        <v>1490</v>
      </c>
    </row>
    <row r="344" spans="1:19" s="44" customFormat="1">
      <c r="A344" s="1503" t="str">
        <f>IF(ISERROR(#REF!),"xx","")</f>
        <v>xx</v>
      </c>
      <c r="B344" s="772" t="s">
        <v>354</v>
      </c>
      <c r="C344" s="1385"/>
      <c r="D344" s="666" t="s">
        <v>1621</v>
      </c>
      <c r="E344" s="679" t="s">
        <v>1622</v>
      </c>
      <c r="F344" s="1956">
        <v>24.892382592000004</v>
      </c>
      <c r="G344" s="972">
        <v>36</v>
      </c>
      <c r="H344" s="404">
        <v>42</v>
      </c>
      <c r="I344" s="324"/>
      <c r="J344" s="324"/>
      <c r="K344" s="324"/>
      <c r="L344" s="324"/>
      <c r="M344" s="295"/>
      <c r="N344" s="295"/>
      <c r="O344" s="295"/>
      <c r="P344" s="126" t="s">
        <v>802</v>
      </c>
    </row>
    <row r="345" spans="1:19" s="44" customFormat="1">
      <c r="A345" s="1503" t="str">
        <f>IF(ISERROR(#REF!),"xx","")</f>
        <v>xx</v>
      </c>
      <c r="B345" s="668" t="s">
        <v>353</v>
      </c>
      <c r="C345" s="1384"/>
      <c r="D345" s="663" t="s">
        <v>1623</v>
      </c>
      <c r="E345" s="677" t="s">
        <v>1624</v>
      </c>
      <c r="F345" s="1956">
        <v>86.167381608000014</v>
      </c>
      <c r="G345" s="973">
        <v>36</v>
      </c>
      <c r="H345" s="362">
        <v>42</v>
      </c>
      <c r="I345" s="323"/>
      <c r="J345" s="323"/>
      <c r="K345" s="323"/>
      <c r="L345" s="323"/>
      <c r="M345" s="294"/>
      <c r="N345" s="294"/>
      <c r="O345" s="294"/>
      <c r="P345" s="94" t="s">
        <v>522</v>
      </c>
    </row>
    <row r="346" spans="1:19" s="44" customFormat="1">
      <c r="A346" s="1503" t="str">
        <f>IF(ISERROR(#REF!),"xx","")</f>
        <v>xx</v>
      </c>
      <c r="B346" s="668" t="s">
        <v>351</v>
      </c>
      <c r="C346" s="1384"/>
      <c r="D346" s="663" t="s">
        <v>1619</v>
      </c>
      <c r="E346" s="677" t="s">
        <v>1620</v>
      </c>
      <c r="F346" s="1956">
        <v>913.27677487200037</v>
      </c>
      <c r="G346" s="973">
        <v>36</v>
      </c>
      <c r="H346" s="362">
        <v>42</v>
      </c>
      <c r="I346" s="323"/>
      <c r="J346" s="323"/>
      <c r="K346" s="323"/>
      <c r="L346" s="323"/>
      <c r="M346" s="294"/>
      <c r="N346" s="294"/>
      <c r="O346" s="294"/>
      <c r="P346" s="94" t="s">
        <v>803</v>
      </c>
    </row>
    <row r="347" spans="1:19" s="44" customFormat="1">
      <c r="A347" s="1503" t="str">
        <f>IF(ISERROR(#REF!),"xx","")</f>
        <v>xx</v>
      </c>
      <c r="B347" s="772" t="s">
        <v>355</v>
      </c>
      <c r="C347" s="1385"/>
      <c r="D347" s="666" t="s">
        <v>1625</v>
      </c>
      <c r="E347" s="679" t="s">
        <v>1626</v>
      </c>
      <c r="F347" s="1956">
        <v>243.169336872</v>
      </c>
      <c r="G347" s="972">
        <v>36</v>
      </c>
      <c r="H347" s="404">
        <v>42</v>
      </c>
      <c r="I347" s="324"/>
      <c r="J347" s="324"/>
      <c r="K347" s="324"/>
      <c r="L347" s="324"/>
      <c r="M347" s="295"/>
      <c r="N347" s="295"/>
      <c r="O347" s="295"/>
      <c r="P347" s="126"/>
    </row>
    <row r="348" spans="1:19" s="539" customFormat="1">
      <c r="A348" s="1503" t="str">
        <f>IF(ISERROR(#REF!),"xx","")</f>
        <v>xx</v>
      </c>
      <c r="B348" s="535" t="s">
        <v>1030</v>
      </c>
      <c r="C348" s="1324"/>
      <c r="D348" s="536"/>
      <c r="E348" s="536"/>
      <c r="F348" s="536"/>
      <c r="G348" s="536"/>
      <c r="H348" s="1225"/>
      <c r="I348" s="1225"/>
      <c r="J348" s="1225"/>
      <c r="K348" s="1225"/>
      <c r="L348" s="1225"/>
      <c r="M348" s="1225"/>
      <c r="N348" s="1225"/>
      <c r="O348" s="1226"/>
      <c r="P348" s="537"/>
      <c r="R348" s="44"/>
      <c r="S348" s="44"/>
    </row>
    <row r="349" spans="1:19" s="44" customFormat="1">
      <c r="A349" s="1503" t="str">
        <f>IF(ISERROR(#REF!),"xx","")</f>
        <v>xx</v>
      </c>
      <c r="B349" s="754" t="s">
        <v>356</v>
      </c>
      <c r="C349" s="1380"/>
      <c r="D349" s="705" t="s">
        <v>357</v>
      </c>
      <c r="E349" s="658" t="s">
        <v>1374</v>
      </c>
      <c r="F349" s="1956">
        <v>59.225843476800016</v>
      </c>
      <c r="G349" s="974">
        <v>36</v>
      </c>
      <c r="H349" s="61"/>
      <c r="I349" s="165"/>
      <c r="J349" s="322"/>
      <c r="K349" s="198"/>
      <c r="L349" s="293"/>
      <c r="M349" s="206"/>
      <c r="N349" s="206"/>
      <c r="O349" s="273"/>
      <c r="P349" s="4" t="s">
        <v>525</v>
      </c>
    </row>
    <row r="350" spans="1:19" s="44" customFormat="1">
      <c r="A350" s="1503" t="str">
        <f>IF(ISERROR(#REF!),"xx","")</f>
        <v>xx</v>
      </c>
      <c r="B350" s="755" t="s">
        <v>358</v>
      </c>
      <c r="C350" s="1381"/>
      <c r="D350" s="756" t="s">
        <v>359</v>
      </c>
      <c r="E350" s="757" t="s">
        <v>1237</v>
      </c>
      <c r="F350" s="1956">
        <v>65.571469563600004</v>
      </c>
      <c r="G350" s="973"/>
      <c r="H350" s="63">
        <v>42</v>
      </c>
      <c r="I350" s="167"/>
      <c r="J350" s="323"/>
      <c r="K350" s="128"/>
      <c r="L350" s="294"/>
      <c r="M350" s="207"/>
      <c r="N350" s="207"/>
      <c r="O350" s="270"/>
      <c r="P350" s="14" t="s">
        <v>526</v>
      </c>
    </row>
    <row r="351" spans="1:19" s="44" customFormat="1">
      <c r="A351" s="1503" t="str">
        <f>IF(ISERROR(#REF!),"xx","")</f>
        <v>xx</v>
      </c>
      <c r="B351" s="755" t="s">
        <v>1570</v>
      </c>
      <c r="C351" s="1381"/>
      <c r="D351" s="756" t="s">
        <v>1571</v>
      </c>
      <c r="E351" s="757" t="s">
        <v>1572</v>
      </c>
      <c r="F351" s="1956">
        <v>46.534591303200003</v>
      </c>
      <c r="G351" s="973">
        <v>36</v>
      </c>
      <c r="H351" s="63">
        <v>42</v>
      </c>
      <c r="I351" s="167"/>
      <c r="J351" s="323"/>
      <c r="K351" s="128"/>
      <c r="L351" s="294"/>
      <c r="M351" s="207" t="s">
        <v>1616</v>
      </c>
      <c r="N351" s="207"/>
      <c r="O351" s="270"/>
      <c r="P351" s="14" t="s">
        <v>523</v>
      </c>
    </row>
    <row r="352" spans="1:19" s="44" customFormat="1">
      <c r="A352" s="1503" t="str">
        <f>IF(ISERROR(#REF!),"xx","")</f>
        <v>xx</v>
      </c>
      <c r="B352" s="755" t="s">
        <v>1573</v>
      </c>
      <c r="C352" s="1381"/>
      <c r="D352" s="756" t="s">
        <v>1574</v>
      </c>
      <c r="E352" s="757" t="s">
        <v>1575</v>
      </c>
      <c r="F352" s="1956">
        <v>74.801471144400011</v>
      </c>
      <c r="G352" s="973">
        <v>36</v>
      </c>
      <c r="H352" s="63">
        <v>42</v>
      </c>
      <c r="I352" s="167"/>
      <c r="J352" s="323"/>
      <c r="K352" s="128"/>
      <c r="L352" s="294"/>
      <c r="M352" s="207" t="s">
        <v>1616</v>
      </c>
      <c r="N352" s="207"/>
      <c r="O352" s="270"/>
      <c r="P352" s="14" t="s">
        <v>524</v>
      </c>
    </row>
    <row r="353" spans="1:19">
      <c r="A353" s="1503" t="str">
        <f>IF(ISERROR(#REF!),"xx","")</f>
        <v>xx</v>
      </c>
      <c r="B353" s="665" t="s">
        <v>1372</v>
      </c>
      <c r="C353" s="1351"/>
      <c r="D353" s="666" t="s">
        <v>1373</v>
      </c>
      <c r="E353" s="667" t="s">
        <v>295</v>
      </c>
      <c r="F353" s="1956">
        <v>53.072509089600011</v>
      </c>
      <c r="G353" s="244">
        <v>36</v>
      </c>
      <c r="H353" s="64">
        <v>42</v>
      </c>
      <c r="I353" s="324"/>
      <c r="J353" s="324"/>
      <c r="K353" s="295"/>
      <c r="L353" s="295"/>
      <c r="M353" s="352"/>
      <c r="N353" s="343"/>
      <c r="O353" s="452" t="s">
        <v>804</v>
      </c>
      <c r="P353" s="5" t="s">
        <v>70</v>
      </c>
    </row>
    <row r="354" spans="1:19" s="78" customFormat="1" ht="15.6">
      <c r="A354" s="1503"/>
      <c r="B354" s="157" t="s">
        <v>2738</v>
      </c>
      <c r="C354" s="1343"/>
      <c r="D354" s="81"/>
      <c r="E354" s="81"/>
      <c r="F354" s="83"/>
      <c r="G354" s="83"/>
      <c r="H354" s="83"/>
      <c r="I354" s="83"/>
      <c r="J354" s="83"/>
      <c r="K354" s="83"/>
      <c r="L354" s="83"/>
      <c r="M354" s="83"/>
      <c r="N354" s="83"/>
      <c r="O354" s="91"/>
      <c r="P354" s="79"/>
      <c r="R354" s="44"/>
      <c r="S354" s="44"/>
    </row>
    <row r="355" spans="1:19">
      <c r="A355" s="1503" t="str">
        <f>IF(ISERROR(#REF!),"xx","")</f>
        <v>xx</v>
      </c>
      <c r="B355" s="754" t="s">
        <v>1530</v>
      </c>
      <c r="C355" s="1360"/>
      <c r="D355" s="705" t="s">
        <v>1529</v>
      </c>
      <c r="E355" s="658" t="s">
        <v>1027</v>
      </c>
      <c r="F355" s="1956">
        <v>67.109803160400006</v>
      </c>
      <c r="G355" s="15">
        <v>360</v>
      </c>
      <c r="H355" s="16">
        <v>420</v>
      </c>
      <c r="I355" s="16">
        <v>500</v>
      </c>
      <c r="J355" s="124"/>
      <c r="K355" s="124"/>
      <c r="L355" s="124"/>
      <c r="M355" s="124"/>
      <c r="N355" s="124"/>
      <c r="O355" s="214"/>
      <c r="P355" s="4" t="s">
        <v>387</v>
      </c>
      <c r="R355" s="44"/>
      <c r="S355" s="44"/>
    </row>
    <row r="356" spans="1:19">
      <c r="A356" s="1503" t="str">
        <f>IF(ISERROR(#REF!),"xx","")</f>
        <v>xx</v>
      </c>
      <c r="B356" s="755" t="s">
        <v>1532</v>
      </c>
      <c r="C356" s="1347"/>
      <c r="D356" s="756" t="s">
        <v>1531</v>
      </c>
      <c r="E356" s="757" t="s">
        <v>1344</v>
      </c>
      <c r="F356" s="1956">
        <v>113.64439446360002</v>
      </c>
      <c r="G356" s="17">
        <v>360</v>
      </c>
      <c r="H356" s="18">
        <v>420</v>
      </c>
      <c r="I356" s="18">
        <v>500</v>
      </c>
      <c r="J356" s="139"/>
      <c r="K356" s="139"/>
      <c r="L356" s="139"/>
      <c r="M356" s="139"/>
      <c r="N356" s="139"/>
      <c r="O356" s="58"/>
      <c r="P356" s="14" t="s">
        <v>263</v>
      </c>
      <c r="R356" s="44"/>
      <c r="S356" s="44"/>
    </row>
    <row r="357" spans="1:19">
      <c r="A357" s="1503" t="str">
        <f>IF(ISERROR(#REF!),"xx","")</f>
        <v>xx</v>
      </c>
      <c r="B357" s="755" t="s">
        <v>1534</v>
      </c>
      <c r="C357" s="1347"/>
      <c r="D357" s="756" t="s">
        <v>1533</v>
      </c>
      <c r="E357" s="757" t="s">
        <v>9</v>
      </c>
      <c r="F357" s="1956">
        <v>202.67545137840003</v>
      </c>
      <c r="G357" s="17">
        <v>360</v>
      </c>
      <c r="H357" s="18">
        <v>420</v>
      </c>
      <c r="I357" s="18">
        <v>500</v>
      </c>
      <c r="J357" s="139"/>
      <c r="K357" s="139"/>
      <c r="L357" s="139"/>
      <c r="M357" s="139"/>
      <c r="N357" s="139"/>
      <c r="O357" s="58"/>
      <c r="P357" s="14" t="s">
        <v>262</v>
      </c>
      <c r="R357" s="44"/>
      <c r="S357" s="44"/>
    </row>
    <row r="358" spans="1:19" ht="13.5" customHeight="1">
      <c r="A358" s="1503" t="str">
        <f>IF(ISERROR(#REF!),"xx","")</f>
        <v>xx</v>
      </c>
      <c r="B358" s="674">
        <v>4623361</v>
      </c>
      <c r="C358" s="1349"/>
      <c r="D358" s="708" t="s">
        <v>1583</v>
      </c>
      <c r="E358" s="673" t="s">
        <v>295</v>
      </c>
      <c r="F358" s="1956">
        <v>71.9170956504</v>
      </c>
      <c r="G358" s="15">
        <v>360</v>
      </c>
      <c r="H358" s="16">
        <v>420</v>
      </c>
      <c r="I358" s="16">
        <v>500</v>
      </c>
      <c r="J358" s="124"/>
      <c r="K358" s="124"/>
      <c r="L358" s="124"/>
      <c r="M358" s="124"/>
      <c r="N358" s="178"/>
      <c r="O358" s="1742"/>
      <c r="P358" s="4" t="s">
        <v>1363</v>
      </c>
      <c r="R358" s="44"/>
      <c r="S358" s="44"/>
    </row>
    <row r="359" spans="1:19">
      <c r="A359" s="1503" t="str">
        <f>IF(ISERROR(#REF!),"xx","")</f>
        <v>xx</v>
      </c>
      <c r="B359" s="665">
        <v>4599161</v>
      </c>
      <c r="C359" s="1351"/>
      <c r="D359" s="666" t="s">
        <v>1646</v>
      </c>
      <c r="E359" s="667" t="s">
        <v>295</v>
      </c>
      <c r="F359" s="1956">
        <v>61.725635571600016</v>
      </c>
      <c r="G359" s="19">
        <v>360</v>
      </c>
      <c r="H359" s="20">
        <v>420</v>
      </c>
      <c r="I359" s="20">
        <v>500</v>
      </c>
      <c r="J359" s="123"/>
      <c r="K359" s="123"/>
      <c r="L359" s="123"/>
      <c r="M359" s="123"/>
      <c r="N359" s="123"/>
      <c r="O359" s="228"/>
      <c r="P359" s="5" t="s">
        <v>1519</v>
      </c>
      <c r="R359" s="44"/>
      <c r="S359" s="44"/>
    </row>
    <row r="360" spans="1:19" ht="14.1" customHeight="1">
      <c r="A360" s="1503"/>
      <c r="R360" s="44"/>
      <c r="S360" s="44"/>
    </row>
    <row r="361" spans="1:19" s="78" customFormat="1" ht="15.6">
      <c r="A361" s="1503"/>
      <c r="B361" s="157" t="s">
        <v>3003</v>
      </c>
      <c r="C361" s="1343"/>
      <c r="D361" s="81"/>
      <c r="E361" s="81"/>
      <c r="F361" s="83"/>
      <c r="G361" s="83"/>
      <c r="H361" s="83"/>
      <c r="I361" s="83"/>
      <c r="J361" s="83"/>
      <c r="K361" s="83"/>
      <c r="L361" s="83"/>
      <c r="M361" s="83"/>
      <c r="N361" s="83"/>
      <c r="O361" s="91"/>
      <c r="P361" s="79"/>
      <c r="R361" s="44"/>
      <c r="S361" s="44"/>
    </row>
    <row r="362" spans="1:19" s="44" customFormat="1">
      <c r="A362" s="1503" t="str">
        <f>IF(ISERROR(#REF!),"xx","")</f>
        <v>xx</v>
      </c>
      <c r="B362" s="674" t="s">
        <v>1394</v>
      </c>
      <c r="C362" s="1349"/>
      <c r="D362" s="708" t="s">
        <v>1395</v>
      </c>
      <c r="E362" s="673" t="s">
        <v>1385</v>
      </c>
      <c r="F362" s="1956">
        <v>859.29329455200002</v>
      </c>
      <c r="G362" s="15">
        <v>361</v>
      </c>
      <c r="H362" s="16">
        <v>421</v>
      </c>
      <c r="I362" s="16">
        <v>501</v>
      </c>
      <c r="J362" s="189"/>
      <c r="K362" s="16"/>
      <c r="L362" s="16"/>
      <c r="M362" s="124"/>
      <c r="N362" s="124"/>
      <c r="O362" s="179"/>
      <c r="P362" s="4" t="s">
        <v>546</v>
      </c>
    </row>
    <row r="363" spans="1:19" s="44" customFormat="1">
      <c r="A363" s="1503" t="str">
        <f>IF(ISERROR(#REF!),"xx","")</f>
        <v>xx</v>
      </c>
      <c r="B363" s="674" t="s">
        <v>813</v>
      </c>
      <c r="C363" s="1349"/>
      <c r="D363" s="708" t="s">
        <v>1393</v>
      </c>
      <c r="E363" s="673" t="s">
        <v>137</v>
      </c>
      <c r="F363" s="1956">
        <v>1193.2411019760002</v>
      </c>
      <c r="G363" s="15">
        <v>361</v>
      </c>
      <c r="H363" s="16">
        <v>421</v>
      </c>
      <c r="I363" s="16">
        <v>501</v>
      </c>
      <c r="J363" s="189"/>
      <c r="K363" s="16"/>
      <c r="L363" s="16"/>
      <c r="M363" s="124"/>
      <c r="N363" s="124"/>
      <c r="O363" s="179"/>
      <c r="P363" s="155" t="s">
        <v>540</v>
      </c>
    </row>
    <row r="364" spans="1:19" s="44" customFormat="1">
      <c r="A364" s="1503" t="str">
        <f>IF(ISERROR(#REF!),"xx","")</f>
        <v>xx</v>
      </c>
      <c r="B364" s="674">
        <v>9967000675</v>
      </c>
      <c r="C364" s="1349"/>
      <c r="D364" s="708" t="s">
        <v>1334</v>
      </c>
      <c r="E364" s="673" t="s">
        <v>1512</v>
      </c>
      <c r="F364" s="1956">
        <v>385.0071825600001</v>
      </c>
      <c r="G364" s="15">
        <v>361</v>
      </c>
      <c r="H364" s="16">
        <v>421</v>
      </c>
      <c r="I364" s="16">
        <v>501</v>
      </c>
      <c r="J364" s="189"/>
      <c r="K364" s="16"/>
      <c r="L364" s="16"/>
      <c r="M364" s="124"/>
      <c r="N364" s="124"/>
      <c r="O364" s="179"/>
      <c r="P364" s="155" t="s">
        <v>726</v>
      </c>
    </row>
    <row r="365" spans="1:19" s="44" customFormat="1">
      <c r="A365" s="1503" t="str">
        <f>IF(ISERROR(#REF!),"xx","")</f>
        <v>xx</v>
      </c>
      <c r="B365" s="662">
        <v>9967000582</v>
      </c>
      <c r="C365" s="1350"/>
      <c r="D365" s="663" t="s">
        <v>482</v>
      </c>
      <c r="E365" s="664"/>
      <c r="F365" s="1956">
        <v>15.745181760000001</v>
      </c>
      <c r="G365" s="17">
        <v>361</v>
      </c>
      <c r="H365" s="18">
        <v>421</v>
      </c>
      <c r="I365" s="18">
        <v>501</v>
      </c>
      <c r="J365" s="191"/>
      <c r="K365" s="18">
        <v>601</v>
      </c>
      <c r="L365" s="18">
        <v>751</v>
      </c>
      <c r="M365" s="139"/>
      <c r="N365" s="139"/>
      <c r="O365" s="58"/>
      <c r="P365" s="14" t="s">
        <v>1386</v>
      </c>
    </row>
    <row r="366" spans="1:19" s="44" customFormat="1">
      <c r="A366" s="1503" t="str">
        <f>IF(ISERROR(#REF!),"xx","")</f>
        <v>xx</v>
      </c>
      <c r="B366" s="665" t="s">
        <v>549</v>
      </c>
      <c r="C366" s="1351"/>
      <c r="D366" s="666" t="s">
        <v>226</v>
      </c>
      <c r="E366" s="667" t="s">
        <v>745</v>
      </c>
      <c r="F366" s="1956">
        <v>927.63488109600007</v>
      </c>
      <c r="G366" s="19">
        <v>361</v>
      </c>
      <c r="H366" s="20">
        <v>421</v>
      </c>
      <c r="I366" s="20">
        <v>501</v>
      </c>
      <c r="J366" s="195"/>
      <c r="K366" s="20">
        <v>601</v>
      </c>
      <c r="L366" s="20">
        <v>751</v>
      </c>
      <c r="M366" s="123"/>
      <c r="N366" s="123"/>
      <c r="O366" s="226"/>
      <c r="P366" s="5" t="s">
        <v>1291</v>
      </c>
    </row>
    <row r="367" spans="1:19" s="44" customFormat="1">
      <c r="A367" s="1503" t="str">
        <f>IF(ISERROR(#REF!),"xx","")</f>
        <v>xx</v>
      </c>
      <c r="B367" s="674">
        <v>4614506</v>
      </c>
      <c r="C367" s="1349"/>
      <c r="D367" s="708" t="s">
        <v>19</v>
      </c>
      <c r="E367" s="673" t="s">
        <v>240</v>
      </c>
      <c r="F367" s="1956">
        <v>31.265432352000005</v>
      </c>
      <c r="G367" s="15">
        <v>361</v>
      </c>
      <c r="H367" s="16">
        <v>421</v>
      </c>
      <c r="I367" s="16">
        <v>501</v>
      </c>
      <c r="J367" s="189"/>
      <c r="K367" s="16">
        <v>601</v>
      </c>
      <c r="L367" s="16">
        <v>751</v>
      </c>
      <c r="M367" s="124"/>
      <c r="N367" s="124"/>
      <c r="O367" s="125"/>
      <c r="P367" s="4"/>
    </row>
    <row r="368" spans="1:19" s="44" customFormat="1">
      <c r="A368" s="1503" t="str">
        <f>IF(ISERROR(#REF!),"xx","")</f>
        <v>xx</v>
      </c>
      <c r="B368" s="772">
        <v>4614511</v>
      </c>
      <c r="C368" s="1351"/>
      <c r="D368" s="773" t="s">
        <v>205</v>
      </c>
      <c r="E368" s="667"/>
      <c r="F368" s="1956">
        <v>35.16423926400001</v>
      </c>
      <c r="G368" s="19">
        <v>361</v>
      </c>
      <c r="H368" s="20">
        <v>421</v>
      </c>
      <c r="I368" s="20">
        <v>501</v>
      </c>
      <c r="J368" s="195"/>
      <c r="K368" s="20">
        <v>601</v>
      </c>
      <c r="L368" s="20">
        <v>751</v>
      </c>
      <c r="M368" s="123"/>
      <c r="N368" s="123"/>
      <c r="O368" s="199"/>
      <c r="P368" s="5"/>
    </row>
    <row r="369" spans="1:19">
      <c r="A369" s="1503" t="str">
        <f>IF(ISERROR(#REF!),"xx","")</f>
        <v>xx</v>
      </c>
      <c r="B369" s="662" t="s">
        <v>1284</v>
      </c>
      <c r="C369" s="1350"/>
      <c r="D369" s="663" t="s">
        <v>1283</v>
      </c>
      <c r="E369" s="664" t="s">
        <v>22</v>
      </c>
      <c r="F369" s="1956">
        <v>4970.2102979760011</v>
      </c>
      <c r="G369" s="17"/>
      <c r="H369" s="18"/>
      <c r="I369" s="18"/>
      <c r="J369" s="191"/>
      <c r="K369" s="18">
        <v>601</v>
      </c>
      <c r="L369" s="18">
        <v>751</v>
      </c>
      <c r="M369" s="139"/>
      <c r="N369" s="139"/>
      <c r="O369" s="116"/>
      <c r="P369" s="14" t="s">
        <v>25</v>
      </c>
    </row>
    <row r="370" spans="1:19">
      <c r="A370" s="1503" t="str">
        <f>IF(ISERROR(#REF!),"xx","")</f>
        <v>xx</v>
      </c>
      <c r="B370" s="662">
        <v>9967000749</v>
      </c>
      <c r="C370" s="1350"/>
      <c r="D370" s="663" t="s">
        <v>1277</v>
      </c>
      <c r="E370" s="664" t="s">
        <v>1278</v>
      </c>
      <c r="F370" s="1956">
        <v>244.10655007200003</v>
      </c>
      <c r="G370" s="17"/>
      <c r="H370" s="18"/>
      <c r="I370" s="18"/>
      <c r="J370" s="191"/>
      <c r="K370" s="18">
        <v>601</v>
      </c>
      <c r="L370" s="18">
        <v>751</v>
      </c>
      <c r="M370" s="139"/>
      <c r="N370" s="139"/>
      <c r="O370" s="116"/>
      <c r="P370" s="14" t="s">
        <v>1309</v>
      </c>
    </row>
    <row r="371" spans="1:19">
      <c r="A371" s="1503" t="str">
        <f>IF(ISERROR(#REF!),"xx","")</f>
        <v>xx</v>
      </c>
      <c r="B371" s="662">
        <v>9967001293</v>
      </c>
      <c r="C371" s="1350"/>
      <c r="D371" s="669" t="s">
        <v>539</v>
      </c>
      <c r="E371" s="664"/>
      <c r="F371" s="1956">
        <v>232.39138507200005</v>
      </c>
      <c r="G371" s="17">
        <v>361</v>
      </c>
      <c r="H371" s="18">
        <v>421</v>
      </c>
      <c r="I371" s="18">
        <v>501</v>
      </c>
      <c r="J371" s="191"/>
      <c r="K371" s="18"/>
      <c r="L371" s="18"/>
      <c r="M371" s="139"/>
      <c r="N371" s="139"/>
      <c r="O371" s="485"/>
      <c r="P371" s="14" t="s">
        <v>1455</v>
      </c>
    </row>
    <row r="372" spans="1:19">
      <c r="A372" s="1503" t="str">
        <f>IF(ISERROR(#REF!),"xx","")</f>
        <v>xx</v>
      </c>
      <c r="B372" s="689">
        <v>9967002640</v>
      </c>
      <c r="C372" s="1328"/>
      <c r="D372" s="696" t="s">
        <v>2477</v>
      </c>
      <c r="E372" s="667"/>
      <c r="F372" s="1956">
        <v>205.06224816000005</v>
      </c>
      <c r="G372" s="240"/>
      <c r="H372" s="202"/>
      <c r="I372" s="202">
        <v>501</v>
      </c>
      <c r="J372" s="202"/>
      <c r="K372" s="20">
        <v>601</v>
      </c>
      <c r="L372" s="20">
        <v>751</v>
      </c>
      <c r="M372" s="224"/>
      <c r="N372" s="282"/>
      <c r="O372" s="480"/>
      <c r="P372" s="5"/>
    </row>
    <row r="373" spans="1:19">
      <c r="A373" s="1503" t="str">
        <f>IF(ISERROR(#REF!),"xx","")</f>
        <v>xx</v>
      </c>
      <c r="B373" s="1755">
        <v>9967000755</v>
      </c>
      <c r="C373" s="1350"/>
      <c r="D373" s="1317" t="s">
        <v>1547</v>
      </c>
      <c r="E373" s="664" t="s">
        <v>722</v>
      </c>
      <c r="F373" s="1956">
        <v>113.29033161600003</v>
      </c>
      <c r="G373" s="17">
        <v>361</v>
      </c>
      <c r="H373" s="18">
        <v>421</v>
      </c>
      <c r="I373" s="18">
        <v>501</v>
      </c>
      <c r="J373" s="191"/>
      <c r="K373" s="18">
        <v>601</v>
      </c>
      <c r="L373" s="18">
        <v>751</v>
      </c>
      <c r="M373" s="1832"/>
      <c r="N373" s="183"/>
      <c r="O373" s="58"/>
      <c r="P373" s="14" t="s">
        <v>1323</v>
      </c>
    </row>
    <row r="374" spans="1:19">
      <c r="A374" s="1503" t="str">
        <f>IF(ISERROR(#REF!),"xx","")</f>
        <v>xx</v>
      </c>
      <c r="B374" s="535" t="s">
        <v>1030</v>
      </c>
      <c r="C374" s="1324"/>
      <c r="D374" s="536"/>
      <c r="E374" s="536"/>
      <c r="F374" s="536"/>
      <c r="G374" s="1225"/>
      <c r="H374" s="1225"/>
      <c r="I374" s="1225"/>
      <c r="J374" s="1225"/>
      <c r="K374" s="1225"/>
      <c r="L374" s="1225"/>
      <c r="M374" s="1225"/>
      <c r="N374" s="1225"/>
      <c r="O374" s="1226"/>
      <c r="P374" s="537"/>
      <c r="R374" s="44"/>
      <c r="S374" s="44"/>
    </row>
    <row r="375" spans="1:19">
      <c r="A375" s="1503" t="str">
        <f>IF(ISERROR(#REF!),"xx","")</f>
        <v>xx</v>
      </c>
      <c r="B375" s="754" t="s">
        <v>1530</v>
      </c>
      <c r="C375" s="1360"/>
      <c r="D375" s="705" t="s">
        <v>1529</v>
      </c>
      <c r="E375" s="658" t="s">
        <v>1027</v>
      </c>
      <c r="F375" s="1956">
        <v>67.109803160400006</v>
      </c>
      <c r="G375" s="15">
        <v>361</v>
      </c>
      <c r="H375" s="16">
        <v>421</v>
      </c>
      <c r="I375" s="16">
        <v>501</v>
      </c>
      <c r="J375" s="124"/>
      <c r="K375" s="160"/>
      <c r="L375" s="160"/>
      <c r="M375" s="124"/>
      <c r="N375" s="124"/>
      <c r="O375" s="179"/>
      <c r="P375" s="4" t="s">
        <v>387</v>
      </c>
    </row>
    <row r="376" spans="1:19">
      <c r="A376" s="1503" t="str">
        <f>IF(ISERROR(#REF!),"xx","")</f>
        <v>xx</v>
      </c>
      <c r="B376" s="755" t="s">
        <v>1532</v>
      </c>
      <c r="C376" s="1347"/>
      <c r="D376" s="756" t="s">
        <v>1531</v>
      </c>
      <c r="E376" s="757" t="s">
        <v>1344</v>
      </c>
      <c r="F376" s="1956">
        <v>113.64439446360002</v>
      </c>
      <c r="G376" s="17">
        <v>361</v>
      </c>
      <c r="H376" s="18">
        <v>421</v>
      </c>
      <c r="I376" s="18">
        <v>501</v>
      </c>
      <c r="J376" s="139"/>
      <c r="K376" s="167"/>
      <c r="L376" s="162"/>
      <c r="M376" s="139"/>
      <c r="N376" s="139"/>
      <c r="O376" s="242"/>
      <c r="P376" s="14" t="s">
        <v>429</v>
      </c>
    </row>
    <row r="377" spans="1:19">
      <c r="A377" s="1503" t="str">
        <f>IF(ISERROR(#REF!),"xx","")</f>
        <v>xx</v>
      </c>
      <c r="B377" s="758" t="s">
        <v>1534</v>
      </c>
      <c r="C377" s="1348"/>
      <c r="D377" s="706" t="s">
        <v>1533</v>
      </c>
      <c r="E377" s="661" t="s">
        <v>9</v>
      </c>
      <c r="F377" s="1956">
        <v>202.67545137840003</v>
      </c>
      <c r="G377" s="19">
        <v>361</v>
      </c>
      <c r="H377" s="20">
        <v>421</v>
      </c>
      <c r="I377" s="20">
        <v>501</v>
      </c>
      <c r="J377" s="123"/>
      <c r="K377" s="164"/>
      <c r="L377" s="164"/>
      <c r="M377" s="123"/>
      <c r="N377" s="123"/>
      <c r="O377" s="180"/>
      <c r="P377" s="5" t="s">
        <v>430</v>
      </c>
    </row>
    <row r="378" spans="1:19">
      <c r="A378" s="1503" t="str">
        <f>IF(ISERROR(#REF!),"xx","")</f>
        <v>xx</v>
      </c>
      <c r="B378" s="755" t="s">
        <v>955</v>
      </c>
      <c r="C378" s="1347"/>
      <c r="D378" s="756" t="s">
        <v>706</v>
      </c>
      <c r="E378" s="757" t="s">
        <v>1027</v>
      </c>
      <c r="F378" s="1956">
        <v>101.72230908840001</v>
      </c>
      <c r="G378" s="161"/>
      <c r="H378" s="18"/>
      <c r="I378" s="18"/>
      <c r="J378" s="139"/>
      <c r="K378" s="18">
        <v>601</v>
      </c>
      <c r="L378" s="18">
        <v>751</v>
      </c>
      <c r="M378" s="139"/>
      <c r="N378" s="139"/>
      <c r="O378" s="116"/>
      <c r="P378" s="14" t="s">
        <v>879</v>
      </c>
    </row>
    <row r="379" spans="1:19">
      <c r="A379" s="1503" t="str">
        <f>IF(ISERROR(#REF!),"xx","")</f>
        <v>xx</v>
      </c>
      <c r="B379" s="755" t="s">
        <v>189</v>
      </c>
      <c r="C379" s="1347"/>
      <c r="D379" s="756" t="s">
        <v>707</v>
      </c>
      <c r="E379" s="757" t="s">
        <v>1344</v>
      </c>
      <c r="F379" s="1956">
        <v>104.02980948360002</v>
      </c>
      <c r="G379" s="161"/>
      <c r="H379" s="18"/>
      <c r="I379" s="18"/>
      <c r="J379" s="139"/>
      <c r="K379" s="18">
        <v>601</v>
      </c>
      <c r="L379" s="18">
        <v>751</v>
      </c>
      <c r="M379" s="139"/>
      <c r="N379" s="139"/>
      <c r="O379" s="116"/>
      <c r="P379" s="14" t="s">
        <v>1321</v>
      </c>
    </row>
    <row r="380" spans="1:19">
      <c r="A380" s="1503" t="str">
        <f>IF(ISERROR(#REF!),"xx","")</f>
        <v>xx</v>
      </c>
      <c r="B380" s="758" t="s">
        <v>190</v>
      </c>
      <c r="C380" s="1348"/>
      <c r="D380" s="706" t="s">
        <v>708</v>
      </c>
      <c r="E380" s="661" t="s">
        <v>509</v>
      </c>
      <c r="F380" s="1956">
        <v>220.55857944120007</v>
      </c>
      <c r="G380" s="163"/>
      <c r="H380" s="20"/>
      <c r="I380" s="20"/>
      <c r="J380" s="123"/>
      <c r="K380" s="20">
        <v>601</v>
      </c>
      <c r="L380" s="20">
        <v>751</v>
      </c>
      <c r="M380" s="123"/>
      <c r="N380" s="123"/>
      <c r="O380" s="180"/>
      <c r="P380" s="5" t="s">
        <v>1322</v>
      </c>
    </row>
    <row r="381" spans="1:19">
      <c r="A381" s="1503" t="str">
        <f>IF(ISERROR(#REF!),"xx","")</f>
        <v>xx</v>
      </c>
      <c r="B381" s="711" t="s">
        <v>1422</v>
      </c>
      <c r="C381" s="1353"/>
      <c r="D381" s="712" t="s">
        <v>1013</v>
      </c>
      <c r="E381" s="713"/>
      <c r="F381" s="1956">
        <v>241.42222884780003</v>
      </c>
      <c r="G381" s="173"/>
      <c r="H381" s="23"/>
      <c r="I381" s="23"/>
      <c r="J381" s="151"/>
      <c r="K381" s="863">
        <v>601</v>
      </c>
      <c r="L381" s="23">
        <v>751</v>
      </c>
      <c r="M381" s="151"/>
      <c r="N381" s="151"/>
      <c r="O381" s="1743"/>
      <c r="P381" s="24" t="s">
        <v>698</v>
      </c>
    </row>
    <row r="382" spans="1:19">
      <c r="A382" s="1503" t="str">
        <f>IF(ISERROR(#REF!),"xx","")</f>
        <v>xx</v>
      </c>
      <c r="B382" s="674">
        <v>4623361</v>
      </c>
      <c r="C382" s="1349"/>
      <c r="D382" s="708" t="s">
        <v>1583</v>
      </c>
      <c r="E382" s="673" t="s">
        <v>295</v>
      </c>
      <c r="F382" s="1956">
        <v>71.9170956504</v>
      </c>
      <c r="G382" s="15">
        <v>361</v>
      </c>
      <c r="H382" s="16">
        <v>421</v>
      </c>
      <c r="I382" s="16">
        <v>501</v>
      </c>
      <c r="J382" s="124"/>
      <c r="K382" s="16"/>
      <c r="L382" s="16"/>
      <c r="M382" s="124"/>
      <c r="N382" s="124"/>
      <c r="O382" s="179" t="s">
        <v>271</v>
      </c>
      <c r="P382" s="4" t="s">
        <v>1689</v>
      </c>
    </row>
    <row r="383" spans="1:19">
      <c r="A383" s="1503" t="str">
        <f>IF(ISERROR(#REF!),"xx","")</f>
        <v>xx</v>
      </c>
      <c r="B383" s="662">
        <v>4599161</v>
      </c>
      <c r="C383" s="1350"/>
      <c r="D383" s="663" t="s">
        <v>1646</v>
      </c>
      <c r="E383" s="664" t="s">
        <v>295</v>
      </c>
      <c r="F383" s="1956">
        <v>61.725635571600016</v>
      </c>
      <c r="G383" s="17">
        <v>361</v>
      </c>
      <c r="H383" s="18">
        <v>421</v>
      </c>
      <c r="I383" s="18">
        <v>501</v>
      </c>
      <c r="J383" s="139"/>
      <c r="K383" s="63"/>
      <c r="L383" s="18"/>
      <c r="M383" s="139"/>
      <c r="N383" s="139"/>
      <c r="O383" s="242" t="s">
        <v>271</v>
      </c>
      <c r="P383" s="14" t="s">
        <v>1690</v>
      </c>
    </row>
    <row r="384" spans="1:19">
      <c r="A384" s="1503" t="str">
        <f>IF(ISERROR(#REF!),"xx","")</f>
        <v>xx</v>
      </c>
      <c r="B384" s="662">
        <v>4448121</v>
      </c>
      <c r="C384" s="1350"/>
      <c r="D384" s="663" t="s">
        <v>1235</v>
      </c>
      <c r="E384" s="664" t="s">
        <v>295</v>
      </c>
      <c r="F384" s="1956">
        <v>53.072509089600011</v>
      </c>
      <c r="G384" s="161"/>
      <c r="H384" s="18"/>
      <c r="I384" s="18"/>
      <c r="J384" s="139"/>
      <c r="K384" s="18">
        <v>601</v>
      </c>
      <c r="L384" s="18">
        <v>751</v>
      </c>
      <c r="M384" s="139"/>
      <c r="N384" s="139"/>
      <c r="O384" s="58" t="s">
        <v>1682</v>
      </c>
      <c r="P384" s="14" t="s">
        <v>548</v>
      </c>
    </row>
    <row r="385" spans="1:19">
      <c r="A385" s="1503" t="str">
        <f>IF(ISERROR(#REF!),"xx","")</f>
        <v>xx</v>
      </c>
      <c r="B385" s="674" t="s">
        <v>1372</v>
      </c>
      <c r="C385" s="1349"/>
      <c r="D385" s="708" t="s">
        <v>1373</v>
      </c>
      <c r="E385" s="673" t="s">
        <v>295</v>
      </c>
      <c r="F385" s="1956">
        <v>53.072509089600011</v>
      </c>
      <c r="G385" s="159"/>
      <c r="H385" s="16"/>
      <c r="I385" s="16"/>
      <c r="J385" s="124"/>
      <c r="K385" s="16">
        <v>601</v>
      </c>
      <c r="L385" s="16">
        <v>751</v>
      </c>
      <c r="M385" s="124"/>
      <c r="N385" s="124"/>
      <c r="O385" s="125" t="s">
        <v>1682</v>
      </c>
      <c r="P385" s="4" t="s">
        <v>622</v>
      </c>
    </row>
    <row r="386" spans="1:19">
      <c r="A386" s="1503" t="str">
        <f>IF(ISERROR(#REF!),"xx","")</f>
        <v>xx</v>
      </c>
      <c r="B386" s="662">
        <v>4599141</v>
      </c>
      <c r="C386" s="1350"/>
      <c r="D386" s="663" t="s">
        <v>398</v>
      </c>
      <c r="E386" s="664" t="s">
        <v>295</v>
      </c>
      <c r="F386" s="1956">
        <v>104.79897628200001</v>
      </c>
      <c r="G386" s="161"/>
      <c r="H386" s="18"/>
      <c r="I386" s="18"/>
      <c r="J386" s="139"/>
      <c r="K386" s="18">
        <v>601</v>
      </c>
      <c r="L386" s="18">
        <v>751</v>
      </c>
      <c r="M386" s="139"/>
      <c r="N386" s="139"/>
      <c r="O386" s="58" t="s">
        <v>1682</v>
      </c>
      <c r="P386" s="14" t="s">
        <v>349</v>
      </c>
    </row>
    <row r="387" spans="1:19">
      <c r="A387" s="1503" t="str">
        <f>IF(ISERROR(#REF!),"xx","")</f>
        <v>xx</v>
      </c>
      <c r="B387" s="665">
        <v>9967000223</v>
      </c>
      <c r="C387" s="1351"/>
      <c r="D387" s="666" t="s">
        <v>450</v>
      </c>
      <c r="E387" s="667"/>
      <c r="F387" s="1956">
        <v>80.762513832000025</v>
      </c>
      <c r="G387" s="163"/>
      <c r="H387" s="20"/>
      <c r="I387" s="20"/>
      <c r="J387" s="123"/>
      <c r="K387" s="20">
        <v>601</v>
      </c>
      <c r="L387" s="20">
        <v>751</v>
      </c>
      <c r="M387" s="123"/>
      <c r="N387" s="123"/>
      <c r="O387" s="199" t="s">
        <v>1682</v>
      </c>
      <c r="P387" s="5" t="s">
        <v>914</v>
      </c>
    </row>
    <row r="388" spans="1:19" ht="14.1" customHeight="1">
      <c r="A388" s="1503"/>
      <c r="R388" s="44"/>
      <c r="S388" s="44"/>
    </row>
    <row r="389" spans="1:19" ht="15.6">
      <c r="A389" s="1503"/>
      <c r="B389" s="157" t="s">
        <v>2974</v>
      </c>
      <c r="C389" s="1343"/>
      <c r="D389" s="81"/>
      <c r="E389" s="81"/>
      <c r="F389" s="83"/>
      <c r="G389" s="83"/>
      <c r="H389" s="83"/>
      <c r="I389" s="83"/>
      <c r="J389" s="83"/>
      <c r="K389" s="83"/>
      <c r="L389" s="83"/>
      <c r="M389" s="83"/>
      <c r="N389" s="83"/>
      <c r="O389" s="91"/>
      <c r="P389" s="79"/>
      <c r="R389" s="44"/>
      <c r="S389" s="44"/>
    </row>
    <row r="390" spans="1:19" s="44" customFormat="1">
      <c r="A390" s="1503" t="str">
        <f>IF(ISERROR(#REF!),"xx","")</f>
        <v>xx</v>
      </c>
      <c r="B390" s="668" t="s">
        <v>982</v>
      </c>
      <c r="C390" s="1377"/>
      <c r="D390" s="669" t="s">
        <v>830</v>
      </c>
      <c r="E390" s="677"/>
      <c r="F390" s="1956">
        <v>270.29228688000001</v>
      </c>
      <c r="G390" s="973" t="s">
        <v>986</v>
      </c>
      <c r="H390" s="323"/>
      <c r="I390" s="323"/>
      <c r="J390" s="323"/>
      <c r="K390" s="1257"/>
      <c r="L390" s="294"/>
      <c r="M390" s="294"/>
      <c r="N390" s="294"/>
      <c r="O390" s="294" t="s">
        <v>792</v>
      </c>
      <c r="P390" s="14" t="s">
        <v>980</v>
      </c>
    </row>
    <row r="391" spans="1:19" s="44" customFormat="1">
      <c r="A391" s="1503" t="str">
        <f>IF(ISERROR(#REF!),"xx","")</f>
        <v>xx</v>
      </c>
      <c r="B391" s="668" t="s">
        <v>983</v>
      </c>
      <c r="C391" s="1377"/>
      <c r="D391" s="669" t="s">
        <v>304</v>
      </c>
      <c r="E391" s="677"/>
      <c r="F391" s="1956">
        <v>245.54985840000006</v>
      </c>
      <c r="G391" s="973" t="s">
        <v>986</v>
      </c>
      <c r="H391" s="323"/>
      <c r="I391" s="323"/>
      <c r="J391" s="323"/>
      <c r="K391" s="1257"/>
      <c r="L391" s="294"/>
      <c r="M391" s="294"/>
      <c r="N391" s="294"/>
      <c r="O391" s="294" t="s">
        <v>792</v>
      </c>
      <c r="P391" s="14" t="s">
        <v>1074</v>
      </c>
    </row>
    <row r="392" spans="1:19" s="44" customFormat="1">
      <c r="A392" s="1503" t="str">
        <f>IF(ISERROR(#REF!),"xx","")</f>
        <v>xx</v>
      </c>
      <c r="B392" s="772" t="s">
        <v>984</v>
      </c>
      <c r="C392" s="1376"/>
      <c r="D392" s="670" t="s">
        <v>527</v>
      </c>
      <c r="E392" s="679"/>
      <c r="F392" s="1956">
        <v>270.29228688000001</v>
      </c>
      <c r="G392" s="972" t="s">
        <v>986</v>
      </c>
      <c r="H392" s="324"/>
      <c r="I392" s="324"/>
      <c r="J392" s="324"/>
      <c r="K392" s="1258"/>
      <c r="L392" s="295"/>
      <c r="M392" s="295"/>
      <c r="N392" s="295" t="s">
        <v>793</v>
      </c>
      <c r="O392" s="295" t="s">
        <v>792</v>
      </c>
      <c r="P392" s="68" t="s">
        <v>709</v>
      </c>
    </row>
    <row r="393" spans="1:19" s="44" customFormat="1">
      <c r="A393" s="1503" t="str">
        <f>IF(ISERROR(#REF!),"xx","")</f>
        <v>xx</v>
      </c>
      <c r="B393" s="674">
        <v>9967001912</v>
      </c>
      <c r="C393" s="1383"/>
      <c r="D393" s="710" t="s">
        <v>1360</v>
      </c>
      <c r="E393" s="678"/>
      <c r="F393" s="1956">
        <v>287.61198681600001</v>
      </c>
      <c r="G393" s="974" t="s">
        <v>986</v>
      </c>
      <c r="H393" s="322"/>
      <c r="I393" s="322"/>
      <c r="J393" s="322"/>
      <c r="K393" s="1259"/>
      <c r="L393" s="293"/>
      <c r="M393" s="293"/>
      <c r="N393" s="293" t="s">
        <v>793</v>
      </c>
      <c r="O393" s="293" t="s">
        <v>792</v>
      </c>
      <c r="P393" s="122" t="s">
        <v>1515</v>
      </c>
    </row>
    <row r="394" spans="1:19" s="44" customFormat="1">
      <c r="A394" s="1503" t="str">
        <f>IF(ISERROR(#REF!),"xx","")</f>
        <v>xx</v>
      </c>
      <c r="B394" s="668" t="s">
        <v>985</v>
      </c>
      <c r="C394" s="1377"/>
      <c r="D394" s="669" t="s">
        <v>789</v>
      </c>
      <c r="E394" s="677"/>
      <c r="F394" s="1956">
        <v>280.24549106400002</v>
      </c>
      <c r="G394" s="973" t="s">
        <v>986</v>
      </c>
      <c r="H394" s="323"/>
      <c r="I394" s="323"/>
      <c r="J394" s="323"/>
      <c r="K394" s="1257"/>
      <c r="L394" s="294"/>
      <c r="M394" s="294"/>
      <c r="N394" s="294" t="s">
        <v>793</v>
      </c>
      <c r="O394" s="294" t="s">
        <v>792</v>
      </c>
      <c r="P394" s="14"/>
    </row>
    <row r="395" spans="1:19" s="44" customFormat="1">
      <c r="A395" s="1503" t="str">
        <f>IF(ISERROR(#REF!),"xx","")</f>
        <v>xx</v>
      </c>
      <c r="B395" s="662">
        <v>9967001701</v>
      </c>
      <c r="C395" s="1377"/>
      <c r="D395" s="669" t="s">
        <v>731</v>
      </c>
      <c r="E395" s="677"/>
      <c r="F395" s="1956">
        <v>35.614101600000005</v>
      </c>
      <c r="G395" s="973" t="s">
        <v>986</v>
      </c>
      <c r="H395" s="323"/>
      <c r="I395" s="323"/>
      <c r="J395" s="323"/>
      <c r="K395" s="1257"/>
      <c r="L395" s="294"/>
      <c r="M395" s="294"/>
      <c r="N395" s="294" t="s">
        <v>793</v>
      </c>
      <c r="O395" s="294" t="s">
        <v>792</v>
      </c>
      <c r="P395" s="14" t="s">
        <v>794</v>
      </c>
    </row>
    <row r="396" spans="1:19" s="44" customFormat="1">
      <c r="A396" s="1503" t="str">
        <f>IF(ISERROR(#REF!),"xx","")</f>
        <v>xx</v>
      </c>
      <c r="B396" s="665">
        <v>9967001702</v>
      </c>
      <c r="C396" s="1376"/>
      <c r="D396" s="670" t="s">
        <v>1361</v>
      </c>
      <c r="E396" s="679"/>
      <c r="F396" s="1956">
        <v>117.75146644800002</v>
      </c>
      <c r="G396" s="972" t="s">
        <v>986</v>
      </c>
      <c r="H396" s="324"/>
      <c r="I396" s="324"/>
      <c r="J396" s="324"/>
      <c r="K396" s="1258"/>
      <c r="L396" s="295"/>
      <c r="M396" s="295"/>
      <c r="N396" s="295" t="s">
        <v>793</v>
      </c>
      <c r="O396" s="295" t="s">
        <v>792</v>
      </c>
      <c r="P396" s="68"/>
    </row>
    <row r="397" spans="1:19" s="44" customFormat="1">
      <c r="A397" s="1503" t="str">
        <f>IF(ISERROR(#REF!),"xx","")</f>
        <v>xx</v>
      </c>
      <c r="B397" s="779">
        <v>9967001293</v>
      </c>
      <c r="C397" s="1375"/>
      <c r="D397" s="669" t="s">
        <v>539</v>
      </c>
      <c r="E397" s="678"/>
      <c r="F397" s="1956">
        <v>232.39138507200005</v>
      </c>
      <c r="G397" s="361" t="s">
        <v>986</v>
      </c>
      <c r="H397" s="322"/>
      <c r="I397" s="322"/>
      <c r="J397" s="281"/>
      <c r="K397" s="1259"/>
      <c r="L397" s="281">
        <v>43</v>
      </c>
      <c r="M397" s="293"/>
      <c r="N397" s="293"/>
      <c r="O397" s="293"/>
      <c r="P397" s="4" t="s">
        <v>1455</v>
      </c>
    </row>
    <row r="398" spans="1:19" s="44" customFormat="1">
      <c r="A398" s="1503" t="str">
        <f>IF(ISERROR(#REF!),"xx","")</f>
        <v>xx</v>
      </c>
      <c r="B398" s="689">
        <v>9967002640</v>
      </c>
      <c r="C398" s="1328"/>
      <c r="D398" s="696" t="s">
        <v>2477</v>
      </c>
      <c r="E398" s="679"/>
      <c r="F398" s="1956">
        <v>205.06224816000005</v>
      </c>
      <c r="G398" s="404" t="s">
        <v>986</v>
      </c>
      <c r="H398" s="324"/>
      <c r="I398" s="324"/>
      <c r="J398" s="282"/>
      <c r="K398" s="1258"/>
      <c r="L398" s="282">
        <v>43</v>
      </c>
      <c r="M398" s="282" t="s">
        <v>1245</v>
      </c>
      <c r="N398" s="282" t="s">
        <v>778</v>
      </c>
      <c r="O398" s="295" t="s">
        <v>2341</v>
      </c>
      <c r="P398" s="5"/>
    </row>
    <row r="399" spans="1:19" s="78" customFormat="1">
      <c r="A399" s="1503" t="str">
        <f>IF(ISERROR(#REF!),"xx","")</f>
        <v>xx</v>
      </c>
      <c r="B399" s="80" t="s">
        <v>1030</v>
      </c>
      <c r="C399" s="1386"/>
      <c r="D399" s="81"/>
      <c r="E399" s="81"/>
      <c r="F399" s="81"/>
      <c r="G399" s="1256"/>
      <c r="H399" s="81"/>
      <c r="I399" s="81"/>
      <c r="J399" s="274"/>
      <c r="K399" s="274"/>
      <c r="L399" s="298"/>
      <c r="M399" s="298"/>
      <c r="N399" s="299"/>
      <c r="O399" s="299"/>
      <c r="P399" s="79"/>
    </row>
    <row r="400" spans="1:19" s="44" customFormat="1">
      <c r="A400" s="1503" t="str">
        <f>IF(ISERROR(#REF!),"xx","")</f>
        <v>xx</v>
      </c>
      <c r="B400" s="755" t="s">
        <v>1527</v>
      </c>
      <c r="C400" s="1381"/>
      <c r="D400" s="775" t="s">
        <v>528</v>
      </c>
      <c r="E400" s="757"/>
      <c r="F400" s="1956">
        <v>202.09857627960002</v>
      </c>
      <c r="G400" s="243" t="s">
        <v>986</v>
      </c>
      <c r="H400" s="167"/>
      <c r="I400" s="167"/>
      <c r="J400" s="192"/>
      <c r="K400" s="489"/>
      <c r="L400" s="294"/>
      <c r="M400" s="207"/>
      <c r="N400" s="207"/>
      <c r="O400" s="207"/>
      <c r="P400" s="14" t="s">
        <v>1006</v>
      </c>
    </row>
    <row r="401" spans="1:19" s="44" customFormat="1">
      <c r="A401" s="1503" t="str">
        <f>IF(ISERROR(#REF!),"xx","")</f>
        <v>xx</v>
      </c>
      <c r="B401" s="665" t="s">
        <v>1528</v>
      </c>
      <c r="C401" s="1376"/>
      <c r="D401" s="670" t="s">
        <v>860</v>
      </c>
      <c r="E401" s="667"/>
      <c r="F401" s="1956">
        <v>251.95981398588003</v>
      </c>
      <c r="G401" s="972" t="s">
        <v>986</v>
      </c>
      <c r="H401" s="168"/>
      <c r="I401" s="168"/>
      <c r="J401" s="1219"/>
      <c r="K401" s="490"/>
      <c r="L401" s="282">
        <v>43</v>
      </c>
      <c r="M401" s="225"/>
      <c r="N401" s="225"/>
      <c r="O401" s="225" t="s">
        <v>792</v>
      </c>
      <c r="P401" s="68" t="s">
        <v>1007</v>
      </c>
    </row>
    <row r="402" spans="1:19" s="78" customFormat="1">
      <c r="A402" s="1503"/>
      <c r="B402"/>
      <c r="C402" s="1341"/>
      <c r="D402" s="76"/>
      <c r="E402"/>
      <c r="F402"/>
      <c r="G402"/>
      <c r="H402"/>
      <c r="I402"/>
      <c r="J402"/>
      <c r="K402"/>
      <c r="L402"/>
      <c r="M402"/>
      <c r="N402"/>
      <c r="O402"/>
      <c r="P402"/>
      <c r="R402" s="44"/>
      <c r="S402" s="44"/>
    </row>
    <row r="403" spans="1:19" ht="15.6">
      <c r="A403" s="1503"/>
      <c r="B403" s="157" t="s">
        <v>3004</v>
      </c>
      <c r="C403" s="1343"/>
      <c r="D403" s="81"/>
      <c r="E403" s="81"/>
      <c r="F403" s="83"/>
      <c r="G403" s="83"/>
      <c r="H403" s="83"/>
      <c r="I403" s="83"/>
      <c r="J403" s="83"/>
      <c r="K403" s="83"/>
      <c r="L403" s="83"/>
      <c r="M403" s="83"/>
      <c r="N403" s="83"/>
      <c r="O403" s="91"/>
      <c r="P403" s="79"/>
    </row>
    <row r="404" spans="1:19">
      <c r="A404" s="1503" t="str">
        <f>IF(ISERROR(#REF!),"xx","")</f>
        <v>xx</v>
      </c>
      <c r="B404" s="707" t="s">
        <v>461</v>
      </c>
      <c r="C404" s="1349"/>
      <c r="D404" s="708" t="s">
        <v>227</v>
      </c>
      <c r="E404" s="673" t="s">
        <v>228</v>
      </c>
      <c r="F404" s="1956">
        <v>1492.8306734880005</v>
      </c>
      <c r="G404" s="418">
        <v>552</v>
      </c>
      <c r="H404" s="61">
        <v>652</v>
      </c>
      <c r="I404" s="488"/>
      <c r="J404" s="198"/>
      <c r="K404" s="198"/>
      <c r="L404" s="198"/>
      <c r="M404" s="198"/>
      <c r="N404" s="453"/>
      <c r="O404" s="491"/>
      <c r="P404" s="155" t="s">
        <v>6</v>
      </c>
    </row>
    <row r="405" spans="1:19" s="2" customFormat="1">
      <c r="A405" s="1503" t="str">
        <f>IF(ISERROR(#REF!),"xx","")</f>
        <v>xx</v>
      </c>
      <c r="B405" s="662" t="s">
        <v>460</v>
      </c>
      <c r="C405" s="1350"/>
      <c r="D405" s="663" t="s">
        <v>229</v>
      </c>
      <c r="E405" s="664" t="s">
        <v>1193</v>
      </c>
      <c r="F405" s="1956">
        <v>2460.6907451279999</v>
      </c>
      <c r="G405" s="243">
        <v>552</v>
      </c>
      <c r="H405" s="63">
        <v>652</v>
      </c>
      <c r="I405" s="489"/>
      <c r="J405" s="128"/>
      <c r="K405" s="128"/>
      <c r="L405" s="128"/>
      <c r="M405" s="128"/>
      <c r="N405" s="215"/>
      <c r="O405" s="416"/>
      <c r="P405" s="86" t="s">
        <v>993</v>
      </c>
    </row>
    <row r="406" spans="1:19">
      <c r="A406" s="1503" t="str">
        <f>IF(ISERROR(#REF!),"xx","")</f>
        <v>xx</v>
      </c>
      <c r="B406" s="709" t="s">
        <v>459</v>
      </c>
      <c r="C406" s="1351"/>
      <c r="D406" s="666" t="s">
        <v>230</v>
      </c>
      <c r="E406" s="667" t="s">
        <v>829</v>
      </c>
      <c r="F406" s="1956">
        <v>135.33358608000003</v>
      </c>
      <c r="G406" s="244">
        <v>552</v>
      </c>
      <c r="H406" s="64">
        <v>652</v>
      </c>
      <c r="I406" s="490"/>
      <c r="J406" s="268"/>
      <c r="K406" s="268"/>
      <c r="L406" s="268"/>
      <c r="M406" s="268"/>
      <c r="N406" s="406"/>
      <c r="O406" s="492"/>
      <c r="P406" s="5" t="s">
        <v>1095</v>
      </c>
    </row>
    <row r="407" spans="1:19" s="44" customFormat="1">
      <c r="A407" s="1503" t="str">
        <f>IF(ISERROR(#REF!),"xx","")</f>
        <v>xx</v>
      </c>
      <c r="B407" s="686" t="s">
        <v>2028</v>
      </c>
      <c r="C407" s="1350"/>
      <c r="D407" s="663" t="s">
        <v>1103</v>
      </c>
      <c r="E407" s="664" t="s">
        <v>628</v>
      </c>
      <c r="F407" s="1956">
        <v>5085.4312887839997</v>
      </c>
      <c r="G407" s="243">
        <v>552</v>
      </c>
      <c r="H407" s="63">
        <v>652</v>
      </c>
      <c r="I407" s="489"/>
      <c r="J407" s="128"/>
      <c r="K407" s="128"/>
      <c r="L407" s="128"/>
      <c r="M407" s="128"/>
      <c r="N407" s="215"/>
      <c r="O407" s="416"/>
      <c r="P407" s="14" t="s">
        <v>1633</v>
      </c>
    </row>
    <row r="408" spans="1:19" s="44" customFormat="1">
      <c r="A408" s="1503" t="str">
        <f>IF(ISERROR(#REF!),"xx","")</f>
        <v>xx</v>
      </c>
      <c r="B408" s="662" t="s">
        <v>3535</v>
      </c>
      <c r="C408" s="1350"/>
      <c r="D408" s="663" t="s">
        <v>1635</v>
      </c>
      <c r="E408" s="664" t="s">
        <v>305</v>
      </c>
      <c r="F408" s="1956">
        <v>306.61867051200005</v>
      </c>
      <c r="G408" s="243">
        <v>552</v>
      </c>
      <c r="H408" s="63">
        <v>652</v>
      </c>
      <c r="I408" s="489"/>
      <c r="J408" s="128"/>
      <c r="K408" s="128"/>
      <c r="L408" s="128"/>
      <c r="M408" s="128"/>
      <c r="N408" s="215"/>
      <c r="O408" s="416"/>
      <c r="P408" s="88" t="s">
        <v>78</v>
      </c>
    </row>
    <row r="409" spans="1:19">
      <c r="A409" s="1503" t="str">
        <f>IF(ISERROR(#REF!),"xx","")</f>
        <v>xx</v>
      </c>
      <c r="B409" s="665" t="s">
        <v>1634</v>
      </c>
      <c r="C409" s="1351"/>
      <c r="D409" s="666" t="s">
        <v>1636</v>
      </c>
      <c r="E409" s="667" t="s">
        <v>1420</v>
      </c>
      <c r="F409" s="1956">
        <v>929.5842845520001</v>
      </c>
      <c r="G409" s="244">
        <v>552</v>
      </c>
      <c r="H409" s="64">
        <v>652</v>
      </c>
      <c r="I409" s="490"/>
      <c r="J409" s="268"/>
      <c r="K409" s="268"/>
      <c r="L409" s="268"/>
      <c r="M409" s="268"/>
      <c r="N409" s="406"/>
      <c r="O409" s="492"/>
      <c r="P409" s="310" t="s">
        <v>876</v>
      </c>
    </row>
    <row r="410" spans="1:19" s="44" customFormat="1">
      <c r="A410" s="1503" t="str">
        <f>IF(ISERROR(#REF!),"xx","")</f>
        <v>xx</v>
      </c>
      <c r="B410" s="662" t="s">
        <v>211</v>
      </c>
      <c r="C410" s="1350"/>
      <c r="D410" s="663" t="s">
        <v>370</v>
      </c>
      <c r="E410" s="664" t="s">
        <v>305</v>
      </c>
      <c r="F410" s="1956">
        <v>228.49257815999997</v>
      </c>
      <c r="G410" s="243">
        <v>552</v>
      </c>
      <c r="H410" s="63">
        <v>652</v>
      </c>
      <c r="I410" s="291"/>
      <c r="J410" s="128"/>
      <c r="K410" s="128"/>
      <c r="L410" s="215"/>
      <c r="M410" s="128"/>
      <c r="N410" s="291"/>
      <c r="O410" s="416"/>
      <c r="P410" s="88" t="s">
        <v>610</v>
      </c>
    </row>
    <row r="411" spans="1:19">
      <c r="A411" s="1503" t="str">
        <f>IF(ISERROR(#REF!),"xx","")</f>
        <v>xx</v>
      </c>
      <c r="B411" s="662" t="s">
        <v>549</v>
      </c>
      <c r="C411" s="1350"/>
      <c r="D411" s="663" t="s">
        <v>1299</v>
      </c>
      <c r="E411" s="664" t="s">
        <v>745</v>
      </c>
      <c r="F411" s="1956">
        <v>927.63488109600007</v>
      </c>
      <c r="G411" s="243">
        <v>552</v>
      </c>
      <c r="H411" s="63">
        <v>652</v>
      </c>
      <c r="I411" s="489"/>
      <c r="J411" s="128"/>
      <c r="K411" s="128"/>
      <c r="L411" s="128"/>
      <c r="M411" s="128"/>
      <c r="N411" s="291"/>
      <c r="O411" s="416"/>
      <c r="P411" s="86" t="s">
        <v>851</v>
      </c>
    </row>
    <row r="412" spans="1:19" s="2" customFormat="1">
      <c r="A412" s="1503" t="str">
        <f>IF(ISERROR(#REF!),"xx","")</f>
        <v>xx</v>
      </c>
      <c r="B412" s="665">
        <v>4614506</v>
      </c>
      <c r="C412" s="1351"/>
      <c r="D412" s="666" t="s">
        <v>19</v>
      </c>
      <c r="E412" s="667" t="s">
        <v>240</v>
      </c>
      <c r="F412" s="1956">
        <v>31.265432352000005</v>
      </c>
      <c r="G412" s="243">
        <v>552</v>
      </c>
      <c r="H412" s="63">
        <v>652</v>
      </c>
      <c r="I412" s="292"/>
      <c r="J412" s="268"/>
      <c r="K412" s="268"/>
      <c r="L412" s="268"/>
      <c r="M412" s="268"/>
      <c r="N412" s="292"/>
      <c r="O412" s="492"/>
      <c r="P412" s="86" t="s">
        <v>994</v>
      </c>
    </row>
    <row r="413" spans="1:19">
      <c r="A413" s="1503" t="str">
        <f>IF(ISERROR(#REF!),"xx","")</f>
        <v>xx</v>
      </c>
      <c r="B413" s="662">
        <v>4614511</v>
      </c>
      <c r="C413" s="1350"/>
      <c r="D413" s="663" t="s">
        <v>205</v>
      </c>
      <c r="E413" s="664"/>
      <c r="F413" s="1956">
        <v>35.16423926400001</v>
      </c>
      <c r="G413" s="418">
        <v>552</v>
      </c>
      <c r="H413" s="61">
        <v>652</v>
      </c>
      <c r="I413" s="291"/>
      <c r="J413" s="128"/>
      <c r="K413" s="128"/>
      <c r="L413" s="128"/>
      <c r="M413" s="128"/>
      <c r="N413" s="291"/>
      <c r="O413" s="416"/>
      <c r="P413" s="4"/>
    </row>
    <row r="414" spans="1:19" s="44" customFormat="1">
      <c r="A414" s="1503" t="str">
        <f>IF(ISERROR(#REF!),"xx","")</f>
        <v>xx</v>
      </c>
      <c r="B414" s="662" t="s">
        <v>3075</v>
      </c>
      <c r="C414" s="1350"/>
      <c r="D414" s="663" t="s">
        <v>1302</v>
      </c>
      <c r="E414" s="664" t="s">
        <v>542</v>
      </c>
      <c r="F414" s="1956">
        <v>90.197398368000009</v>
      </c>
      <c r="G414" s="243">
        <v>552</v>
      </c>
      <c r="H414" s="63">
        <v>652</v>
      </c>
      <c r="I414" s="489"/>
      <c r="J414" s="128"/>
      <c r="K414" s="128"/>
      <c r="L414" s="215"/>
      <c r="M414" s="128"/>
      <c r="N414" s="291"/>
      <c r="O414" s="416"/>
      <c r="P414" s="88" t="s">
        <v>1310</v>
      </c>
    </row>
    <row r="415" spans="1:19" s="44" customFormat="1">
      <c r="A415" s="1503" t="str">
        <f>IF(ISERROR(#REF!),"xx","")</f>
        <v>xx</v>
      </c>
      <c r="B415" s="665" t="s">
        <v>1601</v>
      </c>
      <c r="C415" s="1351"/>
      <c r="D415" s="666" t="s">
        <v>1602</v>
      </c>
      <c r="E415" s="667" t="s">
        <v>995</v>
      </c>
      <c r="F415" s="1956">
        <v>704.99051330400016</v>
      </c>
      <c r="G415" s="244">
        <v>552</v>
      </c>
      <c r="H415" s="64">
        <v>652</v>
      </c>
      <c r="I415" s="490"/>
      <c r="J415" s="268"/>
      <c r="K415" s="268"/>
      <c r="L415" s="406"/>
      <c r="M415" s="268"/>
      <c r="N415" s="292"/>
      <c r="O415" s="492"/>
      <c r="P415" s="310" t="s">
        <v>336</v>
      </c>
    </row>
    <row r="416" spans="1:19">
      <c r="A416" s="1503" t="str">
        <f>IF(ISERROR(#REF!),"xx","")</f>
        <v>xx</v>
      </c>
      <c r="B416" s="662" t="s">
        <v>366</v>
      </c>
      <c r="C416" s="1350"/>
      <c r="D416" s="663" t="s">
        <v>1637</v>
      </c>
      <c r="E416" s="664" t="s">
        <v>1638</v>
      </c>
      <c r="F416" s="1956">
        <v>195.29648661600004</v>
      </c>
      <c r="G416" s="243">
        <v>552</v>
      </c>
      <c r="H416" s="63">
        <v>652</v>
      </c>
      <c r="I416" s="489"/>
      <c r="J416" s="128"/>
      <c r="K416" s="128"/>
      <c r="L416" s="215"/>
      <c r="M416" s="128"/>
      <c r="N416" s="291"/>
      <c r="O416" s="416"/>
      <c r="P416" s="14" t="s">
        <v>1460</v>
      </c>
    </row>
    <row r="417" spans="1:19" s="2" customFormat="1">
      <c r="A417" s="1503" t="str">
        <f>IF(ISERROR(#REF!),"xx","")</f>
        <v>xx</v>
      </c>
      <c r="B417" s="662">
        <v>9967000582</v>
      </c>
      <c r="C417" s="1350"/>
      <c r="D417" s="669" t="s">
        <v>482</v>
      </c>
      <c r="E417" s="664"/>
      <c r="F417" s="1956">
        <v>15.745181760000001</v>
      </c>
      <c r="G417" s="243">
        <v>552</v>
      </c>
      <c r="H417" s="63">
        <v>652</v>
      </c>
      <c r="I417" s="489"/>
      <c r="J417" s="128"/>
      <c r="K417" s="128"/>
      <c r="L417" s="128"/>
      <c r="M417" s="128"/>
      <c r="N417" s="215"/>
      <c r="O417" s="416"/>
      <c r="P417" s="86" t="s">
        <v>1386</v>
      </c>
    </row>
    <row r="418" spans="1:19" s="2" customFormat="1">
      <c r="A418" s="1503" t="str">
        <f>IF(ISERROR(#REF!),"xx","")</f>
        <v>xx</v>
      </c>
      <c r="B418" s="665">
        <v>4623484</v>
      </c>
      <c r="C418" s="1351"/>
      <c r="D418" s="670" t="s">
        <v>812</v>
      </c>
      <c r="E418" s="667"/>
      <c r="F418" s="1956">
        <v>111.32218389600003</v>
      </c>
      <c r="G418" s="244">
        <v>552</v>
      </c>
      <c r="H418" s="64">
        <v>652</v>
      </c>
      <c r="I418" s="490"/>
      <c r="J418" s="268"/>
      <c r="K418" s="268"/>
      <c r="L418" s="406"/>
      <c r="M418" s="268"/>
      <c r="N418" s="292"/>
      <c r="O418" s="492"/>
      <c r="P418" s="5" t="s">
        <v>1076</v>
      </c>
    </row>
    <row r="419" spans="1:19">
      <c r="A419" s="1503" t="str">
        <f>IF(ISERROR(#REF!),"xx","")</f>
        <v>xx</v>
      </c>
      <c r="B419" s="674">
        <v>9967001293</v>
      </c>
      <c r="C419" s="1349"/>
      <c r="D419" s="669" t="s">
        <v>539</v>
      </c>
      <c r="E419" s="673"/>
      <c r="F419" s="1956">
        <v>232.39138507200005</v>
      </c>
      <c r="G419" s="418">
        <v>552</v>
      </c>
      <c r="H419" s="61">
        <v>652</v>
      </c>
      <c r="I419" s="488"/>
      <c r="J419" s="198"/>
      <c r="K419" s="198"/>
      <c r="L419" s="453"/>
      <c r="M419" s="198"/>
      <c r="N419" s="290"/>
      <c r="O419" s="491"/>
      <c r="P419" s="4" t="s">
        <v>1455</v>
      </c>
    </row>
    <row r="420" spans="1:19" s="44" customFormat="1">
      <c r="A420" s="1503" t="str">
        <f>IF(ISERROR(#REF!),"xx","")</f>
        <v>xx</v>
      </c>
      <c r="B420" s="689">
        <v>9967002640</v>
      </c>
      <c r="C420" s="1328"/>
      <c r="D420" s="696" t="s">
        <v>2477</v>
      </c>
      <c r="E420" s="667"/>
      <c r="F420" s="1956">
        <v>205.06224816000005</v>
      </c>
      <c r="G420" s="244">
        <v>552</v>
      </c>
      <c r="H420" s="64">
        <v>652</v>
      </c>
      <c r="I420" s="490"/>
      <c r="J420" s="268"/>
      <c r="K420" s="268"/>
      <c r="L420" s="268"/>
      <c r="M420" s="268"/>
      <c r="N420" s="406"/>
      <c r="O420" s="492"/>
      <c r="P420" s="256"/>
    </row>
    <row r="421" spans="1:19" s="78" customFormat="1">
      <c r="A421" s="1503" t="str">
        <f>IF(ISERROR(#REF!),"xx","")</f>
        <v>xx</v>
      </c>
      <c r="B421" s="674">
        <v>9967000755</v>
      </c>
      <c r="C421" s="1349"/>
      <c r="D421" s="708" t="s">
        <v>1547</v>
      </c>
      <c r="E421" s="673" t="s">
        <v>722</v>
      </c>
      <c r="F421" s="1956">
        <v>113.29033161600003</v>
      </c>
      <c r="G421" s="418">
        <v>552</v>
      </c>
      <c r="H421" s="61">
        <v>652</v>
      </c>
      <c r="I421" s="488"/>
      <c r="J421" s="198"/>
      <c r="K421" s="198"/>
      <c r="L421" s="453"/>
      <c r="M421" s="198"/>
      <c r="N421" s="290"/>
      <c r="O421" s="491"/>
      <c r="P421" s="411" t="s">
        <v>1323</v>
      </c>
    </row>
    <row r="422" spans="1:19">
      <c r="A422" s="1503" t="str">
        <f>IF(ISERROR(#REF!),"xx","")</f>
        <v>xx</v>
      </c>
      <c r="B422" s="90" t="s">
        <v>1030</v>
      </c>
      <c r="C422" s="1343"/>
      <c r="D422" s="83"/>
      <c r="E422" s="83"/>
      <c r="F422" s="83"/>
      <c r="G422" s="83" t="s">
        <v>10</v>
      </c>
      <c r="H422" s="83"/>
      <c r="I422" s="83"/>
      <c r="J422" s="83"/>
      <c r="K422" s="83"/>
      <c r="L422" s="83"/>
      <c r="M422" s="83"/>
      <c r="N422" s="83"/>
      <c r="O422" s="91"/>
      <c r="P422" s="89"/>
    </row>
    <row r="423" spans="1:19">
      <c r="A423" s="1503" t="str">
        <f>IF(ISERROR(#REF!),"xx","")</f>
        <v>xx</v>
      </c>
      <c r="B423" s="754" t="s">
        <v>1605</v>
      </c>
      <c r="C423" s="1360"/>
      <c r="D423" s="705" t="s">
        <v>1606</v>
      </c>
      <c r="E423" s="658" t="s">
        <v>728</v>
      </c>
      <c r="F423" s="1956">
        <v>70.763345452799996</v>
      </c>
      <c r="G423" s="15">
        <v>552</v>
      </c>
      <c r="H423" s="16">
        <v>652</v>
      </c>
      <c r="I423" s="165"/>
      <c r="J423" s="124"/>
      <c r="K423" s="124"/>
      <c r="L423" s="124"/>
      <c r="M423" s="124"/>
      <c r="N423" s="16"/>
      <c r="O423" s="41"/>
      <c r="P423" s="4" t="s">
        <v>2666</v>
      </c>
    </row>
    <row r="424" spans="1:19">
      <c r="A424" s="1503" t="str">
        <f>IF(ISERROR(#REF!),"xx","")</f>
        <v>xx</v>
      </c>
      <c r="B424" s="755" t="s">
        <v>101</v>
      </c>
      <c r="C424" s="1347"/>
      <c r="D424" s="756" t="s">
        <v>693</v>
      </c>
      <c r="E424" s="757" t="s">
        <v>864</v>
      </c>
      <c r="F424" s="1956">
        <v>329.20338971519999</v>
      </c>
      <c r="G424" s="17">
        <v>552</v>
      </c>
      <c r="H424" s="18">
        <v>652</v>
      </c>
      <c r="I424" s="167"/>
      <c r="J424" s="139" t="s">
        <v>1102</v>
      </c>
      <c r="K424" s="139" t="s">
        <v>1416</v>
      </c>
      <c r="L424" s="139" t="s">
        <v>1417</v>
      </c>
      <c r="M424" s="139" t="s">
        <v>845</v>
      </c>
      <c r="N424" s="18"/>
      <c r="O424" s="42"/>
      <c r="P424" s="14" t="s">
        <v>807</v>
      </c>
    </row>
    <row r="425" spans="1:19">
      <c r="A425" s="1503" t="str">
        <f>IF(ISERROR(#REF!),"xx","")</f>
        <v>xx</v>
      </c>
      <c r="B425" s="755" t="s">
        <v>863</v>
      </c>
      <c r="C425" s="1347"/>
      <c r="D425" s="756" t="s">
        <v>694</v>
      </c>
      <c r="E425" s="757" t="s">
        <v>865</v>
      </c>
      <c r="F425" s="1956">
        <v>139.41148221</v>
      </c>
      <c r="G425" s="17">
        <v>552</v>
      </c>
      <c r="H425" s="18">
        <v>652</v>
      </c>
      <c r="I425" s="167"/>
      <c r="J425" s="139" t="s">
        <v>1102</v>
      </c>
      <c r="K425" s="139" t="s">
        <v>1416</v>
      </c>
      <c r="L425" s="139" t="s">
        <v>1417</v>
      </c>
      <c r="M425" s="139" t="s">
        <v>845</v>
      </c>
      <c r="N425" s="18"/>
      <c r="O425" s="42"/>
      <c r="P425" s="14" t="s">
        <v>808</v>
      </c>
    </row>
    <row r="426" spans="1:19">
      <c r="A426" s="1503" t="str">
        <f>IF(ISERROR(#REF!),"xx","")</f>
        <v>xx</v>
      </c>
      <c r="B426" s="674" t="s">
        <v>3751</v>
      </c>
      <c r="C426" s="1349"/>
      <c r="D426" s="710" t="s">
        <v>187</v>
      </c>
      <c r="E426" s="673"/>
      <c r="F426" s="1956">
        <v>27.593858892599997</v>
      </c>
      <c r="G426" s="15">
        <v>552</v>
      </c>
      <c r="H426" s="16">
        <v>652</v>
      </c>
      <c r="I426" s="908" t="s">
        <v>1983</v>
      </c>
      <c r="J426" s="124"/>
      <c r="K426" s="124"/>
      <c r="L426" s="124"/>
      <c r="M426" s="124"/>
      <c r="N426" s="16"/>
      <c r="O426" s="41"/>
      <c r="P426" s="4" t="s">
        <v>1390</v>
      </c>
    </row>
    <row r="427" spans="1:19">
      <c r="A427" s="1503" t="str">
        <f>IF(ISERROR(#REF!),"xx","")</f>
        <v>xx</v>
      </c>
      <c r="B427" s="662" t="s">
        <v>2980</v>
      </c>
      <c r="C427" s="1350"/>
      <c r="D427" s="669" t="s">
        <v>1536</v>
      </c>
      <c r="E427" s="664"/>
      <c r="F427" s="1956">
        <v>442.27090908000008</v>
      </c>
      <c r="G427" s="17">
        <v>552</v>
      </c>
      <c r="H427" s="18">
        <v>652</v>
      </c>
      <c r="I427" s="167"/>
      <c r="J427" s="139" t="s">
        <v>1102</v>
      </c>
      <c r="K427" s="139" t="s">
        <v>1416</v>
      </c>
      <c r="L427" s="139" t="s">
        <v>1417</v>
      </c>
      <c r="M427" s="139" t="s">
        <v>845</v>
      </c>
      <c r="N427" s="18"/>
      <c r="O427" s="42"/>
      <c r="P427" s="14" t="s">
        <v>1603</v>
      </c>
    </row>
    <row r="428" spans="1:19">
      <c r="A428" s="1503" t="str">
        <f>IF(ISERROR(#REF!),"xx","")</f>
        <v>xx</v>
      </c>
      <c r="B428" s="662" t="s">
        <v>2054</v>
      </c>
      <c r="C428" s="1350"/>
      <c r="D428" s="669" t="s">
        <v>1388</v>
      </c>
      <c r="E428" s="664"/>
      <c r="F428" s="1956">
        <v>363.43131224400008</v>
      </c>
      <c r="G428" s="17">
        <v>552</v>
      </c>
      <c r="H428" s="18">
        <v>652</v>
      </c>
      <c r="I428" s="167"/>
      <c r="J428" s="139"/>
      <c r="K428" s="139"/>
      <c r="L428" s="139"/>
      <c r="M428" s="139"/>
      <c r="N428" s="18"/>
      <c r="O428" s="42"/>
      <c r="P428" s="14" t="s">
        <v>1603</v>
      </c>
    </row>
    <row r="429" spans="1:19">
      <c r="A429" s="1503" t="str">
        <f>IF(ISERROR(#REF!),"xx","")</f>
        <v>xx</v>
      </c>
      <c r="B429" s="662" t="s">
        <v>1756</v>
      </c>
      <c r="C429" s="1350"/>
      <c r="D429" s="669" t="s">
        <v>1389</v>
      </c>
      <c r="E429" s="664"/>
      <c r="F429" s="1956">
        <v>34.612505928000004</v>
      </c>
      <c r="G429" s="17">
        <v>552</v>
      </c>
      <c r="H429" s="18">
        <v>652</v>
      </c>
      <c r="I429" s="167"/>
      <c r="J429" s="139"/>
      <c r="K429" s="139"/>
      <c r="L429" s="139"/>
      <c r="M429" s="139"/>
      <c r="N429" s="18"/>
      <c r="O429" s="42"/>
      <c r="P429" s="14" t="s">
        <v>1603</v>
      </c>
    </row>
    <row r="430" spans="1:19">
      <c r="A430" s="1503" t="str">
        <f>IF(ISERROR(#REF!),"xx","")</f>
        <v>xx</v>
      </c>
      <c r="B430" s="674">
        <v>4599141</v>
      </c>
      <c r="C430" s="1349"/>
      <c r="D430" s="708" t="s">
        <v>398</v>
      </c>
      <c r="E430" s="673" t="s">
        <v>295</v>
      </c>
      <c r="F430" s="1956">
        <v>104.79897628200001</v>
      </c>
      <c r="G430" s="15">
        <v>552</v>
      </c>
      <c r="H430" s="16">
        <v>652</v>
      </c>
      <c r="I430" s="165"/>
      <c r="J430" s="124"/>
      <c r="K430" s="124" t="s">
        <v>1416</v>
      </c>
      <c r="L430" s="124" t="s">
        <v>1417</v>
      </c>
      <c r="M430" s="124" t="s">
        <v>845</v>
      </c>
      <c r="N430" s="16"/>
      <c r="O430" s="486" t="s">
        <v>1682</v>
      </c>
      <c r="P430" s="4" t="s">
        <v>870</v>
      </c>
    </row>
    <row r="431" spans="1:19">
      <c r="A431" s="1503" t="str">
        <f>IF(ISERROR(#REF!),"xx","")</f>
        <v>xx</v>
      </c>
      <c r="B431" s="662">
        <v>4448121</v>
      </c>
      <c r="C431" s="1350"/>
      <c r="D431" s="663" t="s">
        <v>1235</v>
      </c>
      <c r="E431" s="664" t="s">
        <v>295</v>
      </c>
      <c r="F431" s="1956">
        <v>53.072509089600011</v>
      </c>
      <c r="G431" s="17">
        <v>552</v>
      </c>
      <c r="H431" s="18">
        <v>652</v>
      </c>
      <c r="I431" s="167"/>
      <c r="J431" s="139"/>
      <c r="K431" s="139" t="s">
        <v>1416</v>
      </c>
      <c r="L431" s="139" t="s">
        <v>1417</v>
      </c>
      <c r="M431" s="139" t="s">
        <v>845</v>
      </c>
      <c r="N431" s="18"/>
      <c r="O431" s="485" t="s">
        <v>1682</v>
      </c>
      <c r="P431" s="14" t="s">
        <v>869</v>
      </c>
    </row>
    <row r="432" spans="1:19" s="78" customFormat="1">
      <c r="A432" s="1503" t="str">
        <f>IF(ISERROR(#REF!),"xx","")</f>
        <v>xx</v>
      </c>
      <c r="B432" s="665" t="s">
        <v>1372</v>
      </c>
      <c r="C432" s="1351"/>
      <c r="D432" s="666" t="s">
        <v>1373</v>
      </c>
      <c r="E432" s="667" t="s">
        <v>295</v>
      </c>
      <c r="F432" s="1956">
        <v>53.072509089600011</v>
      </c>
      <c r="G432" s="19">
        <v>552</v>
      </c>
      <c r="H432" s="20">
        <v>652</v>
      </c>
      <c r="I432" s="168"/>
      <c r="J432" s="123" t="s">
        <v>1102</v>
      </c>
      <c r="K432" s="123" t="s">
        <v>1416</v>
      </c>
      <c r="L432" s="123" t="s">
        <v>1417</v>
      </c>
      <c r="M432" s="123" t="s">
        <v>845</v>
      </c>
      <c r="N432" s="20"/>
      <c r="O432" s="480" t="s">
        <v>1682</v>
      </c>
      <c r="P432" s="5" t="s">
        <v>1378</v>
      </c>
      <c r="R432" s="44"/>
      <c r="S432" s="44"/>
    </row>
    <row r="433" spans="1:19">
      <c r="A433" s="1503"/>
      <c r="D433"/>
      <c r="R433" s="44"/>
      <c r="S433" s="44"/>
    </row>
    <row r="434" spans="1:19" ht="15.6">
      <c r="A434" s="1503"/>
      <c r="B434" s="157" t="s">
        <v>2737</v>
      </c>
      <c r="C434" s="1343"/>
      <c r="D434" s="81"/>
      <c r="E434" s="81"/>
      <c r="F434" s="83"/>
      <c r="G434" s="83"/>
      <c r="H434" s="83"/>
      <c r="I434" s="83"/>
      <c r="J434" s="83"/>
      <c r="K434" s="83"/>
      <c r="L434" s="83"/>
      <c r="M434" s="83"/>
      <c r="N434" s="83"/>
      <c r="O434" s="91"/>
      <c r="P434" s="79"/>
      <c r="R434" s="44"/>
      <c r="S434" s="44"/>
    </row>
    <row r="435" spans="1:19">
      <c r="A435" s="1503" t="str">
        <f>IF(ISERROR(#REF!),"xx","")</f>
        <v>xx</v>
      </c>
      <c r="B435" s="808" t="s">
        <v>955</v>
      </c>
      <c r="C435" s="1360"/>
      <c r="D435" s="705" t="s">
        <v>706</v>
      </c>
      <c r="E435" s="658" t="s">
        <v>1027</v>
      </c>
      <c r="F435" s="1956">
        <v>101.72230908840001</v>
      </c>
      <c r="G435" s="15">
        <v>600</v>
      </c>
      <c r="H435" s="16">
        <v>750</v>
      </c>
      <c r="I435" s="124"/>
      <c r="J435" s="124"/>
      <c r="K435" s="178"/>
      <c r="L435" s="178"/>
      <c r="M435" s="178"/>
      <c r="N435" s="178"/>
      <c r="O435" s="185"/>
      <c r="P435" s="4" t="s">
        <v>1473</v>
      </c>
      <c r="R435" s="44"/>
      <c r="S435" s="44"/>
    </row>
    <row r="436" spans="1:19">
      <c r="A436" s="1503" t="str">
        <f>IF(ISERROR(#REF!),"xx","")</f>
        <v>xx</v>
      </c>
      <c r="B436" s="811" t="s">
        <v>189</v>
      </c>
      <c r="C436" s="1347"/>
      <c r="D436" s="756" t="s">
        <v>707</v>
      </c>
      <c r="E436" s="757" t="s">
        <v>1344</v>
      </c>
      <c r="F436" s="1956">
        <v>104.02980948360002</v>
      </c>
      <c r="G436" s="17">
        <v>600</v>
      </c>
      <c r="H436" s="18">
        <v>750</v>
      </c>
      <c r="I436" s="139"/>
      <c r="J436" s="139"/>
      <c r="K436" s="134"/>
      <c r="L436" s="134"/>
      <c r="M436" s="134"/>
      <c r="N436" s="134"/>
      <c r="O436" s="186"/>
      <c r="P436" s="14" t="s">
        <v>1321</v>
      </c>
      <c r="R436" s="44"/>
      <c r="S436" s="44"/>
    </row>
    <row r="437" spans="1:19">
      <c r="A437" s="1503" t="str">
        <f>IF(ISERROR(#REF!),"xx","")</f>
        <v>xx</v>
      </c>
      <c r="B437" s="811" t="s">
        <v>190</v>
      </c>
      <c r="C437" s="1347"/>
      <c r="D437" s="756" t="s">
        <v>708</v>
      </c>
      <c r="E437" s="757" t="s">
        <v>509</v>
      </c>
      <c r="F437" s="1956">
        <v>220.55857944120007</v>
      </c>
      <c r="G437" s="17">
        <v>600</v>
      </c>
      <c r="H437" s="18">
        <v>750</v>
      </c>
      <c r="I437" s="139"/>
      <c r="J437" s="139"/>
      <c r="K437" s="134"/>
      <c r="L437" s="134"/>
      <c r="M437" s="134"/>
      <c r="N437" s="139"/>
      <c r="O437" s="116"/>
      <c r="P437" s="14" t="s">
        <v>1322</v>
      </c>
      <c r="R437" s="44"/>
      <c r="S437" s="44"/>
    </row>
    <row r="438" spans="1:19">
      <c r="A438" s="1503" t="str">
        <f>IF(ISERROR(#REF!),"xx","")</f>
        <v>xx</v>
      </c>
      <c r="B438" s="674">
        <v>4448121</v>
      </c>
      <c r="C438" s="1349"/>
      <c r="D438" s="708" t="s">
        <v>1235</v>
      </c>
      <c r="E438" s="673" t="s">
        <v>295</v>
      </c>
      <c r="F438" s="1956">
        <v>53.072509089600011</v>
      </c>
      <c r="G438" s="15">
        <v>600</v>
      </c>
      <c r="H438" s="16">
        <v>750</v>
      </c>
      <c r="I438" s="124"/>
      <c r="J438" s="124"/>
      <c r="K438" s="178"/>
      <c r="L438" s="178"/>
      <c r="M438" s="178"/>
      <c r="N438" s="124"/>
      <c r="O438" s="125"/>
      <c r="P438" s="4" t="s">
        <v>194</v>
      </c>
      <c r="R438" s="44"/>
      <c r="S438" s="44"/>
    </row>
    <row r="439" spans="1:19">
      <c r="A439" s="1503" t="str">
        <f>IF(ISERROR(#REF!),"xx","")</f>
        <v>xx</v>
      </c>
      <c r="B439" s="662" t="s">
        <v>1372</v>
      </c>
      <c r="C439" s="1350"/>
      <c r="D439" s="663" t="s">
        <v>1373</v>
      </c>
      <c r="E439" s="664" t="s">
        <v>295</v>
      </c>
      <c r="F439" s="1956">
        <v>53.072509089600011</v>
      </c>
      <c r="G439" s="17">
        <v>600</v>
      </c>
      <c r="H439" s="18">
        <v>750</v>
      </c>
      <c r="I439" s="139"/>
      <c r="J439" s="139"/>
      <c r="K439" s="139"/>
      <c r="L439" s="139"/>
      <c r="M439" s="139"/>
      <c r="N439" s="139"/>
      <c r="O439" s="58"/>
      <c r="P439" s="14" t="s">
        <v>1364</v>
      </c>
      <c r="R439" s="44"/>
      <c r="S439" s="44"/>
    </row>
    <row r="440" spans="1:19" ht="14.1" customHeight="1">
      <c r="A440" s="1503" t="str">
        <f>IF(ISERROR(#REF!),"xx","")</f>
        <v>xx</v>
      </c>
      <c r="B440" s="665">
        <v>4599141</v>
      </c>
      <c r="C440" s="1351"/>
      <c r="D440" s="666" t="s">
        <v>398</v>
      </c>
      <c r="E440" s="667" t="s">
        <v>295</v>
      </c>
      <c r="F440" s="1956">
        <v>104.79897628200001</v>
      </c>
      <c r="G440" s="19">
        <v>600</v>
      </c>
      <c r="H440" s="20">
        <v>750</v>
      </c>
      <c r="I440" s="123"/>
      <c r="J440" s="123"/>
      <c r="K440" s="209"/>
      <c r="L440" s="181"/>
      <c r="M440" s="181"/>
      <c r="N440" s="123"/>
      <c r="O440" s="199"/>
      <c r="P440" s="5" t="s">
        <v>1371</v>
      </c>
      <c r="R440" s="44"/>
      <c r="S440" s="44"/>
    </row>
    <row r="441" spans="1:19" s="2" customFormat="1">
      <c r="A441" s="1503"/>
      <c r="B441"/>
      <c r="C441" s="1341"/>
      <c r="D441"/>
      <c r="E441"/>
      <c r="F441"/>
      <c r="G441"/>
      <c r="H441"/>
      <c r="I441"/>
      <c r="J441"/>
      <c r="K441"/>
      <c r="L441"/>
      <c r="M441"/>
      <c r="N441"/>
      <c r="O441"/>
      <c r="P441"/>
      <c r="R441" s="44"/>
      <c r="S441" s="44"/>
    </row>
    <row r="442" spans="1:19" s="44" customFormat="1" ht="15.6">
      <c r="A442" s="1503"/>
      <c r="B442" s="157" t="s">
        <v>4521</v>
      </c>
      <c r="C442" s="1343"/>
      <c r="D442" s="81"/>
      <c r="E442" s="81"/>
      <c r="F442" s="83"/>
      <c r="G442" s="83"/>
      <c r="H442" s="83"/>
      <c r="I442" s="83"/>
      <c r="J442" s="83"/>
      <c r="K442" s="83"/>
      <c r="L442" s="83"/>
      <c r="M442" s="83"/>
      <c r="N442" s="83"/>
      <c r="O442" s="91"/>
      <c r="P442" s="79"/>
      <c r="Q442" s="2"/>
    </row>
    <row r="443" spans="1:19">
      <c r="A443" s="1503" t="str">
        <f>IF(ISERROR(#REF!),"xx","")</f>
        <v>xx</v>
      </c>
      <c r="B443" s="662">
        <v>9967001961</v>
      </c>
      <c r="C443" s="1350"/>
      <c r="D443" s="663" t="s">
        <v>1760</v>
      </c>
      <c r="E443" s="664" t="s">
        <v>1485</v>
      </c>
      <c r="F443" s="1956">
        <v>166.99264797600003</v>
      </c>
      <c r="G443" s="1868" t="s">
        <v>4522</v>
      </c>
      <c r="H443" s="192" t="s">
        <v>4523</v>
      </c>
      <c r="I443" s="627" t="s">
        <v>4524</v>
      </c>
      <c r="J443" s="294"/>
      <c r="K443" s="294"/>
      <c r="L443" s="365"/>
      <c r="M443" s="365"/>
      <c r="N443" s="332"/>
      <c r="O443" s="867"/>
      <c r="P443" s="86" t="s">
        <v>733</v>
      </c>
      <c r="Q443" s="1898"/>
      <c r="R443" s="44"/>
      <c r="S443" s="44"/>
    </row>
    <row r="444" spans="1:19">
      <c r="A444" s="1503" t="str">
        <f>IF(ISERROR(#REF!),"xx","")</f>
        <v>xx</v>
      </c>
      <c r="B444" s="662" t="s">
        <v>460</v>
      </c>
      <c r="C444" s="1350"/>
      <c r="D444" s="663" t="s">
        <v>1192</v>
      </c>
      <c r="E444" s="664" t="s">
        <v>1193</v>
      </c>
      <c r="F444" s="1956">
        <v>2460.6907451279999</v>
      </c>
      <c r="G444" s="1811" t="s">
        <v>4522</v>
      </c>
      <c r="H444" s="191" t="s">
        <v>4523</v>
      </c>
      <c r="I444" s="627" t="s">
        <v>4524</v>
      </c>
      <c r="J444" s="183"/>
      <c r="K444" s="183"/>
      <c r="L444" s="139"/>
      <c r="M444" s="139"/>
      <c r="N444" s="297"/>
      <c r="O444" s="513"/>
      <c r="P444" s="86" t="s">
        <v>1776</v>
      </c>
      <c r="Q444" s="1898"/>
      <c r="R444" s="44"/>
      <c r="S444" s="44"/>
    </row>
    <row r="445" spans="1:19">
      <c r="A445" s="1503" t="str">
        <f>IF(ISERROR(#REF!),"xx","")</f>
        <v>xx</v>
      </c>
      <c r="B445" s="662" t="s">
        <v>461</v>
      </c>
      <c r="C445" s="1350"/>
      <c r="D445" s="663" t="s">
        <v>544</v>
      </c>
      <c r="E445" s="664" t="s">
        <v>228</v>
      </c>
      <c r="F445" s="1956">
        <v>1492.8306734880005</v>
      </c>
      <c r="G445" s="1868" t="s">
        <v>4522</v>
      </c>
      <c r="H445" s="191" t="s">
        <v>4523</v>
      </c>
      <c r="I445" s="627" t="s">
        <v>4524</v>
      </c>
      <c r="J445" s="183"/>
      <c r="K445" s="183"/>
      <c r="L445" s="139"/>
      <c r="M445" s="139"/>
      <c r="N445" s="297"/>
      <c r="O445" s="513"/>
      <c r="P445" s="86" t="s">
        <v>6</v>
      </c>
      <c r="Q445" s="1898"/>
      <c r="R445" s="44"/>
      <c r="S445" s="44"/>
    </row>
    <row r="446" spans="1:19" s="2" customFormat="1">
      <c r="A446" s="1503" t="str">
        <f>IF(ISERROR(#REF!),"xx","")</f>
        <v>xx</v>
      </c>
      <c r="B446" s="665" t="s">
        <v>2635</v>
      </c>
      <c r="C446" s="1351"/>
      <c r="D446" s="666" t="s">
        <v>2636</v>
      </c>
      <c r="E446" s="667" t="s">
        <v>2637</v>
      </c>
      <c r="F446" s="1956">
        <v>49.297414320000009</v>
      </c>
      <c r="G446" s="1869" t="s">
        <v>4522</v>
      </c>
      <c r="H446" s="195" t="s">
        <v>4523</v>
      </c>
      <c r="I446" s="870" t="s">
        <v>4524</v>
      </c>
      <c r="J446" s="123"/>
      <c r="K446" s="123"/>
      <c r="L446" s="123"/>
      <c r="M446" s="923"/>
      <c r="N446" s="344"/>
      <c r="O446" s="480"/>
      <c r="P446" s="999" t="s">
        <v>2638</v>
      </c>
      <c r="Q446" s="1898"/>
      <c r="R446" s="44"/>
      <c r="S446" s="44"/>
    </row>
    <row r="447" spans="1:19" s="2" customFormat="1">
      <c r="A447" s="1503" t="str">
        <f>IF(ISERROR(#REF!),"xx","")</f>
        <v>xx</v>
      </c>
      <c r="B447" s="662" t="s">
        <v>454</v>
      </c>
      <c r="C447" s="1350"/>
      <c r="D447" s="663" t="s">
        <v>470</v>
      </c>
      <c r="E447" s="664" t="s">
        <v>533</v>
      </c>
      <c r="F447" s="1956">
        <v>2870.7964971840006</v>
      </c>
      <c r="G447" s="1868" t="s">
        <v>4522</v>
      </c>
      <c r="H447" s="191" t="s">
        <v>4523</v>
      </c>
      <c r="I447" s="627" t="s">
        <v>4524</v>
      </c>
      <c r="J447" s="183"/>
      <c r="K447" s="183"/>
      <c r="L447" s="124"/>
      <c r="M447" s="128"/>
      <c r="N447" s="297"/>
      <c r="O447" s="513"/>
      <c r="P447" s="86" t="s">
        <v>1093</v>
      </c>
      <c r="Q447" s="1898"/>
      <c r="R447" s="44"/>
      <c r="S447" s="44"/>
    </row>
    <row r="448" spans="1:19">
      <c r="A448" s="1503" t="str">
        <f>IF(ISERROR(#REF!),"xx","")</f>
        <v>xx</v>
      </c>
      <c r="B448" s="662" t="s">
        <v>3535</v>
      </c>
      <c r="C448" s="1350"/>
      <c r="D448" s="663" t="s">
        <v>1635</v>
      </c>
      <c r="E448" s="664" t="s">
        <v>1201</v>
      </c>
      <c r="F448" s="1956">
        <v>306.61867051200005</v>
      </c>
      <c r="G448" s="1811" t="s">
        <v>4522</v>
      </c>
      <c r="H448" s="191" t="s">
        <v>4523</v>
      </c>
      <c r="I448" s="627" t="s">
        <v>4524</v>
      </c>
      <c r="J448" s="207"/>
      <c r="K448" s="207"/>
      <c r="L448" s="205"/>
      <c r="M448" s="205"/>
      <c r="N448" s="205"/>
      <c r="O448" s="513"/>
      <c r="P448" s="14" t="s">
        <v>1203</v>
      </c>
      <c r="Q448" s="1898"/>
      <c r="R448" s="44"/>
      <c r="S448" s="44"/>
    </row>
    <row r="449" spans="1:19" s="44" customFormat="1">
      <c r="A449" s="1503" t="str">
        <f>IF(ISERROR(#REF!),"xx","")</f>
        <v>xx</v>
      </c>
      <c r="B449" s="662" t="s">
        <v>1634</v>
      </c>
      <c r="C449" s="1350"/>
      <c r="D449" s="663" t="s">
        <v>458</v>
      </c>
      <c r="E449" s="664" t="s">
        <v>1202</v>
      </c>
      <c r="F449" s="1956">
        <v>929.5842845520001</v>
      </c>
      <c r="G449" s="1811" t="s">
        <v>4522</v>
      </c>
      <c r="H449" s="191" t="s">
        <v>4523</v>
      </c>
      <c r="I449" s="627" t="s">
        <v>4524</v>
      </c>
      <c r="J449" s="207"/>
      <c r="K449" s="207"/>
      <c r="L449" s="205"/>
      <c r="M449" s="205"/>
      <c r="N449" s="205"/>
      <c r="O449" s="513"/>
      <c r="P449" s="14" t="s">
        <v>1199</v>
      </c>
      <c r="Q449" s="1898"/>
    </row>
    <row r="450" spans="1:19" s="44" customFormat="1">
      <c r="A450" s="1503" t="str">
        <f>IF(ISERROR(#REF!),"xx","")</f>
        <v>xx</v>
      </c>
      <c r="B450" s="665" t="s">
        <v>455</v>
      </c>
      <c r="C450" s="1351"/>
      <c r="D450" s="666" t="s">
        <v>1190</v>
      </c>
      <c r="E450" s="667" t="s">
        <v>1191</v>
      </c>
      <c r="F450" s="1956">
        <v>1168.8360702480002</v>
      </c>
      <c r="G450" s="1812" t="s">
        <v>4522</v>
      </c>
      <c r="H450" s="195" t="s">
        <v>4523</v>
      </c>
      <c r="I450" s="628" t="s">
        <v>4524</v>
      </c>
      <c r="J450" s="209"/>
      <c r="K450" s="209"/>
      <c r="L450" s="123"/>
      <c r="M450" s="123"/>
      <c r="N450" s="123"/>
      <c r="O450" s="865"/>
      <c r="P450" s="256" t="s">
        <v>1455</v>
      </c>
      <c r="Q450" s="1898"/>
    </row>
    <row r="451" spans="1:19">
      <c r="A451" s="1503" t="str">
        <f>IF(ISERROR(#REF!),"xx","")</f>
        <v>xx</v>
      </c>
      <c r="B451" s="686" t="s">
        <v>2028</v>
      </c>
      <c r="C451" s="1350"/>
      <c r="D451" s="663" t="s">
        <v>1103</v>
      </c>
      <c r="E451" s="664" t="s">
        <v>1200</v>
      </c>
      <c r="F451" s="1956">
        <v>5085.4312887839997</v>
      </c>
      <c r="G451" s="1811" t="s">
        <v>4522</v>
      </c>
      <c r="H451" s="191" t="s">
        <v>4523</v>
      </c>
      <c r="I451" s="627" t="s">
        <v>4524</v>
      </c>
      <c r="J451" s="183"/>
      <c r="K451" s="183"/>
      <c r="L451" s="139"/>
      <c r="M451" s="139"/>
      <c r="N451" s="139"/>
      <c r="O451" s="513"/>
      <c r="P451" s="86"/>
      <c r="Q451" s="1898"/>
      <c r="R451" s="44"/>
      <c r="S451" s="44"/>
    </row>
    <row r="452" spans="1:19" s="44" customFormat="1">
      <c r="A452" s="1503" t="str">
        <f>IF(ISERROR(#REF!),"xx","")</f>
        <v>xx</v>
      </c>
      <c r="B452" s="662" t="s">
        <v>457</v>
      </c>
      <c r="C452" s="1350"/>
      <c r="D452" s="663" t="s">
        <v>466</v>
      </c>
      <c r="E452" s="664" t="s">
        <v>468</v>
      </c>
      <c r="F452" s="1956">
        <v>459.34693358400006</v>
      </c>
      <c r="G452" s="1868" t="s">
        <v>4522</v>
      </c>
      <c r="H452" s="191" t="s">
        <v>4523</v>
      </c>
      <c r="I452" s="627" t="s">
        <v>4524</v>
      </c>
      <c r="J452" s="183"/>
      <c r="K452" s="183"/>
      <c r="L452" s="139"/>
      <c r="M452" s="139"/>
      <c r="N452" s="297"/>
      <c r="O452" s="513"/>
      <c r="P452" s="86" t="s">
        <v>1965</v>
      </c>
      <c r="Q452" s="1898"/>
    </row>
    <row r="453" spans="1:19">
      <c r="A453" s="1503" t="str">
        <f>IF(ISERROR(#REF!),"xx","")</f>
        <v>xx</v>
      </c>
      <c r="B453" s="662" t="s">
        <v>3066</v>
      </c>
      <c r="C453" s="1350"/>
      <c r="D453" s="663" t="s">
        <v>469</v>
      </c>
      <c r="E453" s="664" t="s">
        <v>472</v>
      </c>
      <c r="F453" s="1956">
        <v>1087.5234530160003</v>
      </c>
      <c r="G453" s="1811" t="s">
        <v>4522</v>
      </c>
      <c r="H453" s="191" t="s">
        <v>4523</v>
      </c>
      <c r="I453" s="627" t="s">
        <v>4524</v>
      </c>
      <c r="J453" s="183"/>
      <c r="K453" s="183"/>
      <c r="L453" s="139"/>
      <c r="M453" s="139"/>
      <c r="N453" s="297"/>
      <c r="O453" s="513"/>
      <c r="P453" s="86" t="s">
        <v>1094</v>
      </c>
      <c r="Q453" s="1898"/>
      <c r="R453" s="44"/>
      <c r="S453" s="44"/>
    </row>
    <row r="454" spans="1:19" s="44" customFormat="1">
      <c r="A454" s="1503" t="str">
        <f>IF(ISERROR(#REF!),"xx","")</f>
        <v>xx</v>
      </c>
      <c r="B454" s="662" t="s">
        <v>3067</v>
      </c>
      <c r="C454" s="1350"/>
      <c r="D454" s="663" t="s">
        <v>2386</v>
      </c>
      <c r="E454" s="664" t="s">
        <v>2385</v>
      </c>
      <c r="F454" s="1956">
        <v>1928.2599262080003</v>
      </c>
      <c r="G454" s="1806" t="s">
        <v>4522</v>
      </c>
      <c r="H454" s="552" t="s">
        <v>4523</v>
      </c>
      <c r="I454" s="878" t="s">
        <v>4524</v>
      </c>
      <c r="J454" s="546"/>
      <c r="K454" s="139"/>
      <c r="L454" s="139"/>
      <c r="M454" s="139"/>
      <c r="N454" s="139"/>
      <c r="O454" s="208"/>
      <c r="P454" s="86" t="s">
        <v>1094</v>
      </c>
      <c r="Q454" s="1898"/>
    </row>
    <row r="455" spans="1:19" s="44" customFormat="1">
      <c r="A455" s="1503" t="str">
        <f>IF(ISERROR(#REF!),"xx","")</f>
        <v>xx</v>
      </c>
      <c r="B455" s="662" t="s">
        <v>3684</v>
      </c>
      <c r="C455" s="1350"/>
      <c r="D455" s="663" t="s">
        <v>3145</v>
      </c>
      <c r="E455" s="664" t="s">
        <v>381</v>
      </c>
      <c r="F455" s="1956">
        <v>134.62130404800001</v>
      </c>
      <c r="G455" s="1806" t="s">
        <v>4522</v>
      </c>
      <c r="H455" s="552" t="s">
        <v>4523</v>
      </c>
      <c r="I455" s="878" t="s">
        <v>4524</v>
      </c>
      <c r="J455" s="546"/>
      <c r="K455" s="139"/>
      <c r="L455" s="139"/>
      <c r="M455" s="139"/>
      <c r="N455" s="139"/>
      <c r="O455" s="208"/>
      <c r="P455" s="617" t="s">
        <v>3068</v>
      </c>
      <c r="Q455" s="1898"/>
    </row>
    <row r="456" spans="1:19">
      <c r="A456" s="1503" t="str">
        <f>IF(ISERROR(#REF!),"xx","")</f>
        <v>xx</v>
      </c>
      <c r="B456" s="662" t="s">
        <v>456</v>
      </c>
      <c r="C456" s="1350"/>
      <c r="D456" s="663" t="s">
        <v>467</v>
      </c>
      <c r="E456" s="664" t="s">
        <v>465</v>
      </c>
      <c r="F456" s="1956">
        <v>342.43895901600001</v>
      </c>
      <c r="G456" s="1868" t="s">
        <v>4522</v>
      </c>
      <c r="H456" s="191" t="s">
        <v>4523</v>
      </c>
      <c r="I456" s="627" t="s">
        <v>4524</v>
      </c>
      <c r="J456" s="183"/>
      <c r="K456" s="183"/>
      <c r="L456" s="139"/>
      <c r="M456" s="139"/>
      <c r="N456" s="297"/>
      <c r="O456" s="513"/>
      <c r="P456" s="86" t="s">
        <v>1965</v>
      </c>
      <c r="Q456" s="1898"/>
      <c r="R456" s="44"/>
      <c r="S456" s="44"/>
    </row>
    <row r="457" spans="1:19">
      <c r="A457" s="1503" t="str">
        <f>IF(ISERROR(#REF!),"xx","")</f>
        <v>xx</v>
      </c>
      <c r="B457" s="662" t="s">
        <v>459</v>
      </c>
      <c r="C457" s="1350"/>
      <c r="D457" s="663" t="s">
        <v>543</v>
      </c>
      <c r="E457" s="664" t="s">
        <v>829</v>
      </c>
      <c r="F457" s="1956">
        <v>135.33358608000003</v>
      </c>
      <c r="G457" s="1811" t="s">
        <v>4522</v>
      </c>
      <c r="H457" s="191" t="s">
        <v>4523</v>
      </c>
      <c r="I457" s="627" t="s">
        <v>4524</v>
      </c>
      <c r="J457" s="183"/>
      <c r="K457" s="183"/>
      <c r="L457" s="139"/>
      <c r="M457" s="139"/>
      <c r="N457" s="297"/>
      <c r="O457" s="513"/>
      <c r="P457" s="88" t="s">
        <v>1204</v>
      </c>
      <c r="Q457" s="1898"/>
      <c r="R457" s="44"/>
      <c r="S457" s="44"/>
    </row>
    <row r="458" spans="1:19" s="44" customFormat="1">
      <c r="A458" s="1503" t="str">
        <f>IF(ISERROR(#REF!),"xx","")</f>
        <v>xx</v>
      </c>
      <c r="B458" s="662" t="s">
        <v>2046</v>
      </c>
      <c r="C458" s="1350"/>
      <c r="D458" s="663" t="s">
        <v>1196</v>
      </c>
      <c r="E458" s="664" t="s">
        <v>745</v>
      </c>
      <c r="F458" s="1956">
        <v>945.31072204800012</v>
      </c>
      <c r="G458" s="1811" t="s">
        <v>4522</v>
      </c>
      <c r="H458" s="191" t="s">
        <v>4523</v>
      </c>
      <c r="I458" s="627" t="s">
        <v>4524</v>
      </c>
      <c r="J458" s="183"/>
      <c r="K458" s="183"/>
      <c r="L458" s="139"/>
      <c r="M458" s="183"/>
      <c r="N458" s="183"/>
      <c r="O458" s="513"/>
      <c r="P458" s="14" t="s">
        <v>763</v>
      </c>
      <c r="Q458" s="1898"/>
    </row>
    <row r="459" spans="1:19" s="44" customFormat="1">
      <c r="A459" s="1503" t="str">
        <f>IF(ISERROR(#REF!),"xx","")</f>
        <v>xx</v>
      </c>
      <c r="B459" s="662">
        <v>4614506</v>
      </c>
      <c r="C459" s="1350"/>
      <c r="D459" s="663" t="s">
        <v>19</v>
      </c>
      <c r="E459" s="664" t="s">
        <v>240</v>
      </c>
      <c r="F459" s="1956">
        <v>31.265432352000005</v>
      </c>
      <c r="G459" s="1811" t="s">
        <v>4522</v>
      </c>
      <c r="H459" s="191" t="s">
        <v>4523</v>
      </c>
      <c r="I459" s="627" t="s">
        <v>4524</v>
      </c>
      <c r="J459" s="183"/>
      <c r="K459" s="183"/>
      <c r="L459" s="139"/>
      <c r="M459" s="139"/>
      <c r="N459" s="297"/>
      <c r="O459" s="513"/>
      <c r="P459" s="88" t="s">
        <v>994</v>
      </c>
      <c r="Q459" s="1898"/>
    </row>
    <row r="460" spans="1:19">
      <c r="A460" s="1503" t="str">
        <f>IF(ISERROR(#REF!),"xx","")</f>
        <v>xx</v>
      </c>
      <c r="B460" s="665">
        <v>4614511</v>
      </c>
      <c r="C460" s="1351"/>
      <c r="D460" s="666" t="s">
        <v>205</v>
      </c>
      <c r="E460" s="667"/>
      <c r="F460" s="1956">
        <v>35.16423926400001</v>
      </c>
      <c r="G460" s="1812" t="s">
        <v>4522</v>
      </c>
      <c r="H460" s="195" t="s">
        <v>4523</v>
      </c>
      <c r="I460" s="628" t="s">
        <v>4524</v>
      </c>
      <c r="J460" s="209"/>
      <c r="K460" s="209"/>
      <c r="L460" s="123"/>
      <c r="M460" s="123"/>
      <c r="N460" s="344"/>
      <c r="O460" s="865"/>
      <c r="P460" s="310"/>
      <c r="Q460" s="1898"/>
      <c r="R460" s="44"/>
      <c r="S460" s="44"/>
    </row>
    <row r="461" spans="1:19" s="2" customFormat="1">
      <c r="A461" s="1503" t="str">
        <f>IF(ISERROR(#REF!),"xx","")</f>
        <v>xx</v>
      </c>
      <c r="B461" s="668" t="s">
        <v>365</v>
      </c>
      <c r="C461" s="1350"/>
      <c r="D461" s="663" t="s">
        <v>463</v>
      </c>
      <c r="E461" s="664" t="s">
        <v>1301</v>
      </c>
      <c r="F461" s="1956">
        <v>134.75251389600001</v>
      </c>
      <c r="G461" s="1811" t="s">
        <v>4522</v>
      </c>
      <c r="H461" s="191" t="s">
        <v>4523</v>
      </c>
      <c r="I461" s="627" t="s">
        <v>4524</v>
      </c>
      <c r="J461" s="183"/>
      <c r="K461" s="183"/>
      <c r="L461" s="139"/>
      <c r="M461" s="139"/>
      <c r="N461" s="139"/>
      <c r="O461" s="513"/>
      <c r="P461" s="86" t="s">
        <v>1966</v>
      </c>
      <c r="Q461" s="1898"/>
      <c r="R461" s="44"/>
      <c r="S461" s="44"/>
    </row>
    <row r="462" spans="1:19" s="44" customFormat="1">
      <c r="A462" s="1503" t="str">
        <f>IF(ISERROR(#REF!),"xx","")</f>
        <v>xx</v>
      </c>
      <c r="B462" s="662" t="s">
        <v>366</v>
      </c>
      <c r="C462" s="1350"/>
      <c r="D462" s="663" t="s">
        <v>1637</v>
      </c>
      <c r="E462" s="664" t="s">
        <v>1638</v>
      </c>
      <c r="F462" s="1956">
        <v>195.29648661600004</v>
      </c>
      <c r="G462" s="1868" t="s">
        <v>4522</v>
      </c>
      <c r="H462" s="191" t="s">
        <v>4523</v>
      </c>
      <c r="I462" s="627" t="s">
        <v>4524</v>
      </c>
      <c r="J462" s="183"/>
      <c r="K462" s="183"/>
      <c r="L462" s="139"/>
      <c r="M462" s="139"/>
      <c r="N462" s="139"/>
      <c r="O462" s="513"/>
      <c r="P462" s="86" t="s">
        <v>1967</v>
      </c>
      <c r="Q462" s="1898"/>
    </row>
    <row r="463" spans="1:19">
      <c r="A463" s="1503" t="str">
        <f>IF(ISERROR(#REF!),"xx","")</f>
        <v>xx</v>
      </c>
      <c r="B463" s="662" t="s">
        <v>3547</v>
      </c>
      <c r="C463" s="1350"/>
      <c r="D463" s="663" t="s">
        <v>1197</v>
      </c>
      <c r="E463" s="664" t="s">
        <v>882</v>
      </c>
      <c r="F463" s="1956">
        <v>615.18674448000013</v>
      </c>
      <c r="G463" s="1811" t="s">
        <v>4522</v>
      </c>
      <c r="H463" s="191" t="s">
        <v>4523</v>
      </c>
      <c r="I463" s="627" t="s">
        <v>4524</v>
      </c>
      <c r="J463" s="207"/>
      <c r="K463" s="207"/>
      <c r="L463" s="139"/>
      <c r="M463" s="205"/>
      <c r="N463" s="350"/>
      <c r="O463" s="208"/>
      <c r="P463" s="14" t="s">
        <v>2026</v>
      </c>
      <c r="Q463" s="1898"/>
      <c r="R463" s="44"/>
      <c r="S463" s="44"/>
    </row>
    <row r="464" spans="1:19">
      <c r="A464" s="1503" t="str">
        <f>IF(ISERROR(#REF!),"xx","")</f>
        <v>xx</v>
      </c>
      <c r="B464" s="662" t="s">
        <v>2696</v>
      </c>
      <c r="C464" s="1350"/>
      <c r="D464" s="663" t="s">
        <v>1198</v>
      </c>
      <c r="E464" s="664" t="s">
        <v>327</v>
      </c>
      <c r="F464" s="1956">
        <v>892.00203523200025</v>
      </c>
      <c r="G464" s="1868" t="s">
        <v>4522</v>
      </c>
      <c r="H464" s="192" t="s">
        <v>4523</v>
      </c>
      <c r="I464" s="627" t="s">
        <v>4524</v>
      </c>
      <c r="J464" s="291"/>
      <c r="K464" s="627"/>
      <c r="L464" s="268"/>
      <c r="M464" s="128"/>
      <c r="N464" s="215"/>
      <c r="O464" s="867"/>
      <c r="P464" s="86"/>
      <c r="Q464" s="1898"/>
      <c r="R464" s="44"/>
      <c r="S464" s="44"/>
    </row>
    <row r="465" spans="1:19">
      <c r="A465" s="1503" t="str">
        <f>IF(ISERROR(#REF!),"xx","")</f>
        <v>xx</v>
      </c>
      <c r="B465" s="674" t="s">
        <v>1601</v>
      </c>
      <c r="C465" s="1349"/>
      <c r="D465" s="708" t="s">
        <v>464</v>
      </c>
      <c r="E465" s="673" t="s">
        <v>995</v>
      </c>
      <c r="F465" s="1956">
        <v>704.99051330400016</v>
      </c>
      <c r="G465" s="1870" t="s">
        <v>4522</v>
      </c>
      <c r="H465" s="189" t="s">
        <v>4523</v>
      </c>
      <c r="I465" s="1899" t="s">
        <v>4524</v>
      </c>
      <c r="J465" s="200"/>
      <c r="K465" s="200"/>
      <c r="L465" s="139"/>
      <c r="M465" s="124"/>
      <c r="N465" s="182"/>
      <c r="O465" s="634"/>
      <c r="P465" s="411" t="s">
        <v>765</v>
      </c>
      <c r="Q465" s="1898"/>
      <c r="R465" s="44"/>
      <c r="S465" s="44"/>
    </row>
    <row r="466" spans="1:19" s="44" customFormat="1">
      <c r="A466" s="1503" t="str">
        <f>IF(ISERROR(#REF!),"xx","")</f>
        <v>xx</v>
      </c>
      <c r="B466" s="668" t="s">
        <v>3075</v>
      </c>
      <c r="C466" s="1350"/>
      <c r="D466" s="663" t="s">
        <v>1194</v>
      </c>
      <c r="E466" s="664" t="s">
        <v>542</v>
      </c>
      <c r="F466" s="1956">
        <v>90.197398368000009</v>
      </c>
      <c r="G466" s="1811" t="s">
        <v>4522</v>
      </c>
      <c r="H466" s="191" t="s">
        <v>4523</v>
      </c>
      <c r="I466" s="627" t="s">
        <v>4524</v>
      </c>
      <c r="J466" s="183"/>
      <c r="K466" s="183"/>
      <c r="L466" s="139"/>
      <c r="M466" s="183"/>
      <c r="N466" s="183"/>
      <c r="O466" s="513"/>
      <c r="P466" s="88"/>
      <c r="Q466" s="1898"/>
    </row>
    <row r="467" spans="1:19" s="44" customFormat="1">
      <c r="A467" s="1503" t="str">
        <f>IF(ISERROR(#REF!),"xx","")</f>
        <v>xx</v>
      </c>
      <c r="B467" s="668" t="s">
        <v>247</v>
      </c>
      <c r="C467" s="1350"/>
      <c r="D467" s="663" t="s">
        <v>248</v>
      </c>
      <c r="E467" s="664" t="s">
        <v>249</v>
      </c>
      <c r="F467" s="1956">
        <v>43.074318671999997</v>
      </c>
      <c r="G467" s="1811" t="s">
        <v>4522</v>
      </c>
      <c r="H467" s="191" t="s">
        <v>4523</v>
      </c>
      <c r="I467" s="627" t="s">
        <v>4524</v>
      </c>
      <c r="J467" s="183"/>
      <c r="K467" s="183"/>
      <c r="L467" s="139"/>
      <c r="M467" s="183"/>
      <c r="N467" s="183"/>
      <c r="O467" s="513"/>
      <c r="P467" s="88" t="s">
        <v>250</v>
      </c>
      <c r="Q467" s="1898"/>
    </row>
    <row r="468" spans="1:19" s="518" customFormat="1">
      <c r="A468" s="1503" t="str">
        <f>IF(ISERROR(#REF!),"xx","")</f>
        <v>xx</v>
      </c>
      <c r="B468" s="662" t="s">
        <v>462</v>
      </c>
      <c r="C468" s="1350"/>
      <c r="D468" s="663" t="s">
        <v>1195</v>
      </c>
      <c r="E468" s="664" t="s">
        <v>1303</v>
      </c>
      <c r="F468" s="1956">
        <v>65.623668264000003</v>
      </c>
      <c r="G468" s="1868" t="s">
        <v>4522</v>
      </c>
      <c r="H468" s="192" t="s">
        <v>4523</v>
      </c>
      <c r="I468" s="627" t="s">
        <v>4524</v>
      </c>
      <c r="J468" s="291"/>
      <c r="K468" s="291"/>
      <c r="L468" s="139"/>
      <c r="M468" s="291"/>
      <c r="N468" s="291"/>
      <c r="O468" s="867"/>
      <c r="P468" s="86"/>
      <c r="Q468" s="1898"/>
      <c r="R468" s="44"/>
      <c r="S468" s="44"/>
    </row>
    <row r="469" spans="1:19" s="518" customFormat="1">
      <c r="A469" s="1503" t="str">
        <f>IF(ISERROR(#REF!),"xx","")</f>
        <v>xx</v>
      </c>
      <c r="B469" s="765" t="s">
        <v>3076</v>
      </c>
      <c r="C469" s="1351"/>
      <c r="D469" s="666" t="s">
        <v>1968</v>
      </c>
      <c r="E469" s="667" t="s">
        <v>1973</v>
      </c>
      <c r="F469" s="1956">
        <v>23.898936599999999</v>
      </c>
      <c r="G469" s="1869" t="s">
        <v>4522</v>
      </c>
      <c r="H469" s="1219" t="s">
        <v>4523</v>
      </c>
      <c r="I469" s="628" t="s">
        <v>4524</v>
      </c>
      <c r="J469" s="292"/>
      <c r="K469" s="292"/>
      <c r="L469" s="123"/>
      <c r="M469" s="292"/>
      <c r="N469" s="292"/>
      <c r="O469" s="868"/>
      <c r="P469" s="310" t="s">
        <v>1974</v>
      </c>
      <c r="Q469" s="1898"/>
      <c r="R469" s="44"/>
      <c r="S469" s="44"/>
    </row>
    <row r="470" spans="1:19" s="44" customFormat="1">
      <c r="A470" s="1503" t="str">
        <f>IF(ISERROR(#REF!),"xx","")</f>
        <v>xx</v>
      </c>
      <c r="B470" s="744" t="s">
        <v>1909</v>
      </c>
      <c r="C470" s="1331"/>
      <c r="D470" s="746" t="s">
        <v>1910</v>
      </c>
      <c r="E470" s="747"/>
      <c r="F470" s="1956">
        <v>22.511861063999998</v>
      </c>
      <c r="G470" s="1811" t="s">
        <v>4522</v>
      </c>
      <c r="H470" s="191" t="s">
        <v>4523</v>
      </c>
      <c r="I470" s="627" t="s">
        <v>4524</v>
      </c>
      <c r="J470" s="866"/>
      <c r="K470" s="565"/>
      <c r="L470" s="552"/>
      <c r="M470" s="565"/>
      <c r="N470" s="553"/>
      <c r="O470" s="554"/>
      <c r="P470" s="594"/>
      <c r="Q470" s="1898"/>
    </row>
    <row r="471" spans="1:19" s="518" customFormat="1" ht="12.75" customHeight="1">
      <c r="A471" s="1503" t="str">
        <f>IF(ISERROR(#REF!),"xx","")</f>
        <v>xx</v>
      </c>
      <c r="B471" s="1669">
        <v>9967004865</v>
      </c>
      <c r="C471" s="1328"/>
      <c r="D471" s="690" t="s">
        <v>3643</v>
      </c>
      <c r="E471" s="691" t="s">
        <v>3002</v>
      </c>
      <c r="F471" s="1956">
        <v>54.995670576000002</v>
      </c>
      <c r="G471" s="1807" t="s">
        <v>2378</v>
      </c>
      <c r="H471" s="560" t="s">
        <v>2379</v>
      </c>
      <c r="I471" s="561" t="s">
        <v>2380</v>
      </c>
      <c r="J471" s="605"/>
      <c r="K471" s="605"/>
      <c r="L471" s="1002"/>
      <c r="M471" s="901"/>
      <c r="N471" s="595"/>
      <c r="O471" s="563"/>
      <c r="P471" s="615"/>
      <c r="Q471"/>
      <c r="R471"/>
    </row>
    <row r="472" spans="1:19" s="44" customFormat="1">
      <c r="A472" s="1503" t="str">
        <f>IF(ISERROR(#REF!),"xx","")</f>
        <v>xx</v>
      </c>
      <c r="B472" s="662">
        <v>4623485</v>
      </c>
      <c r="C472" s="1350"/>
      <c r="D472" s="669" t="s">
        <v>812</v>
      </c>
      <c r="E472" s="664"/>
      <c r="F472" s="1956">
        <v>111.32218389600003</v>
      </c>
      <c r="G472" s="1871" t="s">
        <v>4522</v>
      </c>
      <c r="H472" s="205" t="s">
        <v>4523</v>
      </c>
      <c r="I472" s="207" t="s">
        <v>4524</v>
      </c>
      <c r="J472" s="331"/>
      <c r="K472" s="331"/>
      <c r="L472" s="191"/>
      <c r="M472" s="191"/>
      <c r="N472" s="869"/>
      <c r="O472" s="513"/>
      <c r="P472" s="14" t="s">
        <v>1076</v>
      </c>
      <c r="Q472" s="1898"/>
    </row>
    <row r="473" spans="1:19" s="44" customFormat="1">
      <c r="A473" s="1503" t="str">
        <f>IF(ISERROR(#REF!),"xx","")</f>
        <v>xx</v>
      </c>
      <c r="B473" s="689">
        <v>9967002640</v>
      </c>
      <c r="C473" s="1328"/>
      <c r="D473" s="696" t="s">
        <v>2477</v>
      </c>
      <c r="E473" s="667"/>
      <c r="F473" s="1956">
        <v>205.06224816000005</v>
      </c>
      <c r="G473" s="1872" t="s">
        <v>4522</v>
      </c>
      <c r="H473" s="224" t="s">
        <v>4523</v>
      </c>
      <c r="I473" s="225" t="s">
        <v>4524</v>
      </c>
      <c r="J473" s="225"/>
      <c r="K473" s="225"/>
      <c r="L473" s="225"/>
      <c r="M473" s="224"/>
      <c r="N473" s="282"/>
      <c r="O473" s="865"/>
      <c r="P473" s="5"/>
      <c r="Q473" s="1898"/>
    </row>
    <row r="474" spans="1:19" s="555" customFormat="1">
      <c r="A474" s="1503" t="str">
        <f>IF(ISERROR(#REF!),"xx","")</f>
        <v>xx</v>
      </c>
      <c r="B474" s="665">
        <v>9967003957</v>
      </c>
      <c r="C474" s="1328"/>
      <c r="D474" s="696" t="s">
        <v>3202</v>
      </c>
      <c r="E474" s="691"/>
      <c r="F474" s="1956">
        <v>13.589591400000003</v>
      </c>
      <c r="G474" s="1807" t="s">
        <v>2378</v>
      </c>
      <c r="H474" s="560" t="s">
        <v>2379</v>
      </c>
      <c r="I474" s="561" t="s">
        <v>2380</v>
      </c>
      <c r="J474" s="605"/>
      <c r="K474" s="557"/>
      <c r="L474" s="562"/>
      <c r="M474" s="562"/>
      <c r="N474" s="568"/>
      <c r="O474" s="563"/>
      <c r="P474" s="615"/>
      <c r="Q474"/>
      <c r="R474"/>
      <c r="S474" s="532"/>
    </row>
    <row r="475" spans="1:19">
      <c r="A475" s="1503" t="str">
        <f>IF(ISERROR(#REF!),"xx","")</f>
        <v>xx</v>
      </c>
      <c r="B475" s="779">
        <v>9967001934</v>
      </c>
      <c r="C475" s="1349"/>
      <c r="D475" s="708" t="s">
        <v>1176</v>
      </c>
      <c r="E475" s="673" t="s">
        <v>722</v>
      </c>
      <c r="F475" s="1956">
        <v>70.141035888000005</v>
      </c>
      <c r="G475" s="1871" t="s">
        <v>4522</v>
      </c>
      <c r="H475" s="205" t="s">
        <v>4523</v>
      </c>
      <c r="I475" s="207" t="s">
        <v>4524</v>
      </c>
      <c r="J475" s="331"/>
      <c r="K475" s="331"/>
      <c r="L475" s="189"/>
      <c r="M475" s="512"/>
      <c r="N475" s="512"/>
      <c r="O475" s="634"/>
      <c r="P475" s="411" t="s">
        <v>453</v>
      </c>
      <c r="Q475" s="1898"/>
      <c r="R475" s="44"/>
      <c r="S475" s="44"/>
    </row>
    <row r="476" spans="1:19">
      <c r="A476" s="1503" t="str">
        <f>IF(ISERROR(#REF!),"xx","")</f>
        <v>xx</v>
      </c>
      <c r="B476" s="535" t="s">
        <v>1030</v>
      </c>
      <c r="C476" s="1324"/>
      <c r="D476" s="536"/>
      <c r="E476" s="536"/>
      <c r="F476" s="536"/>
      <c r="G476" s="536"/>
      <c r="H476" s="1225"/>
      <c r="I476" s="1225"/>
      <c r="J476" s="1225"/>
      <c r="K476" s="1225"/>
      <c r="L476" s="1225"/>
      <c r="M476" s="1225"/>
      <c r="N476" s="1225"/>
      <c r="O476" s="1226"/>
      <c r="P476" s="537"/>
      <c r="Q476" s="1898"/>
      <c r="R476" s="44"/>
      <c r="S476" s="44"/>
    </row>
    <row r="477" spans="1:19">
      <c r="A477" s="1503" t="str">
        <f>IF(ISERROR(#REF!),"xx","")</f>
        <v>xx</v>
      </c>
      <c r="B477" s="755" t="s">
        <v>1969</v>
      </c>
      <c r="C477" s="1347"/>
      <c r="D477" s="756" t="s">
        <v>1970</v>
      </c>
      <c r="E477" s="757" t="s">
        <v>717</v>
      </c>
      <c r="F477" s="1956">
        <v>65.629157073480016</v>
      </c>
      <c r="G477" s="1811" t="s">
        <v>4522</v>
      </c>
      <c r="H477" s="191" t="s">
        <v>4523</v>
      </c>
      <c r="I477" s="627" t="s">
        <v>4524</v>
      </c>
      <c r="J477" s="331"/>
      <c r="K477" s="62"/>
      <c r="L477" s="18"/>
      <c r="M477" s="18"/>
      <c r="N477" s="18"/>
      <c r="O477" s="42"/>
      <c r="P477" s="410" t="s">
        <v>2060</v>
      </c>
      <c r="Q477" s="1898"/>
      <c r="R477" s="44"/>
      <c r="S477" s="44"/>
    </row>
    <row r="478" spans="1:19">
      <c r="A478" s="1503" t="str">
        <f>IF(ISERROR(#REF!),"xx","")</f>
        <v>xx</v>
      </c>
      <c r="B478" s="755" t="s">
        <v>1159</v>
      </c>
      <c r="C478" s="1347"/>
      <c r="D478" s="756" t="s">
        <v>1161</v>
      </c>
      <c r="E478" s="757" t="s">
        <v>864</v>
      </c>
      <c r="F478" s="1956">
        <v>339.20255809440005</v>
      </c>
      <c r="G478" s="1811" t="s">
        <v>4522</v>
      </c>
      <c r="H478" s="191" t="s">
        <v>4523</v>
      </c>
      <c r="I478" s="627" t="s">
        <v>4524</v>
      </c>
      <c r="J478" s="331"/>
      <c r="K478" s="331"/>
      <c r="L478" s="18"/>
      <c r="M478" s="18"/>
      <c r="N478" s="18"/>
      <c r="O478" s="42"/>
      <c r="P478" s="410" t="s">
        <v>807</v>
      </c>
      <c r="Q478" s="1898"/>
      <c r="R478" s="44"/>
      <c r="S478" s="44"/>
    </row>
    <row r="479" spans="1:19">
      <c r="A479" s="1503" t="str">
        <f>IF(ISERROR(#REF!),"xx","")</f>
        <v>xx</v>
      </c>
      <c r="B479" s="758" t="s">
        <v>1160</v>
      </c>
      <c r="C479" s="1348"/>
      <c r="D479" s="706" t="s">
        <v>1162</v>
      </c>
      <c r="E479" s="661" t="s">
        <v>865</v>
      </c>
      <c r="F479" s="1956">
        <v>144.21877470000001</v>
      </c>
      <c r="G479" s="1812" t="s">
        <v>4522</v>
      </c>
      <c r="H479" s="195" t="s">
        <v>4523</v>
      </c>
      <c r="I479" s="628" t="s">
        <v>4524</v>
      </c>
      <c r="J479" s="870"/>
      <c r="K479" s="870"/>
      <c r="L479" s="20"/>
      <c r="M479" s="20"/>
      <c r="N479" s="20"/>
      <c r="O479" s="57"/>
      <c r="P479" s="329" t="s">
        <v>2061</v>
      </c>
      <c r="Q479" s="1898"/>
      <c r="R479" s="44"/>
      <c r="S479" s="44"/>
    </row>
    <row r="480" spans="1:19">
      <c r="A480" s="1503" t="str">
        <f>IF(ISERROR(#REF!),"xx","")</f>
        <v>xx</v>
      </c>
      <c r="B480" s="674" t="s">
        <v>3751</v>
      </c>
      <c r="C480" s="1349"/>
      <c r="D480" s="708" t="s">
        <v>187</v>
      </c>
      <c r="E480" s="673"/>
      <c r="F480" s="1956">
        <v>27.593858892599997</v>
      </c>
      <c r="G480" s="1811" t="s">
        <v>4522</v>
      </c>
      <c r="H480" s="191" t="s">
        <v>4523</v>
      </c>
      <c r="I480" s="627" t="s">
        <v>4524</v>
      </c>
      <c r="J480" s="512"/>
      <c r="K480" s="512"/>
      <c r="L480" s="16"/>
      <c r="M480" s="16"/>
      <c r="N480" s="16"/>
      <c r="O480" s="634"/>
      <c r="P480" s="308" t="s">
        <v>1390</v>
      </c>
      <c r="Q480" s="1898"/>
      <c r="R480" s="44"/>
      <c r="S480" s="44"/>
    </row>
    <row r="481" spans="1:19">
      <c r="A481" s="1503" t="str">
        <f>IF(ISERROR(#REF!),"xx","")</f>
        <v>xx</v>
      </c>
      <c r="B481" s="662" t="s">
        <v>3944</v>
      </c>
      <c r="C481" s="1350"/>
      <c r="D481" s="663" t="s">
        <v>1536</v>
      </c>
      <c r="E481" s="664"/>
      <c r="F481" s="1956">
        <v>585.52822528200011</v>
      </c>
      <c r="G481" s="1811" t="s">
        <v>4522</v>
      </c>
      <c r="H481" s="191" t="s">
        <v>4523</v>
      </c>
      <c r="I481" s="627" t="s">
        <v>4524</v>
      </c>
      <c r="J481" s="331"/>
      <c r="K481" s="331"/>
      <c r="L481" s="18"/>
      <c r="M481" s="18"/>
      <c r="N481" s="18"/>
      <c r="O481" s="513"/>
      <c r="P481" s="410" t="s">
        <v>1163</v>
      </c>
      <c r="Q481" s="1898"/>
      <c r="R481" s="44"/>
      <c r="S481" s="44"/>
    </row>
    <row r="482" spans="1:19">
      <c r="A482" s="1503" t="str">
        <f>IF(ISERROR(#REF!),"xx","")</f>
        <v>xx</v>
      </c>
      <c r="B482" s="662" t="s">
        <v>2053</v>
      </c>
      <c r="C482" s="1350"/>
      <c r="D482" s="663" t="s">
        <v>1383</v>
      </c>
      <c r="E482" s="664"/>
      <c r="F482" s="1956">
        <v>585.52822528200011</v>
      </c>
      <c r="G482" s="1811" t="s">
        <v>4522</v>
      </c>
      <c r="H482" s="191" t="s">
        <v>4523</v>
      </c>
      <c r="I482" s="627" t="s">
        <v>4524</v>
      </c>
      <c r="J482" s="331"/>
      <c r="K482" s="331"/>
      <c r="L482" s="18"/>
      <c r="M482" s="18"/>
      <c r="N482" s="18"/>
      <c r="O482" s="513"/>
      <c r="P482" s="410" t="s">
        <v>1163</v>
      </c>
      <c r="Q482" s="1898"/>
      <c r="R482" s="44"/>
      <c r="S482" s="44"/>
    </row>
    <row r="483" spans="1:19" ht="14.1" customHeight="1">
      <c r="A483" s="1503" t="str">
        <f>IF(ISERROR(#REF!),"xx","")</f>
        <v>xx</v>
      </c>
      <c r="B483" s="674">
        <v>4599141</v>
      </c>
      <c r="C483" s="1349"/>
      <c r="D483" s="708" t="s">
        <v>398</v>
      </c>
      <c r="E483" s="673" t="s">
        <v>295</v>
      </c>
      <c r="F483" s="1956">
        <v>104.79897628200001</v>
      </c>
      <c r="G483" s="1870" t="s">
        <v>4522</v>
      </c>
      <c r="H483" s="189" t="s">
        <v>4523</v>
      </c>
      <c r="I483" s="1899" t="s">
        <v>4524</v>
      </c>
      <c r="J483" s="512"/>
      <c r="K483" s="512"/>
      <c r="L483" s="16"/>
      <c r="M483" s="16"/>
      <c r="N483" s="16"/>
      <c r="O483" s="634" t="s">
        <v>1682</v>
      </c>
      <c r="P483" s="4" t="s">
        <v>1173</v>
      </c>
      <c r="Q483" s="1898"/>
      <c r="R483" s="44"/>
      <c r="S483" s="44"/>
    </row>
    <row r="484" spans="1:19" s="78" customFormat="1">
      <c r="A484" s="1503" t="str">
        <f>IF(ISERROR(#REF!),"xx","")</f>
        <v>xx</v>
      </c>
      <c r="B484" s="665" t="s">
        <v>1372</v>
      </c>
      <c r="C484" s="1351"/>
      <c r="D484" s="666" t="s">
        <v>1373</v>
      </c>
      <c r="E484" s="667" t="s">
        <v>295</v>
      </c>
      <c r="F484" s="1956">
        <v>53.072509089600011</v>
      </c>
      <c r="G484" s="1812" t="s">
        <v>4522</v>
      </c>
      <c r="H484" s="195" t="s">
        <v>4523</v>
      </c>
      <c r="I484" s="628" t="s">
        <v>4524</v>
      </c>
      <c r="J484" s="870"/>
      <c r="K484" s="870"/>
      <c r="L484" s="123"/>
      <c r="M484" s="123"/>
      <c r="N484" s="20"/>
      <c r="O484" s="865" t="s">
        <v>1682</v>
      </c>
      <c r="P484" s="5" t="s">
        <v>1174</v>
      </c>
      <c r="Q484" s="1898"/>
      <c r="R484" s="44"/>
      <c r="S484" s="44"/>
    </row>
    <row r="485" spans="1:19">
      <c r="A485" s="1503" t="str">
        <f>IF(ISERROR(#REF!),"xx","")</f>
        <v>xx</v>
      </c>
      <c r="B485" s="711">
        <v>9967000526</v>
      </c>
      <c r="C485" s="1353"/>
      <c r="D485" s="721" t="s">
        <v>372</v>
      </c>
      <c r="E485" s="713"/>
      <c r="F485" s="1956">
        <v>191.90711620080006</v>
      </c>
      <c r="G485" s="74" t="s">
        <v>644</v>
      </c>
      <c r="H485" s="23"/>
      <c r="I485" s="74"/>
      <c r="J485" s="10"/>
      <c r="K485" s="10"/>
      <c r="L485" s="10"/>
      <c r="M485" s="10"/>
      <c r="N485" s="10"/>
      <c r="O485" s="21"/>
      <c r="P485" s="24" t="s">
        <v>712</v>
      </c>
      <c r="R485" s="44"/>
      <c r="S485" s="44"/>
    </row>
    <row r="486" spans="1:19">
      <c r="A486" s="1503" t="str">
        <f>IF(ISERROR(#REF!),"xx","")</f>
        <v>xx</v>
      </c>
      <c r="B486" s="711">
        <v>9961000256</v>
      </c>
      <c r="C486" s="1353"/>
      <c r="D486" s="721" t="s">
        <v>3</v>
      </c>
      <c r="E486" s="713"/>
      <c r="F486" s="1956">
        <v>266.51629564560005</v>
      </c>
      <c r="G486" s="73" t="s">
        <v>373</v>
      </c>
      <c r="H486" s="23"/>
      <c r="I486" s="74"/>
      <c r="J486" s="10"/>
      <c r="K486" s="10"/>
      <c r="L486" s="10"/>
      <c r="M486" s="10"/>
      <c r="N486" s="10"/>
      <c r="O486" s="21"/>
      <c r="P486" s="24" t="s">
        <v>1454</v>
      </c>
      <c r="R486" s="44"/>
      <c r="S486" s="44"/>
    </row>
    <row r="487" spans="1:19">
      <c r="A487" s="1503" t="str">
        <f>IF(ISERROR(#REF!),"xx","")</f>
        <v>xx</v>
      </c>
      <c r="B487" s="758">
        <v>4174313</v>
      </c>
      <c r="C487" s="1348"/>
      <c r="D487" s="803" t="s">
        <v>609</v>
      </c>
      <c r="E487" s="661"/>
      <c r="F487" s="1956">
        <v>82.300847428799997</v>
      </c>
      <c r="G487" s="52" t="s">
        <v>1343</v>
      </c>
      <c r="H487" s="20" t="s">
        <v>1508</v>
      </c>
      <c r="I487" s="20" t="s">
        <v>1509</v>
      </c>
      <c r="J487" s="9" t="s">
        <v>1510</v>
      </c>
      <c r="K487" s="9" t="s">
        <v>1511</v>
      </c>
      <c r="L487" s="9"/>
      <c r="M487" s="9"/>
      <c r="N487" s="9"/>
      <c r="O487" s="7"/>
      <c r="P487" s="5" t="s">
        <v>202</v>
      </c>
      <c r="R487" s="44"/>
      <c r="S487" s="44"/>
    </row>
  </sheetData>
  <mergeCells count="1">
    <mergeCell ref="L2:M2"/>
  </mergeCells>
  <conditionalFormatting sqref="F9:F17 F25:F28 F40:F44 F50:F61 F63 F70:F74 F84:F99 F108:F156 F174:F185 F192:F195 F205:F257 F278:F289 F302:F326 F342:F347 F362:F373 F390:F398 F404:F421 F443:F475 F19:F22 F30:F32 F35:F37 F46:F47 F65:F67 F76:F81 F101:F105 F158:F171 F187:F189 F197:F202 F259:F275 F291:F299 F328:F339 F349:F353 F355:F359 F375:F387 F400:F401 F423:F432 F435:F440 F477:F487">
    <cfRule type="cellIs" dxfId="9" priority="41" stopIfTrue="1" operator="equal">
      <formula>0</formula>
    </cfRule>
  </conditionalFormatting>
  <pageMargins left="0.39370078740157483" right="0" top="0" bottom="0" header="0" footer="0"/>
  <pageSetup paperSize="9" scale="69" fitToHeight="13" orientation="landscape" r:id="rId1"/>
  <headerFooter alignWithMargins="0">
    <oddFooter>&amp;C&amp;8&amp;F / &amp;A   /   page &amp;P / &amp;N     printed: &amp;D</oddFooter>
  </headerFooter>
  <rowBreaks count="9" manualBreakCount="9">
    <brk id="28" max="16383" man="1"/>
    <brk id="68" max="16383" man="1"/>
    <brk id="82" max="16383" man="1"/>
    <brk id="38" max="16383" man="1"/>
    <brk id="388" max="16383" man="1"/>
    <brk id="366" max="16383" man="1"/>
    <brk id="402" max="16383" man="1"/>
    <brk id="432" min="1" max="18" man="1"/>
    <brk id="475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8">
    <tabColor theme="0" tint="-0.249977111117893"/>
    <pageSetUpPr fitToPage="1"/>
  </sheetPr>
  <dimension ref="A1:S540"/>
  <sheetViews>
    <sheetView topLeftCell="B1" zoomScaleNormal="100" zoomScaleSheetLayoutView="85" workbookViewId="0">
      <pane ySplit="6" topLeftCell="A354" activePane="bottomLeft" state="frozen"/>
      <selection activeCell="B507" sqref="B507"/>
      <selection pane="bottomLeft" activeCell="F1" sqref="F1:F1048576"/>
    </sheetView>
  </sheetViews>
  <sheetFormatPr defaultColWidth="11.44140625" defaultRowHeight="13.2"/>
  <cols>
    <col min="1" max="1" width="4.6640625" style="287" hidden="1" customWidth="1"/>
    <col min="2" max="2" width="19.5546875" customWidth="1"/>
    <col min="3" max="3" width="12.33203125" style="1341" hidden="1" customWidth="1"/>
    <col min="4" max="4" width="9.44140625" style="76" customWidth="1"/>
    <col min="5" max="5" width="31.6640625" customWidth="1"/>
    <col min="6" max="6" width="10.109375" customWidth="1"/>
    <col min="7" max="7" width="7.33203125" customWidth="1"/>
    <col min="8" max="8" width="7.5546875" customWidth="1"/>
    <col min="9" max="9" width="7" customWidth="1"/>
    <col min="10" max="10" width="6.88671875" customWidth="1"/>
    <col min="11" max="11" width="6" customWidth="1"/>
    <col min="12" max="13" width="6.88671875" customWidth="1"/>
    <col min="14" max="14" width="6.44140625" customWidth="1"/>
    <col min="15" max="15" width="7" customWidth="1"/>
    <col min="16" max="16" width="56" customWidth="1"/>
    <col min="17" max="17" width="2.5546875" customWidth="1"/>
  </cols>
  <sheetData>
    <row r="1" spans="1:19" ht="15.6">
      <c r="A1" s="287" t="str">
        <f>Front!J3</f>
        <v>k</v>
      </c>
      <c r="B1" s="827" t="s">
        <v>640</v>
      </c>
      <c r="C1" s="1335"/>
      <c r="D1" s="833"/>
      <c r="E1" s="828"/>
      <c r="F1" s="619"/>
      <c r="G1" s="619"/>
      <c r="H1" s="619"/>
      <c r="I1" s="1504"/>
      <c r="J1" s="1505" t="s">
        <v>619</v>
      </c>
      <c r="K1" s="1543" t="str">
        <f>Front!D14</f>
        <v>Logic Computers</v>
      </c>
      <c r="L1" s="1506"/>
      <c r="M1" s="1543"/>
      <c r="N1" s="1506"/>
      <c r="O1" s="1506"/>
      <c r="P1" s="1507"/>
    </row>
    <row r="2" spans="1:19" ht="15.6">
      <c r="B2" s="829" t="s">
        <v>2903</v>
      </c>
      <c r="C2" s="1336"/>
      <c r="D2" s="834"/>
      <c r="E2" s="830"/>
      <c r="F2" s="1508"/>
      <c r="G2" s="1508"/>
      <c r="H2" s="1508"/>
      <c r="I2" s="1509"/>
      <c r="J2" s="1509"/>
      <c r="K2" s="1510" t="s">
        <v>620</v>
      </c>
      <c r="L2" s="1988">
        <f>+Front!I12</f>
        <v>43412</v>
      </c>
      <c r="M2" s="1988"/>
      <c r="N2" s="1511"/>
      <c r="O2" s="1510" t="s">
        <v>621</v>
      </c>
      <c r="P2" s="1512">
        <f>+Front!I10</f>
        <v>43412</v>
      </c>
    </row>
    <row r="3" spans="1:19" ht="15.6">
      <c r="B3" s="829"/>
      <c r="C3" s="1336"/>
      <c r="D3" s="834"/>
      <c r="E3" s="830"/>
      <c r="F3" s="1949"/>
      <c r="G3" s="1508"/>
      <c r="H3" s="1508"/>
      <c r="I3" s="1509"/>
      <c r="J3" s="1509"/>
      <c r="K3" s="1510"/>
      <c r="L3" s="1513"/>
      <c r="M3" s="1513"/>
      <c r="N3" s="1511"/>
      <c r="O3" s="1510"/>
      <c r="P3" s="1512"/>
    </row>
    <row r="4" spans="1:19">
      <c r="B4" s="831"/>
      <c r="C4" s="1337"/>
      <c r="D4" s="835"/>
      <c r="E4" s="832"/>
      <c r="F4" s="87"/>
      <c r="G4" s="623"/>
      <c r="H4" s="623"/>
      <c r="I4" s="623"/>
      <c r="J4" s="623"/>
      <c r="K4" s="623"/>
      <c r="L4" s="623"/>
      <c r="M4" s="623"/>
      <c r="N4" s="623"/>
      <c r="O4" s="623"/>
      <c r="P4" s="1515"/>
    </row>
    <row r="5" spans="1:19">
      <c r="B5" s="519" t="s">
        <v>642</v>
      </c>
      <c r="C5" s="1321"/>
      <c r="D5" s="520" t="s">
        <v>643</v>
      </c>
      <c r="E5" s="104"/>
      <c r="F5" s="1950" t="s">
        <v>4608</v>
      </c>
      <c r="G5" s="106" t="s">
        <v>617</v>
      </c>
      <c r="H5" s="98"/>
      <c r="I5" s="98"/>
      <c r="J5" s="98"/>
      <c r="K5" s="98"/>
      <c r="L5" s="98"/>
      <c r="M5" s="98"/>
      <c r="N5" s="147" t="s">
        <v>630</v>
      </c>
      <c r="O5" s="1210" t="str">
        <f>+Front!J19</f>
        <v>EUR</v>
      </c>
      <c r="P5" s="107" t="s">
        <v>618</v>
      </c>
    </row>
    <row r="6" spans="1:19">
      <c r="B6" s="526"/>
      <c r="C6" s="1322"/>
      <c r="D6" s="527"/>
      <c r="E6" s="101"/>
      <c r="F6" s="1951"/>
      <c r="G6" s="99"/>
      <c r="H6" s="100"/>
      <c r="I6" s="100"/>
      <c r="J6" s="100"/>
      <c r="K6" s="100"/>
      <c r="L6" s="100"/>
      <c r="M6" s="100"/>
      <c r="N6" s="100"/>
      <c r="O6" s="101"/>
      <c r="P6" s="102"/>
    </row>
    <row r="7" spans="1:19" ht="6" customHeight="1">
      <c r="B7" s="2"/>
      <c r="C7" s="1340"/>
      <c r="D7" s="1"/>
      <c r="E7" s="2"/>
      <c r="F7" s="53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9" s="78" customFormat="1" ht="15.6">
      <c r="A8" s="920"/>
      <c r="B8" s="157" t="s">
        <v>1898</v>
      </c>
      <c r="C8" s="1343"/>
      <c r="D8" s="81"/>
      <c r="E8" s="81"/>
      <c r="F8" s="536"/>
      <c r="G8" s="83"/>
      <c r="H8" s="83"/>
      <c r="I8" s="83"/>
      <c r="J8" s="83"/>
      <c r="K8" s="83"/>
      <c r="L8" s="83"/>
      <c r="M8" s="83"/>
      <c r="N8" s="83"/>
      <c r="O8" s="91"/>
      <c r="P8" s="79"/>
      <c r="R8" s="44"/>
      <c r="S8" s="44"/>
    </row>
    <row r="9" spans="1:19">
      <c r="A9" s="1503" t="str">
        <f>IF(ISERROR(#REF!),"xx","")</f>
        <v>xx</v>
      </c>
      <c r="B9" s="755" t="s">
        <v>143</v>
      </c>
      <c r="C9" s="1347"/>
      <c r="D9" s="768" t="s">
        <v>1008</v>
      </c>
      <c r="E9" s="757" t="s">
        <v>293</v>
      </c>
      <c r="F9" s="1956">
        <v>53.943120000000015</v>
      </c>
      <c r="G9" s="36" t="s">
        <v>1694</v>
      </c>
      <c r="H9" s="18"/>
      <c r="I9" s="496"/>
      <c r="J9" s="11"/>
      <c r="K9" s="11"/>
      <c r="L9" s="11"/>
      <c r="M9" s="11"/>
      <c r="N9" s="11"/>
      <c r="O9" s="423"/>
      <c r="P9" s="97" t="s">
        <v>47</v>
      </c>
      <c r="R9" s="44"/>
      <c r="S9" s="44"/>
    </row>
    <row r="10" spans="1:19">
      <c r="A10" s="1503" t="str">
        <f>IF(ISERROR(#REF!),"xx","")</f>
        <v>xx</v>
      </c>
      <c r="B10" s="758" t="s">
        <v>1595</v>
      </c>
      <c r="C10" s="1348"/>
      <c r="D10" s="770" t="s">
        <v>158</v>
      </c>
      <c r="E10" s="661" t="s">
        <v>293</v>
      </c>
      <c r="F10" s="1956">
        <v>82.078920000000025</v>
      </c>
      <c r="G10" s="46" t="s">
        <v>1694</v>
      </c>
      <c r="H10" s="20"/>
      <c r="I10" s="804"/>
      <c r="J10" s="9"/>
      <c r="K10" s="9"/>
      <c r="L10" s="9"/>
      <c r="M10" s="9"/>
      <c r="N10" s="9"/>
      <c r="O10" s="278"/>
      <c r="P10" s="68" t="s">
        <v>48</v>
      </c>
      <c r="R10" s="44"/>
      <c r="S10" s="44"/>
    </row>
    <row r="11" spans="1:19">
      <c r="A11" s="1503" t="str">
        <f>IF(ISERROR(#REF!),"xx","")</f>
        <v>xx</v>
      </c>
      <c r="B11" s="674" t="s">
        <v>155</v>
      </c>
      <c r="C11" s="1349"/>
      <c r="D11" s="672" t="s">
        <v>1009</v>
      </c>
      <c r="E11" s="673" t="s">
        <v>294</v>
      </c>
      <c r="F11" s="1956">
        <v>162.21744000000001</v>
      </c>
      <c r="G11" s="33" t="s">
        <v>1694</v>
      </c>
      <c r="H11" s="16"/>
      <c r="I11" s="16"/>
      <c r="J11" s="8"/>
      <c r="K11" s="8"/>
      <c r="L11" s="8"/>
      <c r="M11" s="8"/>
      <c r="N11" s="8"/>
      <c r="O11" s="8"/>
      <c r="P11" s="4" t="s">
        <v>1080</v>
      </c>
      <c r="R11" s="44"/>
      <c r="S11" s="44"/>
    </row>
    <row r="12" spans="1:19">
      <c r="A12" s="1503" t="str">
        <f>IF(ISERROR(#REF!),"xx","")</f>
        <v>xx</v>
      </c>
      <c r="B12" s="662" t="s">
        <v>156</v>
      </c>
      <c r="C12" s="1350"/>
      <c r="D12" s="675" t="s">
        <v>1010</v>
      </c>
      <c r="E12" s="664" t="s">
        <v>294</v>
      </c>
      <c r="F12" s="1956">
        <v>162.21744000000001</v>
      </c>
      <c r="G12" s="36" t="s">
        <v>1694</v>
      </c>
      <c r="H12" s="18"/>
      <c r="I12" s="18"/>
      <c r="J12" s="11"/>
      <c r="K12" s="11"/>
      <c r="L12" s="11"/>
      <c r="M12" s="11"/>
      <c r="N12" s="11"/>
      <c r="O12" s="11"/>
      <c r="P12" s="14" t="s">
        <v>1080</v>
      </c>
      <c r="R12" s="44"/>
      <c r="S12" s="44"/>
    </row>
    <row r="13" spans="1:19">
      <c r="A13" s="1503" t="str">
        <f>IF(ISERROR(#REF!),"xx","")</f>
        <v>xx</v>
      </c>
      <c r="B13" s="662" t="s">
        <v>157</v>
      </c>
      <c r="C13" s="1350"/>
      <c r="D13" s="675" t="s">
        <v>1011</v>
      </c>
      <c r="E13" s="664" t="s">
        <v>294</v>
      </c>
      <c r="F13" s="1956">
        <v>162.21744000000001</v>
      </c>
      <c r="G13" s="36" t="s">
        <v>1694</v>
      </c>
      <c r="H13" s="18"/>
      <c r="I13" s="18"/>
      <c r="J13" s="11"/>
      <c r="K13" s="11"/>
      <c r="L13" s="11"/>
      <c r="M13" s="11"/>
      <c r="N13" s="11"/>
      <c r="O13" s="11"/>
      <c r="P13" s="14" t="s">
        <v>1080</v>
      </c>
      <c r="R13" s="44"/>
      <c r="S13" s="44"/>
    </row>
    <row r="14" spans="1:19">
      <c r="A14" s="1503" t="str">
        <f>IF(ISERROR(#REF!),"xx","")</f>
        <v>xx</v>
      </c>
      <c r="B14" s="674" t="s">
        <v>1254</v>
      </c>
      <c r="C14" s="1349"/>
      <c r="D14" s="672" t="s">
        <v>1012</v>
      </c>
      <c r="E14" s="673" t="s">
        <v>652</v>
      </c>
      <c r="F14" s="1956">
        <v>328.12164000000001</v>
      </c>
      <c r="G14" s="33" t="s">
        <v>1694</v>
      </c>
      <c r="H14" s="16"/>
      <c r="I14" s="16"/>
      <c r="J14" s="16"/>
      <c r="K14" s="8"/>
      <c r="L14" s="8"/>
      <c r="M14" s="8"/>
      <c r="N14" s="119"/>
      <c r="O14" s="16"/>
      <c r="P14" s="4" t="s">
        <v>1118</v>
      </c>
      <c r="R14" s="44"/>
      <c r="S14" s="44"/>
    </row>
    <row r="15" spans="1:19">
      <c r="A15" s="1503" t="str">
        <f>IF(ISERROR(#REF!),"xx","")</f>
        <v>xx</v>
      </c>
      <c r="B15" s="764" t="s">
        <v>1611</v>
      </c>
      <c r="C15" s="1350"/>
      <c r="D15" s="677" t="s">
        <v>56</v>
      </c>
      <c r="E15" s="664"/>
      <c r="F15" s="1956">
        <v>757.93964400000016</v>
      </c>
      <c r="G15" s="36" t="s">
        <v>1694</v>
      </c>
      <c r="H15" s="18"/>
      <c r="I15" s="18"/>
      <c r="J15" s="18"/>
      <c r="K15" s="11"/>
      <c r="L15" s="11"/>
      <c r="M15" s="11"/>
      <c r="N15" s="11"/>
      <c r="O15" s="32"/>
      <c r="P15" s="14" t="s">
        <v>231</v>
      </c>
      <c r="R15" s="44"/>
      <c r="S15" s="44"/>
    </row>
    <row r="16" spans="1:19">
      <c r="A16" s="1503" t="str">
        <f>IF(ISERROR(#REF!),"xx","")</f>
        <v>xx</v>
      </c>
      <c r="B16" s="665">
        <v>4448121</v>
      </c>
      <c r="C16" s="1351"/>
      <c r="D16" s="676" t="s">
        <v>1235</v>
      </c>
      <c r="E16" s="667" t="s">
        <v>295</v>
      </c>
      <c r="F16" s="1956">
        <v>53.555040000000012</v>
      </c>
      <c r="G16" s="46" t="s">
        <v>1694</v>
      </c>
      <c r="H16" s="20"/>
      <c r="I16" s="209"/>
      <c r="J16" s="209"/>
      <c r="K16" s="209"/>
      <c r="L16" s="209"/>
      <c r="M16" s="9"/>
      <c r="N16" s="123"/>
      <c r="O16" s="123"/>
      <c r="P16" s="5" t="s">
        <v>737</v>
      </c>
      <c r="R16" s="44"/>
      <c r="S16" s="44"/>
    </row>
    <row r="17" spans="1:19" ht="14.1" customHeight="1">
      <c r="A17" s="1503"/>
      <c r="G17" s="77"/>
      <c r="H17" s="77"/>
      <c r="I17" s="77"/>
      <c r="R17" s="44"/>
      <c r="S17" s="44"/>
    </row>
    <row r="18" spans="1:19" s="78" customFormat="1" ht="15.6">
      <c r="A18" s="1503"/>
      <c r="B18" s="157" t="s">
        <v>1895</v>
      </c>
      <c r="C18" s="1343"/>
      <c r="D18" s="81"/>
      <c r="E18" s="81"/>
      <c r="F18" s="83"/>
      <c r="G18" s="83"/>
      <c r="H18" s="83"/>
      <c r="I18" s="83"/>
      <c r="J18" s="83"/>
      <c r="K18" s="83"/>
      <c r="L18" s="83"/>
      <c r="M18" s="83"/>
      <c r="N18" s="83"/>
      <c r="O18" s="91"/>
      <c r="P18" s="79"/>
      <c r="R18" s="44"/>
      <c r="S18" s="44"/>
    </row>
    <row r="19" spans="1:19" s="44" customFormat="1">
      <c r="A19" s="1503" t="str">
        <f>IF(ISERROR(#REF!),"xx","")</f>
        <v>xx</v>
      </c>
      <c r="B19" s="668" t="s">
        <v>853</v>
      </c>
      <c r="C19" s="1350"/>
      <c r="D19" s="663" t="s">
        <v>476</v>
      </c>
      <c r="E19" s="664" t="s">
        <v>477</v>
      </c>
      <c r="F19" s="1956">
        <v>1145.8543219200003</v>
      </c>
      <c r="G19" s="36" t="s">
        <v>1216</v>
      </c>
      <c r="H19" s="51"/>
      <c r="I19" s="51" t="s">
        <v>695</v>
      </c>
      <c r="J19" s="153"/>
      <c r="K19" s="153"/>
      <c r="L19" s="153"/>
      <c r="M19" s="183"/>
      <c r="N19" s="18"/>
      <c r="O19" s="42"/>
      <c r="P19" s="14" t="s">
        <v>545</v>
      </c>
    </row>
    <row r="20" spans="1:19" s="44" customFormat="1">
      <c r="A20" s="1503" t="str">
        <f>IF(ISERROR(#REF!),"xx","")</f>
        <v>xx</v>
      </c>
      <c r="B20" s="665" t="s">
        <v>1577</v>
      </c>
      <c r="C20" s="1351"/>
      <c r="D20" s="666" t="s">
        <v>1578</v>
      </c>
      <c r="E20" s="667" t="s">
        <v>93</v>
      </c>
      <c r="F20" s="1956">
        <v>1969.9313356800005</v>
      </c>
      <c r="G20" s="46" t="s">
        <v>1216</v>
      </c>
      <c r="H20" s="52"/>
      <c r="I20" s="52" t="s">
        <v>1</v>
      </c>
      <c r="J20" s="52"/>
      <c r="K20" s="52"/>
      <c r="L20" s="52" t="s">
        <v>1495</v>
      </c>
      <c r="M20" s="209"/>
      <c r="N20" s="20"/>
      <c r="O20" s="199"/>
      <c r="P20" s="5"/>
    </row>
    <row r="21" spans="1:19">
      <c r="A21" s="1503" t="str">
        <f>IF(ISERROR(#REF!),"xx","")</f>
        <v>xx</v>
      </c>
      <c r="B21" s="662">
        <v>9967008359</v>
      </c>
      <c r="C21" s="1350"/>
      <c r="D21" s="677" t="s">
        <v>4561</v>
      </c>
      <c r="E21" s="664"/>
      <c r="F21" s="1956">
        <v>311.1780672000001</v>
      </c>
      <c r="G21" s="36" t="s">
        <v>1216</v>
      </c>
      <c r="H21" s="51"/>
      <c r="I21" s="51" t="s">
        <v>1</v>
      </c>
      <c r="J21" s="51"/>
      <c r="K21" s="51"/>
      <c r="L21" s="51" t="s">
        <v>1495</v>
      </c>
      <c r="M21" s="183"/>
      <c r="N21" s="210"/>
      <c r="O21" s="297"/>
      <c r="P21" s="14" t="s">
        <v>401</v>
      </c>
      <c r="R21" s="44"/>
      <c r="S21" s="44"/>
    </row>
    <row r="22" spans="1:19" s="44" customFormat="1">
      <c r="A22" s="1503" t="str">
        <f>IF(ISERROR(#REF!),"xx","")</f>
        <v>xx</v>
      </c>
      <c r="B22" s="662">
        <v>9967000582</v>
      </c>
      <c r="C22" s="1356"/>
      <c r="D22" s="669" t="s">
        <v>482</v>
      </c>
      <c r="E22" s="664"/>
      <c r="F22" s="1956">
        <v>15.647385600000003</v>
      </c>
      <c r="G22" s="36" t="s">
        <v>1216</v>
      </c>
      <c r="H22" s="51"/>
      <c r="I22" s="51" t="s">
        <v>1</v>
      </c>
      <c r="J22" s="51"/>
      <c r="K22" s="51"/>
      <c r="L22" s="51" t="s">
        <v>1495</v>
      </c>
      <c r="M22" s="183"/>
      <c r="N22" s="210"/>
      <c r="O22" s="297"/>
      <c r="P22" s="14" t="s">
        <v>1386</v>
      </c>
    </row>
    <row r="23" spans="1:19" ht="12" customHeight="1">
      <c r="A23" s="1503" t="str">
        <f>IF(ISERROR(#REF!),"xx","")</f>
        <v>xx</v>
      </c>
      <c r="B23" s="144" t="s">
        <v>1078</v>
      </c>
      <c r="C23" s="1357"/>
      <c r="D23" s="141"/>
      <c r="E23" s="140"/>
      <c r="F23" s="140"/>
      <c r="G23" s="140"/>
      <c r="H23" s="140"/>
      <c r="I23" s="140"/>
      <c r="J23" s="140"/>
      <c r="K23" s="140"/>
      <c r="L23" s="142"/>
      <c r="M23" s="142"/>
      <c r="N23" s="140"/>
      <c r="O23" s="311"/>
      <c r="P23" s="146"/>
      <c r="R23" s="44"/>
      <c r="S23" s="44"/>
    </row>
    <row r="24" spans="1:19" s="44" customFormat="1">
      <c r="A24" s="1503" t="str">
        <f>IF(ISERROR(#REF!),"xx","")</f>
        <v>xx</v>
      </c>
      <c r="B24" s="662" t="s">
        <v>2398</v>
      </c>
      <c r="C24" s="1350"/>
      <c r="D24" s="663" t="s">
        <v>1596</v>
      </c>
      <c r="E24" s="664" t="s">
        <v>1240</v>
      </c>
      <c r="F24" s="1956">
        <v>4935.4462080000003</v>
      </c>
      <c r="G24" s="36"/>
      <c r="H24" s="51"/>
      <c r="I24" s="51" t="s">
        <v>1</v>
      </c>
      <c r="J24" s="51"/>
      <c r="K24" s="51"/>
      <c r="L24" s="51" t="s">
        <v>1495</v>
      </c>
      <c r="M24" s="183"/>
      <c r="N24" s="18"/>
      <c r="O24" s="58"/>
      <c r="P24" s="14" t="s">
        <v>502</v>
      </c>
    </row>
    <row r="25" spans="1:19" s="44" customFormat="1">
      <c r="A25" s="1503" t="str">
        <f>IF(ISERROR(#REF!),"xx","")</f>
        <v>xx</v>
      </c>
      <c r="B25" s="662" t="s">
        <v>68</v>
      </c>
      <c r="C25" s="1350"/>
      <c r="D25" s="663" t="s">
        <v>69</v>
      </c>
      <c r="E25" s="664" t="s">
        <v>82</v>
      </c>
      <c r="F25" s="1956">
        <v>787.95763200000022</v>
      </c>
      <c r="G25" s="36"/>
      <c r="H25" s="51"/>
      <c r="I25" s="51" t="s">
        <v>1</v>
      </c>
      <c r="J25" s="51"/>
      <c r="K25" s="51"/>
      <c r="L25" s="51" t="s">
        <v>1495</v>
      </c>
      <c r="M25" s="291"/>
      <c r="N25" s="63"/>
      <c r="O25" s="416"/>
      <c r="P25" s="14" t="s">
        <v>953</v>
      </c>
    </row>
    <row r="26" spans="1:19" s="44" customFormat="1">
      <c r="A26" s="1503" t="str">
        <f>IF(ISERROR(#REF!),"xx","")</f>
        <v>xx</v>
      </c>
      <c r="B26" s="674" t="s">
        <v>625</v>
      </c>
      <c r="C26" s="1349"/>
      <c r="D26" s="708" t="s">
        <v>624</v>
      </c>
      <c r="E26" s="673" t="s">
        <v>1448</v>
      </c>
      <c r="F26" s="1956">
        <v>12091.163293440002</v>
      </c>
      <c r="G26" s="33"/>
      <c r="H26" s="53"/>
      <c r="I26" s="53" t="s">
        <v>1</v>
      </c>
      <c r="J26" s="53"/>
      <c r="K26" s="53"/>
      <c r="L26" s="53" t="s">
        <v>1495</v>
      </c>
      <c r="M26" s="178"/>
      <c r="N26" s="507"/>
      <c r="O26" s="179"/>
      <c r="P26" s="4" t="s">
        <v>1552</v>
      </c>
    </row>
    <row r="27" spans="1:19" s="44" customFormat="1">
      <c r="A27" s="1503" t="str">
        <f>IF(ISERROR(#REF!),"xx","")</f>
        <v>xx</v>
      </c>
      <c r="B27" s="662" t="s">
        <v>1550</v>
      </c>
      <c r="C27" s="1350"/>
      <c r="D27" s="669" t="s">
        <v>1551</v>
      </c>
      <c r="E27" s="664"/>
      <c r="F27" s="1956">
        <v>45.228395520000007</v>
      </c>
      <c r="G27" s="36"/>
      <c r="H27" s="51"/>
      <c r="I27" s="51" t="s">
        <v>1</v>
      </c>
      <c r="J27" s="51"/>
      <c r="K27" s="51"/>
      <c r="L27" s="51" t="s">
        <v>1495</v>
      </c>
      <c r="M27" s="134"/>
      <c r="N27" s="506"/>
      <c r="O27" s="116"/>
      <c r="P27" s="97" t="s">
        <v>1557</v>
      </c>
    </row>
    <row r="28" spans="1:19" s="44" customFormat="1">
      <c r="A28" s="1503" t="str">
        <f>IF(ISERROR(#REF!),"xx","")</f>
        <v>xx</v>
      </c>
      <c r="B28" s="668" t="s">
        <v>1432</v>
      </c>
      <c r="C28" s="1350"/>
      <c r="D28" s="663" t="s">
        <v>913</v>
      </c>
      <c r="E28" s="664" t="s">
        <v>473</v>
      </c>
      <c r="F28" s="1956">
        <v>22468.621190400005</v>
      </c>
      <c r="G28" s="36"/>
      <c r="H28" s="51"/>
      <c r="I28" s="51" t="s">
        <v>1</v>
      </c>
      <c r="J28" s="51"/>
      <c r="K28" s="51"/>
      <c r="L28" s="51" t="s">
        <v>1495</v>
      </c>
      <c r="M28" s="134"/>
      <c r="N28" s="506"/>
      <c r="O28" s="116"/>
      <c r="P28" s="14" t="s">
        <v>1589</v>
      </c>
    </row>
    <row r="29" spans="1:19">
      <c r="A29" s="1503" t="str">
        <f>IF(ISERROR(#REF!),"xx","")</f>
        <v>xx</v>
      </c>
      <c r="B29" s="674" t="s">
        <v>2824</v>
      </c>
      <c r="C29" s="1349"/>
      <c r="D29" s="708" t="s">
        <v>397</v>
      </c>
      <c r="E29" s="673" t="s">
        <v>20</v>
      </c>
      <c r="F29" s="1956">
        <v>1331.38760832</v>
      </c>
      <c r="G29" s="33"/>
      <c r="H29" s="53"/>
      <c r="I29" s="53" t="s">
        <v>1</v>
      </c>
      <c r="J29" s="53"/>
      <c r="K29" s="53"/>
      <c r="L29" s="53" t="s">
        <v>1495</v>
      </c>
      <c r="M29" s="200"/>
      <c r="N29" s="258"/>
      <c r="O29" s="125"/>
      <c r="P29" s="4" t="s">
        <v>603</v>
      </c>
      <c r="R29" s="44"/>
      <c r="S29" s="44"/>
    </row>
    <row r="30" spans="1:19">
      <c r="A30" s="1503" t="str">
        <f>IF(ISERROR(#REF!),"xx","")</f>
        <v>xx</v>
      </c>
      <c r="B30" s="665" t="s">
        <v>771</v>
      </c>
      <c r="C30" s="1351"/>
      <c r="D30" s="666" t="s">
        <v>770</v>
      </c>
      <c r="E30" s="667" t="s">
        <v>381</v>
      </c>
      <c r="F30" s="1956">
        <v>2507.5121702400002</v>
      </c>
      <c r="G30" s="46"/>
      <c r="H30" s="52"/>
      <c r="I30" s="52" t="s">
        <v>1</v>
      </c>
      <c r="J30" s="52"/>
      <c r="K30" s="52"/>
      <c r="L30" s="52" t="s">
        <v>1495</v>
      </c>
      <c r="M30" s="181"/>
      <c r="N30" s="158"/>
      <c r="O30" s="123"/>
      <c r="P30" s="5" t="s">
        <v>1684</v>
      </c>
      <c r="R30" s="44"/>
      <c r="S30" s="44"/>
    </row>
    <row r="31" spans="1:19" s="44" customFormat="1">
      <c r="A31" s="1503" t="str">
        <f>IF(ISERROR(#REF!),"xx","")</f>
        <v>xx</v>
      </c>
      <c r="B31" s="662" t="s">
        <v>683</v>
      </c>
      <c r="C31" s="1350"/>
      <c r="D31" s="663" t="s">
        <v>684</v>
      </c>
      <c r="E31" s="664" t="s">
        <v>1816</v>
      </c>
      <c r="F31" s="1956">
        <v>12329.89769088</v>
      </c>
      <c r="G31" s="36"/>
      <c r="H31" s="51"/>
      <c r="I31" s="51" t="s">
        <v>1</v>
      </c>
      <c r="J31" s="51"/>
      <c r="K31" s="51"/>
      <c r="L31" s="51" t="s">
        <v>1495</v>
      </c>
      <c r="M31" s="134"/>
      <c r="N31" s="506"/>
      <c r="O31" s="139"/>
      <c r="P31" s="94" t="s">
        <v>311</v>
      </c>
    </row>
    <row r="32" spans="1:19" s="44" customFormat="1">
      <c r="A32" s="1503" t="str">
        <f>IF(ISERROR(#REF!),"xx","")</f>
        <v>xx</v>
      </c>
      <c r="B32" s="662" t="s">
        <v>774</v>
      </c>
      <c r="C32" s="1350"/>
      <c r="D32" s="663" t="s">
        <v>291</v>
      </c>
      <c r="E32" s="664" t="s">
        <v>290</v>
      </c>
      <c r="F32" s="1956">
        <v>1121.7871526400002</v>
      </c>
      <c r="G32" s="36"/>
      <c r="H32" s="51"/>
      <c r="I32" s="51" t="s">
        <v>1</v>
      </c>
      <c r="J32" s="51"/>
      <c r="K32" s="51"/>
      <c r="L32" s="51" t="s">
        <v>1495</v>
      </c>
      <c r="M32" s="134"/>
      <c r="N32" s="506"/>
      <c r="O32" s="139"/>
      <c r="P32" s="94" t="s">
        <v>121</v>
      </c>
    </row>
    <row r="33" spans="1:19" s="44" customFormat="1">
      <c r="A33" s="1503" t="str">
        <f>IF(ISERROR(#REF!),"xx","")</f>
        <v>xx</v>
      </c>
      <c r="B33" s="662" t="s">
        <v>282</v>
      </c>
      <c r="C33" s="1350"/>
      <c r="D33" s="663" t="s">
        <v>292</v>
      </c>
      <c r="E33" s="664" t="s">
        <v>290</v>
      </c>
      <c r="F33" s="1956">
        <v>1121.7871526400002</v>
      </c>
      <c r="G33" s="36"/>
      <c r="H33" s="51"/>
      <c r="I33" s="51" t="s">
        <v>1</v>
      </c>
      <c r="J33" s="51"/>
      <c r="K33" s="51"/>
      <c r="L33" s="51" t="s">
        <v>1495</v>
      </c>
      <c r="M33" s="134"/>
      <c r="N33" s="506"/>
      <c r="O33" s="139"/>
      <c r="P33" s="94" t="s">
        <v>1088</v>
      </c>
    </row>
    <row r="34" spans="1:19" s="44" customFormat="1">
      <c r="A34" s="1503" t="str">
        <f>IF(ISERROR(#REF!),"xx","")</f>
        <v>xx</v>
      </c>
      <c r="B34" s="662" t="s">
        <v>283</v>
      </c>
      <c r="C34" s="1350"/>
      <c r="D34" s="663" t="s">
        <v>1425</v>
      </c>
      <c r="E34" s="664" t="s">
        <v>290</v>
      </c>
      <c r="F34" s="1956">
        <v>1121.7871526400002</v>
      </c>
      <c r="G34" s="36"/>
      <c r="H34" s="51"/>
      <c r="I34" s="51" t="s">
        <v>1</v>
      </c>
      <c r="J34" s="51"/>
      <c r="K34" s="51"/>
      <c r="L34" s="51" t="s">
        <v>1495</v>
      </c>
      <c r="M34" s="134"/>
      <c r="N34" s="506"/>
      <c r="O34" s="139"/>
      <c r="P34" s="94" t="s">
        <v>1089</v>
      </c>
    </row>
    <row r="35" spans="1:19" s="44" customFormat="1">
      <c r="A35" s="1503" t="str">
        <f>IF(ISERROR(#REF!),"xx","")</f>
        <v>xx</v>
      </c>
      <c r="B35" s="674" t="s">
        <v>284</v>
      </c>
      <c r="C35" s="1349"/>
      <c r="D35" s="708" t="s">
        <v>1426</v>
      </c>
      <c r="E35" s="673" t="s">
        <v>290</v>
      </c>
      <c r="F35" s="1956">
        <v>1121.7871526400002</v>
      </c>
      <c r="G35" s="33"/>
      <c r="H35" s="53"/>
      <c r="I35" s="53" t="s">
        <v>1</v>
      </c>
      <c r="J35" s="53"/>
      <c r="K35" s="53"/>
      <c r="L35" s="53" t="s">
        <v>1495</v>
      </c>
      <c r="M35" s="178"/>
      <c r="N35" s="507"/>
      <c r="O35" s="124"/>
      <c r="P35" s="122" t="s">
        <v>1090</v>
      </c>
    </row>
    <row r="36" spans="1:19" s="44" customFormat="1">
      <c r="A36" s="1503" t="str">
        <f>IF(ISERROR(#REF!),"xx","")</f>
        <v>xx</v>
      </c>
      <c r="B36" s="662" t="s">
        <v>285</v>
      </c>
      <c r="C36" s="1350"/>
      <c r="D36" s="663" t="s">
        <v>1427</v>
      </c>
      <c r="E36" s="664" t="s">
        <v>290</v>
      </c>
      <c r="F36" s="1956">
        <v>1121.7871526400002</v>
      </c>
      <c r="G36" s="36"/>
      <c r="H36" s="51"/>
      <c r="I36" s="51" t="s">
        <v>1</v>
      </c>
      <c r="J36" s="51"/>
      <c r="K36" s="51"/>
      <c r="L36" s="51" t="s">
        <v>1495</v>
      </c>
      <c r="M36" s="134"/>
      <c r="N36" s="506"/>
      <c r="O36" s="139"/>
      <c r="P36" s="94" t="s">
        <v>256</v>
      </c>
    </row>
    <row r="37" spans="1:19" s="44" customFormat="1">
      <c r="A37" s="1503" t="str">
        <f>IF(ISERROR(#REF!),"xx","")</f>
        <v>xx</v>
      </c>
      <c r="B37" s="662" t="s">
        <v>286</v>
      </c>
      <c r="C37" s="1350"/>
      <c r="D37" s="663" t="s">
        <v>1428</v>
      </c>
      <c r="E37" s="664" t="s">
        <v>290</v>
      </c>
      <c r="F37" s="1956">
        <v>1121.7871526400002</v>
      </c>
      <c r="G37" s="36"/>
      <c r="H37" s="51"/>
      <c r="I37" s="51" t="s">
        <v>1</v>
      </c>
      <c r="J37" s="51"/>
      <c r="K37" s="51"/>
      <c r="L37" s="51" t="s">
        <v>1495</v>
      </c>
      <c r="M37" s="134"/>
      <c r="N37" s="506"/>
      <c r="O37" s="139"/>
      <c r="P37" s="94" t="s">
        <v>257</v>
      </c>
    </row>
    <row r="38" spans="1:19" s="44" customFormat="1">
      <c r="A38" s="1503" t="str">
        <f>IF(ISERROR(#REF!),"xx","")</f>
        <v>xx</v>
      </c>
      <c r="B38" s="665" t="s">
        <v>287</v>
      </c>
      <c r="C38" s="1351"/>
      <c r="D38" s="666" t="s">
        <v>1429</v>
      </c>
      <c r="E38" s="667" t="s">
        <v>290</v>
      </c>
      <c r="F38" s="1956">
        <v>1121.7871526400002</v>
      </c>
      <c r="G38" s="46"/>
      <c r="H38" s="52"/>
      <c r="I38" s="52" t="s">
        <v>1</v>
      </c>
      <c r="J38" s="52"/>
      <c r="K38" s="52"/>
      <c r="L38" s="52" t="s">
        <v>1495</v>
      </c>
      <c r="M38" s="181"/>
      <c r="N38" s="158"/>
      <c r="O38" s="123"/>
      <c r="P38" s="126" t="s">
        <v>258</v>
      </c>
    </row>
    <row r="39" spans="1:19" s="44" customFormat="1">
      <c r="A39" s="1503" t="str">
        <f>IF(ISERROR(#REF!),"xx","")</f>
        <v>xx</v>
      </c>
      <c r="B39" s="662" t="s">
        <v>288</v>
      </c>
      <c r="C39" s="1350"/>
      <c r="D39" s="663" t="s">
        <v>1430</v>
      </c>
      <c r="E39" s="664" t="s">
        <v>290</v>
      </c>
      <c r="F39" s="1956">
        <v>1121.7871526400002</v>
      </c>
      <c r="G39" s="36"/>
      <c r="H39" s="51"/>
      <c r="I39" s="51" t="s">
        <v>1</v>
      </c>
      <c r="J39" s="51"/>
      <c r="K39" s="51"/>
      <c r="L39" s="51" t="s">
        <v>1495</v>
      </c>
      <c r="M39" s="134"/>
      <c r="N39" s="506"/>
      <c r="O39" s="139"/>
      <c r="P39" s="94" t="s">
        <v>259</v>
      </c>
    </row>
    <row r="40" spans="1:19" s="44" customFormat="1">
      <c r="A40" s="1503" t="str">
        <f>IF(ISERROR(#REF!),"xx","")</f>
        <v>xx</v>
      </c>
      <c r="B40" s="662" t="s">
        <v>289</v>
      </c>
      <c r="C40" s="1350"/>
      <c r="D40" s="663" t="s">
        <v>1431</v>
      </c>
      <c r="E40" s="664" t="s">
        <v>290</v>
      </c>
      <c r="F40" s="1956">
        <v>1121.7871526400002</v>
      </c>
      <c r="G40" s="36"/>
      <c r="H40" s="51"/>
      <c r="I40" s="51" t="s">
        <v>1</v>
      </c>
      <c r="J40" s="51"/>
      <c r="K40" s="51"/>
      <c r="L40" s="51" t="s">
        <v>1495</v>
      </c>
      <c r="M40" s="134"/>
      <c r="N40" s="506"/>
      <c r="O40" s="139"/>
      <c r="P40" s="94" t="s">
        <v>259</v>
      </c>
    </row>
    <row r="41" spans="1:19" s="44" customFormat="1">
      <c r="A41" s="1503" t="str">
        <f>IF(ISERROR(#REF!),"xx","")</f>
        <v>xx</v>
      </c>
      <c r="B41" s="662" t="s">
        <v>1541</v>
      </c>
      <c r="C41" s="1350"/>
      <c r="D41" s="663" t="s">
        <v>1543</v>
      </c>
      <c r="E41" s="664" t="s">
        <v>290</v>
      </c>
      <c r="F41" s="1956">
        <v>1121.7871526400002</v>
      </c>
      <c r="G41" s="36"/>
      <c r="H41" s="51"/>
      <c r="I41" s="51" t="s">
        <v>1</v>
      </c>
      <c r="J41" s="51"/>
      <c r="K41" s="51"/>
      <c r="L41" s="51" t="s">
        <v>1495</v>
      </c>
      <c r="M41" s="134"/>
      <c r="N41" s="506"/>
      <c r="O41" s="139"/>
      <c r="P41" s="94" t="s">
        <v>1090</v>
      </c>
    </row>
    <row r="42" spans="1:19" s="44" customFormat="1">
      <c r="A42" s="1503" t="str">
        <f>IF(ISERROR(#REF!),"xx","")</f>
        <v>xx</v>
      </c>
      <c r="B42" s="665" t="s">
        <v>1542</v>
      </c>
      <c r="C42" s="1351"/>
      <c r="D42" s="666" t="s">
        <v>1544</v>
      </c>
      <c r="E42" s="667" t="s">
        <v>290</v>
      </c>
      <c r="F42" s="1956">
        <v>1121.7871526400002</v>
      </c>
      <c r="G42" s="46"/>
      <c r="H42" s="52"/>
      <c r="I42" s="52" t="s">
        <v>1</v>
      </c>
      <c r="J42" s="52"/>
      <c r="K42" s="52"/>
      <c r="L42" s="52" t="s">
        <v>1495</v>
      </c>
      <c r="M42" s="181"/>
      <c r="N42" s="158"/>
      <c r="O42" s="123"/>
      <c r="P42" s="126" t="s">
        <v>1089</v>
      </c>
    </row>
    <row r="43" spans="1:19" s="44" customFormat="1">
      <c r="A43" s="1503" t="str">
        <f>IF(ISERROR(#REF!),"xx","")</f>
        <v>xx</v>
      </c>
      <c r="B43" s="662">
        <v>9967002759</v>
      </c>
      <c r="C43" s="1350"/>
      <c r="D43" s="669" t="s">
        <v>2745</v>
      </c>
      <c r="E43" s="664"/>
      <c r="F43" s="1956">
        <v>79.131064320000007</v>
      </c>
      <c r="G43" s="36"/>
      <c r="H43" s="51"/>
      <c r="I43" s="51" t="s">
        <v>1</v>
      </c>
      <c r="J43" s="51"/>
      <c r="K43" s="51"/>
      <c r="L43" s="51" t="s">
        <v>1495</v>
      </c>
      <c r="M43" s="183"/>
      <c r="N43" s="183"/>
      <c r="O43" s="58"/>
      <c r="P43" s="14" t="s">
        <v>854</v>
      </c>
    </row>
    <row r="44" spans="1:19" s="44" customFormat="1">
      <c r="A44" s="1503" t="str">
        <f>IF(ISERROR(#REF!),"xx","")</f>
        <v>xx</v>
      </c>
      <c r="B44" s="665">
        <v>9967000459</v>
      </c>
      <c r="C44" s="1351"/>
      <c r="D44" s="670" t="s">
        <v>1497</v>
      </c>
      <c r="E44" s="667"/>
      <c r="F44" s="1956">
        <v>1036.3971340800003</v>
      </c>
      <c r="G44" s="46"/>
      <c r="H44" s="52"/>
      <c r="I44" s="52" t="s">
        <v>1</v>
      </c>
      <c r="J44" s="52"/>
      <c r="K44" s="52"/>
      <c r="L44" s="52" t="s">
        <v>1495</v>
      </c>
      <c r="M44" s="209"/>
      <c r="N44" s="123"/>
      <c r="O44" s="199"/>
      <c r="P44" s="412"/>
    </row>
    <row r="45" spans="1:19" ht="12" customHeight="1">
      <c r="A45" s="1503" t="str">
        <f>IF(ISERROR(#REF!),"xx","")</f>
        <v>xx</v>
      </c>
      <c r="B45" s="144" t="s">
        <v>818</v>
      </c>
      <c r="C45" s="1357"/>
      <c r="D45" s="141"/>
      <c r="E45" s="140"/>
      <c r="F45" s="140"/>
      <c r="G45" s="140"/>
      <c r="H45" s="140"/>
      <c r="I45" s="140"/>
      <c r="J45" s="140"/>
      <c r="K45" s="140"/>
      <c r="L45" s="142"/>
      <c r="M45" s="142"/>
      <c r="N45" s="142"/>
      <c r="O45" s="142"/>
      <c r="P45" s="143"/>
      <c r="R45" s="44"/>
      <c r="S45" s="44"/>
    </row>
    <row r="46" spans="1:19" s="44" customFormat="1">
      <c r="A46" s="1503" t="str">
        <f>IF(ISERROR(#REF!),"xx","")</f>
        <v>xx</v>
      </c>
      <c r="B46" s="662" t="s">
        <v>3752</v>
      </c>
      <c r="C46" s="1350"/>
      <c r="D46" s="663" t="s">
        <v>478</v>
      </c>
      <c r="E46" s="664" t="s">
        <v>471</v>
      </c>
      <c r="F46" s="1956">
        <v>2457.0307238400001</v>
      </c>
      <c r="G46" s="36" t="s">
        <v>1216</v>
      </c>
      <c r="H46" s="51"/>
      <c r="I46" s="51" t="s">
        <v>695</v>
      </c>
      <c r="J46" s="51"/>
      <c r="K46" s="51"/>
      <c r="L46" s="51" t="s">
        <v>1495</v>
      </c>
      <c r="M46" s="183"/>
      <c r="N46" s="18"/>
      <c r="O46" s="58"/>
      <c r="P46" s="4" t="s">
        <v>816</v>
      </c>
    </row>
    <row r="47" spans="1:19" s="44" customFormat="1">
      <c r="A47" s="1503" t="str">
        <f>IF(ISERROR(#REF!),"xx","")</f>
        <v>xx</v>
      </c>
      <c r="B47" s="665" t="s">
        <v>479</v>
      </c>
      <c r="C47" s="1351"/>
      <c r="D47" s="666" t="s">
        <v>67</v>
      </c>
      <c r="E47" s="667" t="s">
        <v>94</v>
      </c>
      <c r="F47" s="1956">
        <v>473.53832064000011</v>
      </c>
      <c r="G47" s="36" t="s">
        <v>1216</v>
      </c>
      <c r="H47" s="51"/>
      <c r="I47" s="51" t="s">
        <v>695</v>
      </c>
      <c r="J47" s="51"/>
      <c r="K47" s="51"/>
      <c r="L47" s="51" t="s">
        <v>1495</v>
      </c>
      <c r="M47" s="183"/>
      <c r="N47" s="18"/>
      <c r="O47" s="58"/>
      <c r="P47" s="14"/>
    </row>
    <row r="48" spans="1:19" s="44" customFormat="1">
      <c r="A48" s="1503" t="str">
        <f>IF(ISERROR(#REF!),"xx","")</f>
        <v>xx</v>
      </c>
      <c r="B48" s="662" t="s">
        <v>63</v>
      </c>
      <c r="C48" s="1350"/>
      <c r="D48" s="663" t="s">
        <v>64</v>
      </c>
      <c r="E48" s="664" t="s">
        <v>474</v>
      </c>
      <c r="F48" s="1956">
        <v>450.25352064000009</v>
      </c>
      <c r="G48" s="33" t="s">
        <v>1216</v>
      </c>
      <c r="H48" s="53"/>
      <c r="I48" s="53" t="s">
        <v>695</v>
      </c>
      <c r="J48" s="53"/>
      <c r="K48" s="53"/>
      <c r="L48" s="53" t="s">
        <v>1495</v>
      </c>
      <c r="M48" s="124"/>
      <c r="N48" s="124"/>
      <c r="O48" s="125"/>
      <c r="P48" s="4" t="s">
        <v>203</v>
      </c>
    </row>
    <row r="49" spans="1:19" s="44" customFormat="1">
      <c r="A49" s="1503" t="str">
        <f>IF(ISERROR(#REF!),"xx","")</f>
        <v>xx</v>
      </c>
      <c r="B49" s="662" t="s">
        <v>1705</v>
      </c>
      <c r="C49" s="1350"/>
      <c r="D49" s="663" t="s">
        <v>885</v>
      </c>
      <c r="E49" s="664" t="s">
        <v>1420</v>
      </c>
      <c r="F49" s="1956">
        <v>954.8817062400002</v>
      </c>
      <c r="G49" s="36" t="s">
        <v>1216</v>
      </c>
      <c r="H49" s="51"/>
      <c r="I49" s="51" t="s">
        <v>695</v>
      </c>
      <c r="J49" s="51"/>
      <c r="K49" s="51"/>
      <c r="L49" s="51" t="s">
        <v>1495</v>
      </c>
      <c r="M49" s="183"/>
      <c r="N49" s="210"/>
      <c r="O49" s="58"/>
      <c r="P49" s="14" t="s">
        <v>842</v>
      </c>
    </row>
    <row r="50" spans="1:19" s="44" customFormat="1">
      <c r="A50" s="1503" t="str">
        <f>IF(ISERROR(#REF!),"xx","")</f>
        <v>xx</v>
      </c>
      <c r="B50" s="665" t="s">
        <v>2396</v>
      </c>
      <c r="C50" s="1351"/>
      <c r="D50" s="666" t="s">
        <v>1576</v>
      </c>
      <c r="E50" s="667" t="s">
        <v>796</v>
      </c>
      <c r="F50" s="1956">
        <v>628.81999487999997</v>
      </c>
      <c r="G50" s="46" t="s">
        <v>1216</v>
      </c>
      <c r="H50" s="52"/>
      <c r="I50" s="52" t="s">
        <v>695</v>
      </c>
      <c r="J50" s="52"/>
      <c r="K50" s="52"/>
      <c r="L50" s="52" t="s">
        <v>1495</v>
      </c>
      <c r="M50" s="209"/>
      <c r="N50" s="211"/>
      <c r="O50" s="199"/>
      <c r="P50" s="5" t="s">
        <v>1580</v>
      </c>
    </row>
    <row r="51" spans="1:19" s="44" customFormat="1">
      <c r="A51" s="1503" t="str">
        <f>IF(ISERROR(#REF!),"xx","")</f>
        <v>xx</v>
      </c>
      <c r="B51" s="674">
        <v>9967000458</v>
      </c>
      <c r="C51" s="1358"/>
      <c r="D51" s="708" t="s">
        <v>17</v>
      </c>
      <c r="E51" s="858"/>
      <c r="F51" s="1956">
        <v>128.08502784000004</v>
      </c>
      <c r="G51" s="33" t="s">
        <v>1579</v>
      </c>
      <c r="H51" s="53"/>
      <c r="I51" s="53"/>
      <c r="J51" s="170"/>
      <c r="K51" s="170"/>
      <c r="L51" s="170"/>
      <c r="M51" s="200"/>
      <c r="N51" s="16"/>
      <c r="O51" s="859"/>
      <c r="P51" s="817"/>
    </row>
    <row r="52" spans="1:19" s="78" customFormat="1">
      <c r="A52" s="1503" t="str">
        <f>IF(ISERROR(#REF!),"xx","")</f>
        <v>xx</v>
      </c>
      <c r="B52" s="90" t="s">
        <v>1030</v>
      </c>
      <c r="C52" s="1343"/>
      <c r="D52" s="83"/>
      <c r="E52" s="83"/>
      <c r="F52" s="91"/>
      <c r="G52" s="83" t="s">
        <v>10</v>
      </c>
      <c r="H52" s="83"/>
      <c r="I52" s="83"/>
      <c r="J52" s="83"/>
      <c r="K52" s="83"/>
      <c r="L52" s="83"/>
      <c r="M52" s="83"/>
      <c r="N52" s="83"/>
      <c r="O52" s="91"/>
      <c r="P52" s="89"/>
      <c r="R52" s="44"/>
      <c r="S52" s="44"/>
    </row>
    <row r="53" spans="1:19" s="44" customFormat="1">
      <c r="A53" s="1503" t="str">
        <f>IF(ISERROR(#REF!),"xx","")</f>
        <v>xx</v>
      </c>
      <c r="B53" s="754" t="s">
        <v>1221</v>
      </c>
      <c r="C53" s="1360"/>
      <c r="D53" s="705" t="s">
        <v>1217</v>
      </c>
      <c r="E53" s="716" t="s">
        <v>717</v>
      </c>
      <c r="F53" s="1956">
        <v>38.808</v>
      </c>
      <c r="G53" s="33" t="s">
        <v>1216</v>
      </c>
      <c r="H53" s="53"/>
      <c r="I53" s="53" t="s">
        <v>1</v>
      </c>
      <c r="J53" s="53"/>
      <c r="K53" s="53"/>
      <c r="L53" s="53"/>
      <c r="M53" s="200"/>
      <c r="N53" s="178"/>
      <c r="O53" s="185"/>
      <c r="P53" s="315" t="s">
        <v>1679</v>
      </c>
    </row>
    <row r="54" spans="1:19" s="44" customFormat="1">
      <c r="A54" s="1503" t="str">
        <f>IF(ISERROR(#REF!),"xx","")</f>
        <v>xx</v>
      </c>
      <c r="B54" s="755" t="s">
        <v>1222</v>
      </c>
      <c r="C54" s="1347"/>
      <c r="D54" s="756" t="s">
        <v>1218</v>
      </c>
      <c r="E54" s="671" t="s">
        <v>718</v>
      </c>
      <c r="F54" s="1956">
        <v>40.748400000000011</v>
      </c>
      <c r="G54" s="36" t="s">
        <v>1216</v>
      </c>
      <c r="H54" s="51"/>
      <c r="I54" s="51" t="s">
        <v>1</v>
      </c>
      <c r="J54" s="51"/>
      <c r="K54" s="51"/>
      <c r="L54" s="51"/>
      <c r="M54" s="183"/>
      <c r="N54" s="134"/>
      <c r="O54" s="186"/>
      <c r="P54" s="314" t="s">
        <v>26</v>
      </c>
    </row>
    <row r="55" spans="1:19" s="44" customFormat="1">
      <c r="A55" s="1503" t="str">
        <f>IF(ISERROR(#REF!),"xx","")</f>
        <v>xx</v>
      </c>
      <c r="B55" s="755" t="s">
        <v>1223</v>
      </c>
      <c r="C55" s="1347"/>
      <c r="D55" s="756" t="s">
        <v>1219</v>
      </c>
      <c r="E55" s="671" t="s">
        <v>719</v>
      </c>
      <c r="F55" s="1956">
        <v>40.748400000000011</v>
      </c>
      <c r="G55" s="36" t="s">
        <v>1216</v>
      </c>
      <c r="H55" s="51"/>
      <c r="I55" s="51" t="s">
        <v>1</v>
      </c>
      <c r="J55" s="51"/>
      <c r="K55" s="51"/>
      <c r="L55" s="51"/>
      <c r="M55" s="183"/>
      <c r="N55" s="134"/>
      <c r="O55" s="186"/>
      <c r="P55" s="314" t="s">
        <v>26</v>
      </c>
    </row>
    <row r="56" spans="1:19" s="44" customFormat="1">
      <c r="A56" s="1503" t="str">
        <f>IF(ISERROR(#REF!),"xx","")</f>
        <v>xx</v>
      </c>
      <c r="B56" s="758" t="s">
        <v>1224</v>
      </c>
      <c r="C56" s="1348"/>
      <c r="D56" s="706" t="s">
        <v>1220</v>
      </c>
      <c r="E56" s="771" t="s">
        <v>720</v>
      </c>
      <c r="F56" s="1956">
        <v>40.748400000000011</v>
      </c>
      <c r="G56" s="46" t="s">
        <v>1216</v>
      </c>
      <c r="H56" s="52"/>
      <c r="I56" s="52" t="s">
        <v>1</v>
      </c>
      <c r="J56" s="52"/>
      <c r="K56" s="52"/>
      <c r="L56" s="52"/>
      <c r="M56" s="209"/>
      <c r="N56" s="181"/>
      <c r="O56" s="187"/>
      <c r="P56" s="316" t="s">
        <v>26</v>
      </c>
    </row>
    <row r="57" spans="1:19">
      <c r="A57" s="1503" t="str">
        <f>IF(ISERROR(#REF!),"xx","")</f>
        <v>xx</v>
      </c>
      <c r="B57" s="754" t="s">
        <v>823</v>
      </c>
      <c r="C57" s="1360"/>
      <c r="D57" s="756" t="s">
        <v>1496</v>
      </c>
      <c r="E57" s="671" t="s">
        <v>717</v>
      </c>
      <c r="F57" s="1956">
        <v>38.808</v>
      </c>
      <c r="G57" s="36"/>
      <c r="H57" s="18"/>
      <c r="I57" s="51"/>
      <c r="J57" s="11"/>
      <c r="K57" s="11"/>
      <c r="L57" s="51" t="s">
        <v>1495</v>
      </c>
      <c r="M57" s="11"/>
      <c r="N57" s="11"/>
      <c r="O57" s="58"/>
      <c r="P57" s="14" t="s">
        <v>510</v>
      </c>
      <c r="R57" s="44"/>
      <c r="S57" s="44"/>
    </row>
    <row r="58" spans="1:19">
      <c r="A58" s="1503" t="str">
        <f>IF(ISERROR(#REF!),"xx","")</f>
        <v>xx</v>
      </c>
      <c r="B58" s="755" t="s">
        <v>824</v>
      </c>
      <c r="C58" s="1347"/>
      <c r="D58" s="756" t="s">
        <v>819</v>
      </c>
      <c r="E58" s="671" t="s">
        <v>718</v>
      </c>
      <c r="F58" s="1956">
        <v>40.748400000000011</v>
      </c>
      <c r="G58" s="36"/>
      <c r="H58" s="18"/>
      <c r="I58" s="51"/>
      <c r="J58" s="11"/>
      <c r="K58" s="11"/>
      <c r="L58" s="51" t="s">
        <v>1495</v>
      </c>
      <c r="M58" s="11"/>
      <c r="N58" s="11"/>
      <c r="O58" s="58"/>
      <c r="P58" s="14" t="s">
        <v>1459</v>
      </c>
      <c r="R58" s="44"/>
      <c r="S58" s="44"/>
    </row>
    <row r="59" spans="1:19">
      <c r="A59" s="1503" t="str">
        <f>IF(ISERROR(#REF!),"xx","")</f>
        <v>xx</v>
      </c>
      <c r="B59" s="755" t="s">
        <v>825</v>
      </c>
      <c r="C59" s="1347"/>
      <c r="D59" s="756" t="s">
        <v>820</v>
      </c>
      <c r="E59" s="671" t="s">
        <v>719</v>
      </c>
      <c r="F59" s="1956">
        <v>40.748400000000011</v>
      </c>
      <c r="G59" s="36"/>
      <c r="H59" s="18"/>
      <c r="I59" s="51"/>
      <c r="J59" s="11"/>
      <c r="K59" s="11"/>
      <c r="L59" s="51" t="s">
        <v>1495</v>
      </c>
      <c r="M59" s="11"/>
      <c r="N59" s="11"/>
      <c r="O59" s="58"/>
      <c r="P59" s="14" t="s">
        <v>1459</v>
      </c>
      <c r="R59" s="44"/>
      <c r="S59" s="44"/>
    </row>
    <row r="60" spans="1:19">
      <c r="A60" s="1503" t="str">
        <f>IF(ISERROR(#REF!),"xx","")</f>
        <v>xx</v>
      </c>
      <c r="B60" s="758" t="s">
        <v>826</v>
      </c>
      <c r="C60" s="1348"/>
      <c r="D60" s="706" t="s">
        <v>821</v>
      </c>
      <c r="E60" s="771" t="s">
        <v>720</v>
      </c>
      <c r="F60" s="1956">
        <v>40.748400000000011</v>
      </c>
      <c r="G60" s="46"/>
      <c r="H60" s="20"/>
      <c r="I60" s="52"/>
      <c r="J60" s="9"/>
      <c r="K60" s="9"/>
      <c r="L60" s="52" t="s">
        <v>1495</v>
      </c>
      <c r="M60" s="9"/>
      <c r="N60" s="9"/>
      <c r="O60" s="199"/>
      <c r="P60" s="5" t="s">
        <v>1459</v>
      </c>
      <c r="R60" s="44"/>
      <c r="S60" s="44"/>
    </row>
    <row r="61" spans="1:19" s="44" customFormat="1">
      <c r="A61" s="1503" t="str">
        <f>IF(ISERROR(#REF!),"xx","")</f>
        <v>xx</v>
      </c>
      <c r="B61" s="754" t="s">
        <v>1667</v>
      </c>
      <c r="C61" s="1360"/>
      <c r="D61" s="705" t="s">
        <v>1673</v>
      </c>
      <c r="E61" s="716" t="s">
        <v>376</v>
      </c>
      <c r="F61" s="1956">
        <v>97.796160000000029</v>
      </c>
      <c r="G61" s="33" t="s">
        <v>1216</v>
      </c>
      <c r="H61" s="53"/>
      <c r="I61" s="53" t="s">
        <v>1</v>
      </c>
      <c r="J61" s="53"/>
      <c r="K61" s="53"/>
      <c r="L61" s="53" t="s">
        <v>1495</v>
      </c>
      <c r="M61" s="200"/>
      <c r="N61" s="178"/>
      <c r="O61" s="125"/>
      <c r="P61" s="317" t="s">
        <v>1234</v>
      </c>
    </row>
    <row r="62" spans="1:19" s="44" customFormat="1">
      <c r="A62" s="1503" t="str">
        <f>IF(ISERROR(#REF!),"xx","")</f>
        <v>xx</v>
      </c>
      <c r="B62" s="755" t="s">
        <v>1665</v>
      </c>
      <c r="C62" s="1347"/>
      <c r="D62" s="756" t="s">
        <v>1674</v>
      </c>
      <c r="E62" s="671" t="s">
        <v>81</v>
      </c>
      <c r="F62" s="1956">
        <v>104.00544000000004</v>
      </c>
      <c r="G62" s="36" t="s">
        <v>1216</v>
      </c>
      <c r="H62" s="51"/>
      <c r="I62" s="51" t="s">
        <v>1</v>
      </c>
      <c r="J62" s="51"/>
      <c r="K62" s="51"/>
      <c r="L62" s="51" t="s">
        <v>1495</v>
      </c>
      <c r="M62" s="183"/>
      <c r="N62" s="134"/>
      <c r="O62" s="58"/>
      <c r="P62" s="318" t="s">
        <v>1234</v>
      </c>
    </row>
    <row r="63" spans="1:19" s="44" customFormat="1">
      <c r="A63" s="1503" t="str">
        <f>IF(ISERROR(#REF!),"xx","")</f>
        <v>xx</v>
      </c>
      <c r="B63" s="755" t="s">
        <v>1666</v>
      </c>
      <c r="C63" s="1347"/>
      <c r="D63" s="756" t="s">
        <v>1332</v>
      </c>
      <c r="E63" s="671" t="s">
        <v>1581</v>
      </c>
      <c r="F63" s="1956">
        <v>104.00544000000004</v>
      </c>
      <c r="G63" s="36" t="s">
        <v>1216</v>
      </c>
      <c r="H63" s="51"/>
      <c r="I63" s="51" t="s">
        <v>1</v>
      </c>
      <c r="J63" s="51"/>
      <c r="K63" s="51"/>
      <c r="L63" s="51"/>
      <c r="M63" s="183"/>
      <c r="N63" s="134"/>
      <c r="O63" s="58"/>
      <c r="P63" s="318" t="s">
        <v>1234</v>
      </c>
    </row>
    <row r="64" spans="1:19" s="44" customFormat="1">
      <c r="A64" s="1503" t="str">
        <f>IF(ISERROR(#REF!),"xx","")</f>
        <v>xx</v>
      </c>
      <c r="B64" s="758" t="s">
        <v>1668</v>
      </c>
      <c r="C64" s="1348"/>
      <c r="D64" s="706" t="s">
        <v>1331</v>
      </c>
      <c r="E64" s="661" t="s">
        <v>1582</v>
      </c>
      <c r="F64" s="1956">
        <v>104.00544000000004</v>
      </c>
      <c r="G64" s="52" t="s">
        <v>1216</v>
      </c>
      <c r="H64" s="52"/>
      <c r="I64" s="52" t="s">
        <v>1</v>
      </c>
      <c r="J64" s="52"/>
      <c r="K64" s="52"/>
      <c r="L64" s="52"/>
      <c r="M64" s="209"/>
      <c r="N64" s="181"/>
      <c r="O64" s="199"/>
      <c r="P64" s="319" t="s">
        <v>1234</v>
      </c>
    </row>
    <row r="65" spans="1:19">
      <c r="A65" s="1503" t="str">
        <f>IF(ISERROR(#REF!),"xx","")</f>
        <v>xx</v>
      </c>
      <c r="B65" s="755" t="s">
        <v>822</v>
      </c>
      <c r="C65" s="1347"/>
      <c r="D65" s="768" t="s">
        <v>342</v>
      </c>
      <c r="E65" s="757" t="s">
        <v>1581</v>
      </c>
      <c r="F65" s="1956">
        <v>104.00544000000004</v>
      </c>
      <c r="G65" s="36"/>
      <c r="H65" s="18"/>
      <c r="I65" s="51"/>
      <c r="J65" s="11"/>
      <c r="K65" s="11"/>
      <c r="L65" s="51" t="s">
        <v>1495</v>
      </c>
      <c r="M65" s="11"/>
      <c r="N65" s="11"/>
      <c r="O65" s="58"/>
      <c r="P65" s="14" t="s">
        <v>132</v>
      </c>
      <c r="R65" s="44"/>
      <c r="S65" s="44"/>
    </row>
    <row r="66" spans="1:19">
      <c r="A66" s="1503" t="str">
        <f>IF(ISERROR(#REF!),"xx","")</f>
        <v>xx</v>
      </c>
      <c r="B66" s="755" t="s">
        <v>341</v>
      </c>
      <c r="C66" s="1347"/>
      <c r="D66" s="768" t="s">
        <v>343</v>
      </c>
      <c r="E66" s="757" t="s">
        <v>1582</v>
      </c>
      <c r="F66" s="1956">
        <v>104.00544000000004</v>
      </c>
      <c r="G66" s="36"/>
      <c r="H66" s="18"/>
      <c r="I66" s="51"/>
      <c r="J66" s="11"/>
      <c r="K66" s="11"/>
      <c r="L66" s="51" t="s">
        <v>1495</v>
      </c>
      <c r="M66" s="11"/>
      <c r="N66" s="11"/>
      <c r="O66" s="58"/>
      <c r="P66" s="14" t="s">
        <v>132</v>
      </c>
      <c r="R66" s="44"/>
      <c r="S66" s="44"/>
    </row>
    <row r="67" spans="1:19" s="44" customFormat="1">
      <c r="A67" s="1503" t="str">
        <f>IF(ISERROR(#REF!),"xx","")</f>
        <v>xx</v>
      </c>
      <c r="B67" s="758" t="s">
        <v>504</v>
      </c>
      <c r="C67" s="1348"/>
      <c r="D67" s="706" t="s">
        <v>505</v>
      </c>
      <c r="E67" s="661" t="s">
        <v>509</v>
      </c>
      <c r="F67" s="1956">
        <v>240.41556000000008</v>
      </c>
      <c r="G67" s="52" t="s">
        <v>1216</v>
      </c>
      <c r="H67" s="52"/>
      <c r="I67" s="52" t="s">
        <v>1</v>
      </c>
      <c r="J67" s="52"/>
      <c r="K67" s="52"/>
      <c r="L67" s="52" t="s">
        <v>1495</v>
      </c>
      <c r="M67" s="209"/>
      <c r="N67" s="181"/>
      <c r="O67" s="187"/>
      <c r="P67" s="319" t="s">
        <v>1233</v>
      </c>
    </row>
    <row r="68" spans="1:19" s="44" customFormat="1">
      <c r="A68" s="1503" t="str">
        <f>IF(ISERROR(#REF!),"xx","")</f>
        <v>xx</v>
      </c>
      <c r="B68" s="674">
        <v>4448121</v>
      </c>
      <c r="C68" s="1349"/>
      <c r="D68" s="708" t="s">
        <v>1235</v>
      </c>
      <c r="E68" s="673" t="s">
        <v>295</v>
      </c>
      <c r="F68" s="1956">
        <v>53.555040000000012</v>
      </c>
      <c r="G68" s="33" t="s">
        <v>1216</v>
      </c>
      <c r="H68" s="53"/>
      <c r="I68" s="53" t="s">
        <v>1</v>
      </c>
      <c r="J68" s="53"/>
      <c r="K68" s="53"/>
      <c r="L68" s="53" t="s">
        <v>1495</v>
      </c>
      <c r="M68" s="200"/>
      <c r="N68" s="178"/>
      <c r="O68" s="182"/>
      <c r="P68" s="317" t="s">
        <v>1539</v>
      </c>
    </row>
    <row r="69" spans="1:19" s="44" customFormat="1">
      <c r="A69" s="1503" t="str">
        <f>IF(ISERROR(#REF!),"xx","")</f>
        <v>xx</v>
      </c>
      <c r="B69" s="662" t="s">
        <v>1352</v>
      </c>
      <c r="C69" s="1350"/>
      <c r="D69" s="663" t="s">
        <v>1354</v>
      </c>
      <c r="E69" s="664" t="s">
        <v>295</v>
      </c>
      <c r="F69" s="1956">
        <v>154.64988000000002</v>
      </c>
      <c r="G69" s="36"/>
      <c r="H69" s="51"/>
      <c r="I69" s="51" t="s">
        <v>1</v>
      </c>
      <c r="J69" s="51"/>
      <c r="K69" s="51"/>
      <c r="L69" s="51" t="s">
        <v>1495</v>
      </c>
      <c r="M69" s="183"/>
      <c r="N69" s="134"/>
      <c r="O69" s="297"/>
      <c r="P69" s="318" t="s">
        <v>136</v>
      </c>
    </row>
    <row r="70" spans="1:19" s="44" customFormat="1">
      <c r="A70" s="1503" t="str">
        <f>IF(ISERROR(#REF!),"xx","")</f>
        <v>xx</v>
      </c>
      <c r="B70" s="662" t="s">
        <v>1353</v>
      </c>
      <c r="C70" s="1350"/>
      <c r="D70" s="663" t="s">
        <v>917</v>
      </c>
      <c r="E70" s="664" t="s">
        <v>295</v>
      </c>
      <c r="F70" s="1956">
        <v>105.75180000000002</v>
      </c>
      <c r="G70" s="36" t="s">
        <v>1216</v>
      </c>
      <c r="H70" s="51"/>
      <c r="I70" s="51" t="s">
        <v>1</v>
      </c>
      <c r="J70" s="51"/>
      <c r="K70" s="51"/>
      <c r="L70" s="51" t="s">
        <v>1495</v>
      </c>
      <c r="M70" s="183"/>
      <c r="N70" s="134"/>
      <c r="O70" s="297"/>
      <c r="P70" s="318" t="s">
        <v>1232</v>
      </c>
    </row>
    <row r="71" spans="1:19" s="44" customFormat="1">
      <c r="A71" s="1503" t="str">
        <f>IF(ISERROR(#REF!),"xx","")</f>
        <v>xx</v>
      </c>
      <c r="B71" s="665" t="s">
        <v>1372</v>
      </c>
      <c r="C71" s="1351"/>
      <c r="D71" s="666" t="s">
        <v>1373</v>
      </c>
      <c r="E71" s="667" t="s">
        <v>295</v>
      </c>
      <c r="F71" s="1956">
        <v>53.555040000000012</v>
      </c>
      <c r="G71" s="46" t="s">
        <v>1216</v>
      </c>
      <c r="H71" s="52"/>
      <c r="I71" s="52" t="s">
        <v>1</v>
      </c>
      <c r="J71" s="52"/>
      <c r="K71" s="52"/>
      <c r="L71" s="52" t="s">
        <v>1495</v>
      </c>
      <c r="M71" s="209"/>
      <c r="N71" s="181"/>
      <c r="O71" s="344"/>
      <c r="P71" s="319" t="s">
        <v>1208</v>
      </c>
    </row>
    <row r="72" spans="1:19" s="44" customFormat="1">
      <c r="A72" s="1503" t="str">
        <f>IF(ISERROR(#REF!),"xx","")</f>
        <v>xx</v>
      </c>
      <c r="B72" s="779" t="s">
        <v>1256</v>
      </c>
      <c r="C72" s="1349"/>
      <c r="D72" s="708" t="s">
        <v>513</v>
      </c>
      <c r="E72" s="673" t="s">
        <v>547</v>
      </c>
      <c r="F72" s="1956">
        <v>56.271600000000014</v>
      </c>
      <c r="G72" s="33"/>
      <c r="H72" s="53"/>
      <c r="I72" s="53" t="s">
        <v>1</v>
      </c>
      <c r="J72" s="53"/>
      <c r="K72" s="53"/>
      <c r="L72" s="53" t="s">
        <v>1495</v>
      </c>
      <c r="M72" s="200"/>
      <c r="N72" s="178"/>
      <c r="O72" s="182"/>
      <c r="P72" s="317" t="s">
        <v>503</v>
      </c>
    </row>
    <row r="73" spans="1:19" s="44" customFormat="1">
      <c r="A73" s="1503" t="str">
        <f>IF(ISERROR(#REF!),"xx","")</f>
        <v>xx</v>
      </c>
      <c r="B73" s="662" t="s">
        <v>518</v>
      </c>
      <c r="C73" s="1350"/>
      <c r="D73" s="669" t="s">
        <v>27</v>
      </c>
      <c r="E73" s="664"/>
      <c r="F73" s="1956">
        <v>743.17320000000007</v>
      </c>
      <c r="G73" s="36" t="s">
        <v>1216</v>
      </c>
      <c r="H73" s="51"/>
      <c r="I73" s="51" t="s">
        <v>1</v>
      </c>
      <c r="J73" s="51"/>
      <c r="K73" s="51"/>
      <c r="L73" s="51" t="s">
        <v>1495</v>
      </c>
      <c r="M73" s="183"/>
      <c r="N73" s="134"/>
      <c r="O73" s="134"/>
      <c r="P73" s="318"/>
    </row>
    <row r="74" spans="1:19" s="44" customFormat="1">
      <c r="A74" s="1503" t="str">
        <f>IF(ISERROR(#REF!),"xx","")</f>
        <v>xx</v>
      </c>
      <c r="B74" s="665">
        <v>9967000748</v>
      </c>
      <c r="C74" s="1351"/>
      <c r="D74" s="670" t="s">
        <v>755</v>
      </c>
      <c r="E74" s="667"/>
      <c r="F74" s="1956">
        <v>261.95400000000001</v>
      </c>
      <c r="G74" s="46" t="s">
        <v>1216</v>
      </c>
      <c r="H74" s="52"/>
      <c r="I74" s="52" t="s">
        <v>1</v>
      </c>
      <c r="J74" s="52"/>
      <c r="K74" s="52"/>
      <c r="L74" s="52" t="s">
        <v>1495</v>
      </c>
      <c r="M74" s="209"/>
      <c r="N74" s="181"/>
      <c r="O74" s="181"/>
      <c r="P74" s="319" t="s">
        <v>756</v>
      </c>
    </row>
    <row r="75" spans="1:19" ht="14.1" customHeight="1">
      <c r="A75" s="1503"/>
      <c r="G75" s="77"/>
      <c r="H75" s="77"/>
      <c r="I75" s="77"/>
      <c r="R75" s="44"/>
      <c r="S75" s="44"/>
    </row>
    <row r="76" spans="1:19" s="78" customFormat="1" ht="15.6">
      <c r="A76" s="1503"/>
      <c r="B76" s="157" t="s">
        <v>1896</v>
      </c>
      <c r="C76" s="1343"/>
      <c r="D76" s="81"/>
      <c r="E76" s="81"/>
      <c r="F76" s="83"/>
      <c r="G76" s="83"/>
      <c r="H76" s="83"/>
      <c r="I76" s="83"/>
      <c r="J76" s="83"/>
      <c r="K76" s="83"/>
      <c r="L76" s="83"/>
      <c r="M76" s="83"/>
      <c r="N76" s="83"/>
      <c r="O76" s="91"/>
      <c r="P76" s="79"/>
      <c r="R76" s="44"/>
      <c r="S76" s="44"/>
    </row>
    <row r="77" spans="1:19" s="44" customFormat="1">
      <c r="A77" s="1503" t="str">
        <f>IF(ISERROR(#REF!),"xx","")</f>
        <v>xx</v>
      </c>
      <c r="B77" s="662">
        <v>9967008359</v>
      </c>
      <c r="C77" s="1350"/>
      <c r="D77" s="669" t="s">
        <v>4561</v>
      </c>
      <c r="E77" s="664"/>
      <c r="F77" s="1956">
        <v>311.1780672000001</v>
      </c>
      <c r="G77" s="36" t="s">
        <v>952</v>
      </c>
      <c r="H77" s="51"/>
      <c r="I77" s="51" t="s">
        <v>519</v>
      </c>
      <c r="J77" s="51"/>
      <c r="K77" s="183"/>
      <c r="L77" s="11"/>
      <c r="M77" s="51"/>
      <c r="N77" s="183"/>
      <c r="O77" s="58"/>
      <c r="P77" s="14" t="s">
        <v>1688</v>
      </c>
    </row>
    <row r="78" spans="1:19" s="44" customFormat="1">
      <c r="A78" s="1503" t="str">
        <f>IF(ISERROR(#REF!),"xx","")</f>
        <v>xx</v>
      </c>
      <c r="B78" s="662">
        <v>9967000582</v>
      </c>
      <c r="C78" s="1350"/>
      <c r="D78" s="669" t="s">
        <v>482</v>
      </c>
      <c r="E78" s="664"/>
      <c r="F78" s="1956">
        <v>15.647385600000003</v>
      </c>
      <c r="G78" s="36" t="s">
        <v>952</v>
      </c>
      <c r="H78" s="51"/>
      <c r="I78" s="51" t="s">
        <v>519</v>
      </c>
      <c r="J78" s="51"/>
      <c r="K78" s="153"/>
      <c r="L78" s="134"/>
      <c r="M78" s="183"/>
      <c r="N78" s="210"/>
      <c r="O78" s="58"/>
      <c r="P78" s="14" t="s">
        <v>1386</v>
      </c>
    </row>
    <row r="79" spans="1:19">
      <c r="A79" s="1503" t="str">
        <f>IF(ISERROR(#REF!),"xx","")</f>
        <v>xx</v>
      </c>
      <c r="B79" s="662" t="s">
        <v>1577</v>
      </c>
      <c r="C79" s="1350"/>
      <c r="D79" s="663" t="s">
        <v>1578</v>
      </c>
      <c r="E79" s="664" t="s">
        <v>93</v>
      </c>
      <c r="F79" s="1956">
        <v>1969.9313356800005</v>
      </c>
      <c r="G79" s="36" t="s">
        <v>952</v>
      </c>
      <c r="H79" s="51"/>
      <c r="I79" s="51" t="s">
        <v>519</v>
      </c>
      <c r="J79" s="51"/>
      <c r="K79" s="183"/>
      <c r="L79" s="134"/>
      <c r="M79" s="183"/>
      <c r="N79" s="210"/>
      <c r="O79" s="58"/>
      <c r="P79" s="14"/>
      <c r="R79" s="44"/>
      <c r="S79" s="44"/>
    </row>
    <row r="80" spans="1:19" ht="12" customHeight="1">
      <c r="A80" s="1503" t="str">
        <f>IF(ISERROR(#REF!),"xx","")</f>
        <v>xx</v>
      </c>
      <c r="B80" s="144" t="s">
        <v>1319</v>
      </c>
      <c r="C80" s="1357"/>
      <c r="D80" s="141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311"/>
      <c r="P80" s="146"/>
      <c r="R80" s="44"/>
      <c r="S80" s="44"/>
    </row>
    <row r="81" spans="1:19" s="44" customFormat="1">
      <c r="A81" s="1503" t="str">
        <f>IF(ISERROR(#REF!),"xx","")</f>
        <v>xx</v>
      </c>
      <c r="B81" s="662" t="s">
        <v>68</v>
      </c>
      <c r="C81" s="1350"/>
      <c r="D81" s="669" t="s">
        <v>69</v>
      </c>
      <c r="E81" s="664" t="s">
        <v>348</v>
      </c>
      <c r="F81" s="1956">
        <v>787.95763200000022</v>
      </c>
      <c r="G81" s="36" t="s">
        <v>952</v>
      </c>
      <c r="H81" s="51"/>
      <c r="I81" s="51"/>
      <c r="J81" s="51"/>
      <c r="K81" s="183"/>
      <c r="L81" s="11"/>
      <c r="M81" s="51"/>
      <c r="N81" s="183"/>
      <c r="O81" s="58"/>
      <c r="P81" s="14"/>
    </row>
    <row r="82" spans="1:19" s="44" customFormat="1">
      <c r="A82" s="1503" t="str">
        <f>IF(ISERROR(#REF!),"xx","")</f>
        <v>xx</v>
      </c>
      <c r="B82" s="662" t="s">
        <v>625</v>
      </c>
      <c r="C82" s="1350"/>
      <c r="D82" s="663" t="s">
        <v>624</v>
      </c>
      <c r="E82" s="664" t="s">
        <v>80</v>
      </c>
      <c r="F82" s="1956">
        <v>12091.163293440002</v>
      </c>
      <c r="G82" s="36" t="s">
        <v>952</v>
      </c>
      <c r="H82" s="51"/>
      <c r="I82" s="51"/>
      <c r="J82" s="51"/>
      <c r="K82" s="153"/>
      <c r="L82" s="134"/>
      <c r="M82" s="183"/>
      <c r="N82" s="210"/>
      <c r="O82" s="58"/>
      <c r="P82" s="14" t="s">
        <v>1552</v>
      </c>
    </row>
    <row r="83" spans="1:19">
      <c r="A83" s="1503" t="str">
        <f>IF(ISERROR(#REF!),"xx","")</f>
        <v>xx</v>
      </c>
      <c r="B83" s="665" t="s">
        <v>1432</v>
      </c>
      <c r="C83" s="1351"/>
      <c r="D83" s="666" t="s">
        <v>913</v>
      </c>
      <c r="E83" s="667" t="s">
        <v>1357</v>
      </c>
      <c r="F83" s="1956">
        <v>22468.621190400005</v>
      </c>
      <c r="G83" s="46" t="s">
        <v>952</v>
      </c>
      <c r="H83" s="52"/>
      <c r="I83" s="52"/>
      <c r="J83" s="52"/>
      <c r="K83" s="209"/>
      <c r="L83" s="181"/>
      <c r="M83" s="209"/>
      <c r="N83" s="211"/>
      <c r="O83" s="199"/>
      <c r="P83" s="5" t="s">
        <v>1589</v>
      </c>
      <c r="R83" s="44"/>
      <c r="S83" s="44"/>
    </row>
    <row r="84" spans="1:19" s="44" customFormat="1">
      <c r="A84" s="1503" t="str">
        <f>IF(ISERROR(#REF!),"xx","")</f>
        <v>xx</v>
      </c>
      <c r="B84" s="674">
        <v>9967002759</v>
      </c>
      <c r="C84" s="1349"/>
      <c r="D84" s="678" t="s">
        <v>2745</v>
      </c>
      <c r="E84" s="673"/>
      <c r="F84" s="1956">
        <v>79.131064320000007</v>
      </c>
      <c r="G84" s="33" t="s">
        <v>952</v>
      </c>
      <c r="H84" s="53"/>
      <c r="I84" s="53"/>
      <c r="J84" s="53"/>
      <c r="K84" s="170"/>
      <c r="L84" s="53"/>
      <c r="M84" s="53"/>
      <c r="N84" s="200"/>
      <c r="O84" s="125"/>
      <c r="P84" s="4" t="s">
        <v>1358</v>
      </c>
    </row>
    <row r="85" spans="1:19">
      <c r="A85" s="1503" t="str">
        <f>IF(ISERROR(#REF!),"xx","")</f>
        <v>xx</v>
      </c>
      <c r="B85" s="662" t="s">
        <v>2824</v>
      </c>
      <c r="C85" s="1350"/>
      <c r="D85" s="663" t="s">
        <v>397</v>
      </c>
      <c r="E85" s="664" t="s">
        <v>20</v>
      </c>
      <c r="F85" s="1956">
        <v>1331.38760832</v>
      </c>
      <c r="G85" s="36" t="s">
        <v>952</v>
      </c>
      <c r="H85" s="51"/>
      <c r="I85" s="51"/>
      <c r="J85" s="51"/>
      <c r="K85" s="153"/>
      <c r="L85" s="134"/>
      <c r="M85" s="183"/>
      <c r="N85" s="210"/>
      <c r="O85" s="58"/>
      <c r="P85" s="14" t="s">
        <v>1613</v>
      </c>
      <c r="R85" s="44"/>
      <c r="S85" s="44"/>
    </row>
    <row r="86" spans="1:19" s="44" customFormat="1">
      <c r="A86" s="1503" t="str">
        <f>IF(ISERROR(#REF!),"xx","")</f>
        <v>xx</v>
      </c>
      <c r="B86" s="665">
        <v>9967000459</v>
      </c>
      <c r="C86" s="1351"/>
      <c r="D86" s="670" t="s">
        <v>925</v>
      </c>
      <c r="E86" s="667"/>
      <c r="F86" s="1956">
        <v>1036.3971340800003</v>
      </c>
      <c r="G86" s="46" t="s">
        <v>952</v>
      </c>
      <c r="H86" s="52"/>
      <c r="I86" s="52"/>
      <c r="J86" s="52"/>
      <c r="K86" s="209"/>
      <c r="L86" s="181"/>
      <c r="M86" s="209"/>
      <c r="N86" s="211"/>
      <c r="O86" s="199"/>
      <c r="P86" s="5"/>
    </row>
    <row r="87" spans="1:19" ht="12" customHeight="1">
      <c r="A87" s="1503" t="str">
        <f>IF(ISERROR(#REF!),"xx","")</f>
        <v>xx</v>
      </c>
      <c r="B87" s="144" t="s">
        <v>818</v>
      </c>
      <c r="C87" s="1357"/>
      <c r="D87" s="141"/>
      <c r="E87" s="140"/>
      <c r="F87" s="140"/>
      <c r="G87" s="140"/>
      <c r="H87" s="140"/>
      <c r="I87" s="140"/>
      <c r="J87" s="140"/>
      <c r="K87" s="140"/>
      <c r="L87" s="142"/>
      <c r="M87" s="142"/>
      <c r="N87" s="142"/>
      <c r="O87" s="142"/>
      <c r="P87" s="143"/>
      <c r="R87" s="44"/>
      <c r="S87" s="44"/>
    </row>
    <row r="88" spans="1:19" s="44" customFormat="1">
      <c r="A88" s="1503" t="str">
        <f>IF(ISERROR(#REF!),"xx","")</f>
        <v>xx</v>
      </c>
      <c r="B88" s="662" t="s">
        <v>3752</v>
      </c>
      <c r="C88" s="1350"/>
      <c r="D88" s="663" t="s">
        <v>478</v>
      </c>
      <c r="E88" s="664" t="s">
        <v>471</v>
      </c>
      <c r="F88" s="1956">
        <v>2457.0307238400001</v>
      </c>
      <c r="G88" s="36" t="s">
        <v>475</v>
      </c>
      <c r="H88" s="51"/>
      <c r="I88" s="51" t="s">
        <v>519</v>
      </c>
      <c r="J88" s="51"/>
      <c r="K88" s="183"/>
      <c r="L88" s="183"/>
      <c r="M88" s="183"/>
      <c r="N88" s="18"/>
      <c r="O88" s="42"/>
      <c r="P88" s="14" t="s">
        <v>816</v>
      </c>
    </row>
    <row r="89" spans="1:19" s="44" customFormat="1">
      <c r="A89" s="1503" t="str">
        <f>IF(ISERROR(#REF!),"xx","")</f>
        <v>xx</v>
      </c>
      <c r="B89" s="665" t="s">
        <v>479</v>
      </c>
      <c r="C89" s="1351"/>
      <c r="D89" s="666" t="s">
        <v>67</v>
      </c>
      <c r="E89" s="667" t="s">
        <v>94</v>
      </c>
      <c r="F89" s="1956">
        <v>473.53832064000011</v>
      </c>
      <c r="G89" s="36" t="s">
        <v>475</v>
      </c>
      <c r="H89" s="51"/>
      <c r="I89" s="51" t="s">
        <v>519</v>
      </c>
      <c r="J89" s="51"/>
      <c r="K89" s="183"/>
      <c r="L89" s="183"/>
      <c r="M89" s="183"/>
      <c r="N89" s="18"/>
      <c r="O89" s="42"/>
      <c r="P89" s="14"/>
    </row>
    <row r="90" spans="1:19" s="44" customFormat="1">
      <c r="A90" s="1503" t="str">
        <f>IF(ISERROR(#REF!),"xx","")</f>
        <v>xx</v>
      </c>
      <c r="B90" s="662" t="s">
        <v>63</v>
      </c>
      <c r="C90" s="1350"/>
      <c r="D90" s="663" t="s">
        <v>64</v>
      </c>
      <c r="E90" s="664" t="s">
        <v>474</v>
      </c>
      <c r="F90" s="1956">
        <v>450.25352064000009</v>
      </c>
      <c r="G90" s="33" t="s">
        <v>475</v>
      </c>
      <c r="H90" s="53"/>
      <c r="I90" s="53" t="s">
        <v>519</v>
      </c>
      <c r="J90" s="53"/>
      <c r="K90" s="200"/>
      <c r="L90" s="200"/>
      <c r="M90" s="200"/>
      <c r="N90" s="124"/>
      <c r="O90" s="125"/>
      <c r="P90" s="54" t="s">
        <v>203</v>
      </c>
    </row>
    <row r="91" spans="1:19" s="44" customFormat="1">
      <c r="A91" s="1503" t="str">
        <f>IF(ISERROR(#REF!),"xx","")</f>
        <v>xx</v>
      </c>
      <c r="B91" s="665" t="s">
        <v>2396</v>
      </c>
      <c r="C91" s="1351"/>
      <c r="D91" s="666" t="s">
        <v>1576</v>
      </c>
      <c r="E91" s="667" t="s">
        <v>796</v>
      </c>
      <c r="F91" s="1956">
        <v>628.81999487999997</v>
      </c>
      <c r="G91" s="46" t="s">
        <v>475</v>
      </c>
      <c r="H91" s="52"/>
      <c r="I91" s="52" t="s">
        <v>519</v>
      </c>
      <c r="J91" s="52"/>
      <c r="K91" s="209"/>
      <c r="L91" s="209"/>
      <c r="M91" s="209"/>
      <c r="N91" s="211"/>
      <c r="O91" s="180"/>
      <c r="P91" s="5" t="s">
        <v>1580</v>
      </c>
    </row>
    <row r="92" spans="1:19" s="78" customFormat="1">
      <c r="A92" s="1503" t="str">
        <f>IF(ISERROR(#REF!),"xx","")</f>
        <v>xx</v>
      </c>
      <c r="B92" s="90" t="s">
        <v>1030</v>
      </c>
      <c r="C92" s="1343"/>
      <c r="D92" s="83"/>
      <c r="E92" s="83"/>
      <c r="F92" s="91"/>
      <c r="G92" s="83"/>
      <c r="H92" s="83"/>
      <c r="I92" s="83"/>
      <c r="J92" s="83"/>
      <c r="K92" s="83"/>
      <c r="L92" s="83"/>
      <c r="M92" s="83"/>
      <c r="N92" s="83"/>
      <c r="O92" s="91"/>
      <c r="P92" s="89"/>
      <c r="R92" s="44"/>
      <c r="S92" s="44"/>
    </row>
    <row r="93" spans="1:19" s="44" customFormat="1">
      <c r="A93" s="1503" t="str">
        <f>IF(ISERROR(#REF!),"xx","")</f>
        <v>xx</v>
      </c>
      <c r="B93" s="754" t="s">
        <v>1661</v>
      </c>
      <c r="C93" s="1360"/>
      <c r="D93" s="705" t="s">
        <v>1669</v>
      </c>
      <c r="E93" s="716" t="s">
        <v>717</v>
      </c>
      <c r="F93" s="1956">
        <v>47.345760000000006</v>
      </c>
      <c r="G93" s="33" t="s">
        <v>952</v>
      </c>
      <c r="H93" s="53"/>
      <c r="I93" s="53" t="s">
        <v>519</v>
      </c>
      <c r="J93" s="53"/>
      <c r="K93" s="53"/>
      <c r="L93" s="170"/>
      <c r="M93" s="53"/>
      <c r="N93" s="8"/>
      <c r="O93" s="6"/>
      <c r="P93" s="149" t="s">
        <v>16</v>
      </c>
    </row>
    <row r="94" spans="1:19" s="44" customFormat="1">
      <c r="A94" s="1503" t="str">
        <f>IF(ISERROR(#REF!),"xx","")</f>
        <v>xx</v>
      </c>
      <c r="B94" s="755" t="s">
        <v>1662</v>
      </c>
      <c r="C94" s="1347"/>
      <c r="D94" s="756" t="s">
        <v>1670</v>
      </c>
      <c r="E94" s="671" t="s">
        <v>718</v>
      </c>
      <c r="F94" s="1956">
        <v>67.525919999999999</v>
      </c>
      <c r="G94" s="36" t="s">
        <v>952</v>
      </c>
      <c r="H94" s="51"/>
      <c r="I94" s="51" t="s">
        <v>519</v>
      </c>
      <c r="J94" s="51"/>
      <c r="K94" s="51"/>
      <c r="L94" s="153"/>
      <c r="M94" s="51"/>
      <c r="N94" s="11"/>
      <c r="O94" s="13"/>
      <c r="P94" s="148" t="s">
        <v>713</v>
      </c>
    </row>
    <row r="95" spans="1:19" s="44" customFormat="1">
      <c r="A95" s="1503" t="str">
        <f>IF(ISERROR(#REF!),"xx","")</f>
        <v>xx</v>
      </c>
      <c r="B95" s="755" t="s">
        <v>1663</v>
      </c>
      <c r="C95" s="1347"/>
      <c r="D95" s="756" t="s">
        <v>1671</v>
      </c>
      <c r="E95" s="671" t="s">
        <v>719</v>
      </c>
      <c r="F95" s="1956">
        <v>67.525919999999999</v>
      </c>
      <c r="G95" s="36" t="s">
        <v>952</v>
      </c>
      <c r="H95" s="51"/>
      <c r="I95" s="51" t="s">
        <v>519</v>
      </c>
      <c r="J95" s="51"/>
      <c r="K95" s="51"/>
      <c r="L95" s="153"/>
      <c r="M95" s="51"/>
      <c r="N95" s="11"/>
      <c r="O95" s="13"/>
      <c r="P95" s="148" t="s">
        <v>713</v>
      </c>
    </row>
    <row r="96" spans="1:19" s="44" customFormat="1">
      <c r="A96" s="1503" t="str">
        <f>IF(ISERROR(#REF!),"xx","")</f>
        <v>xx</v>
      </c>
      <c r="B96" s="758" t="s">
        <v>1664</v>
      </c>
      <c r="C96" s="1348"/>
      <c r="D96" s="706" t="s">
        <v>1672</v>
      </c>
      <c r="E96" s="771" t="s">
        <v>720</v>
      </c>
      <c r="F96" s="1956">
        <v>67.525919999999999</v>
      </c>
      <c r="G96" s="46" t="s">
        <v>952</v>
      </c>
      <c r="H96" s="52"/>
      <c r="I96" s="52" t="s">
        <v>519</v>
      </c>
      <c r="J96" s="52"/>
      <c r="K96" s="52"/>
      <c r="L96" s="171"/>
      <c r="M96" s="52"/>
      <c r="N96" s="9"/>
      <c r="O96" s="7"/>
      <c r="P96" s="150" t="s">
        <v>713</v>
      </c>
    </row>
    <row r="97" spans="1:19" s="44" customFormat="1">
      <c r="A97" s="1503" t="str">
        <f>IF(ISERROR(#REF!),"xx","")</f>
        <v>xx</v>
      </c>
      <c r="B97" s="754" t="s">
        <v>1667</v>
      </c>
      <c r="C97" s="1360"/>
      <c r="D97" s="705" t="s">
        <v>1673</v>
      </c>
      <c r="E97" s="716" t="s">
        <v>376</v>
      </c>
      <c r="F97" s="1956">
        <v>97.796160000000029</v>
      </c>
      <c r="G97" s="33" t="s">
        <v>952</v>
      </c>
      <c r="H97" s="53"/>
      <c r="I97" s="53" t="s">
        <v>519</v>
      </c>
      <c r="J97" s="53"/>
      <c r="K97" s="200"/>
      <c r="L97" s="200"/>
      <c r="M97" s="200"/>
      <c r="N97" s="8"/>
      <c r="O97" s="6"/>
      <c r="P97" s="95" t="s">
        <v>1098</v>
      </c>
    </row>
    <row r="98" spans="1:19" s="44" customFormat="1">
      <c r="A98" s="1503" t="str">
        <f>IF(ISERROR(#REF!),"xx","")</f>
        <v>xx</v>
      </c>
      <c r="B98" s="755" t="s">
        <v>1665</v>
      </c>
      <c r="C98" s="1347"/>
      <c r="D98" s="756" t="s">
        <v>1674</v>
      </c>
      <c r="E98" s="671" t="s">
        <v>377</v>
      </c>
      <c r="F98" s="1956">
        <v>104.00544000000004</v>
      </c>
      <c r="G98" s="36" t="s">
        <v>952</v>
      </c>
      <c r="H98" s="51"/>
      <c r="I98" s="51" t="s">
        <v>519</v>
      </c>
      <c r="J98" s="51"/>
      <c r="K98" s="183"/>
      <c r="L98" s="183"/>
      <c r="M98" s="183"/>
      <c r="N98" s="11"/>
      <c r="O98" s="13"/>
      <c r="P98" s="97" t="s">
        <v>1098</v>
      </c>
    </row>
    <row r="99" spans="1:19" s="44" customFormat="1">
      <c r="A99" s="1503" t="str">
        <f>IF(ISERROR(#REF!),"xx","")</f>
        <v>xx</v>
      </c>
      <c r="B99" s="755" t="s">
        <v>1666</v>
      </c>
      <c r="C99" s="1347"/>
      <c r="D99" s="756" t="s">
        <v>1332</v>
      </c>
      <c r="E99" s="671" t="s">
        <v>1581</v>
      </c>
      <c r="F99" s="1956">
        <v>104.00544000000004</v>
      </c>
      <c r="G99" s="36" t="s">
        <v>952</v>
      </c>
      <c r="H99" s="51"/>
      <c r="I99" s="51" t="s">
        <v>519</v>
      </c>
      <c r="J99" s="51"/>
      <c r="K99" s="183"/>
      <c r="L99" s="183"/>
      <c r="M99" s="183"/>
      <c r="N99" s="11"/>
      <c r="O99" s="13"/>
      <c r="P99" s="97" t="s">
        <v>1098</v>
      </c>
    </row>
    <row r="100" spans="1:19" s="44" customFormat="1">
      <c r="A100" s="1503" t="str">
        <f>IF(ISERROR(#REF!),"xx","")</f>
        <v>xx</v>
      </c>
      <c r="B100" s="758" t="s">
        <v>1668</v>
      </c>
      <c r="C100" s="1348"/>
      <c r="D100" s="706" t="s">
        <v>1331</v>
      </c>
      <c r="E100" s="771" t="s">
        <v>1582</v>
      </c>
      <c r="F100" s="1956">
        <v>104.00544000000004</v>
      </c>
      <c r="G100" s="46" t="s">
        <v>952</v>
      </c>
      <c r="H100" s="52"/>
      <c r="I100" s="52" t="s">
        <v>519</v>
      </c>
      <c r="J100" s="52"/>
      <c r="K100" s="209"/>
      <c r="L100" s="209"/>
      <c r="M100" s="209"/>
      <c r="N100" s="9"/>
      <c r="O100" s="7"/>
      <c r="P100" s="68" t="s">
        <v>1098</v>
      </c>
    </row>
    <row r="101" spans="1:19" s="44" customFormat="1">
      <c r="A101" s="1503" t="str">
        <f>IF(ISERROR(#REF!),"xx","")</f>
        <v>xx</v>
      </c>
      <c r="B101" s="1751" t="s">
        <v>504</v>
      </c>
      <c r="C101" s="1379"/>
      <c r="D101" s="792" t="s">
        <v>505</v>
      </c>
      <c r="E101" s="1752" t="s">
        <v>509</v>
      </c>
      <c r="F101" s="1956">
        <v>240.41556000000008</v>
      </c>
      <c r="G101" s="73" t="s">
        <v>952</v>
      </c>
      <c r="H101" s="74"/>
      <c r="I101" s="74" t="s">
        <v>519</v>
      </c>
      <c r="J101" s="74"/>
      <c r="K101" s="816"/>
      <c r="L101" s="296"/>
      <c r="M101" s="296"/>
      <c r="N101" s="10"/>
      <c r="O101" s="21"/>
      <c r="P101" s="156" t="s">
        <v>1318</v>
      </c>
    </row>
    <row r="102" spans="1:19" s="44" customFormat="1">
      <c r="A102" s="1503" t="str">
        <f>IF(ISERROR(#REF!),"xx","")</f>
        <v>xx</v>
      </c>
      <c r="B102" s="662">
        <v>4448121</v>
      </c>
      <c r="C102" s="1350"/>
      <c r="D102" s="663" t="s">
        <v>1235</v>
      </c>
      <c r="E102" s="677" t="s">
        <v>295</v>
      </c>
      <c r="F102" s="1956">
        <v>53.555040000000012</v>
      </c>
      <c r="G102" s="36" t="s">
        <v>952</v>
      </c>
      <c r="H102" s="51"/>
      <c r="I102" s="51" t="s">
        <v>519</v>
      </c>
      <c r="J102" s="51"/>
      <c r="K102" s="183"/>
      <c r="L102" s="134"/>
      <c r="M102" s="183"/>
      <c r="N102" s="134"/>
      <c r="O102" s="197"/>
      <c r="P102" s="14" t="s">
        <v>1539</v>
      </c>
    </row>
    <row r="103" spans="1:19" s="44" customFormat="1">
      <c r="A103" s="1503" t="str">
        <f>IF(ISERROR(#REF!),"xx","")</f>
        <v>xx</v>
      </c>
      <c r="B103" s="662" t="s">
        <v>1352</v>
      </c>
      <c r="C103" s="1350"/>
      <c r="D103" s="663" t="s">
        <v>1354</v>
      </c>
      <c r="E103" s="677" t="s">
        <v>295</v>
      </c>
      <c r="F103" s="1956">
        <v>154.64988000000002</v>
      </c>
      <c r="G103" s="36" t="s">
        <v>952</v>
      </c>
      <c r="H103" s="51"/>
      <c r="I103" s="51"/>
      <c r="J103" s="51"/>
      <c r="K103" s="183"/>
      <c r="L103" s="134"/>
      <c r="M103" s="183"/>
      <c r="N103" s="134"/>
      <c r="O103" s="58"/>
      <c r="P103" s="94" t="s">
        <v>255</v>
      </c>
    </row>
    <row r="104" spans="1:19" s="44" customFormat="1">
      <c r="A104" s="1503" t="str">
        <f>IF(ISERROR(#REF!),"xx","")</f>
        <v>xx</v>
      </c>
      <c r="B104" s="665" t="s">
        <v>1353</v>
      </c>
      <c r="C104" s="1351"/>
      <c r="D104" s="666" t="s">
        <v>917</v>
      </c>
      <c r="E104" s="679" t="s">
        <v>295</v>
      </c>
      <c r="F104" s="1956">
        <v>105.75180000000002</v>
      </c>
      <c r="G104" s="46" t="s">
        <v>952</v>
      </c>
      <c r="H104" s="52"/>
      <c r="I104" s="52" t="s">
        <v>519</v>
      </c>
      <c r="J104" s="52"/>
      <c r="K104" s="209"/>
      <c r="L104" s="181"/>
      <c r="M104" s="209"/>
      <c r="N104" s="181"/>
      <c r="O104" s="199"/>
      <c r="P104" s="126" t="s">
        <v>1341</v>
      </c>
    </row>
    <row r="105" spans="1:19" s="44" customFormat="1">
      <c r="A105" s="1503" t="str">
        <f>IF(ISERROR(#REF!),"xx","")</f>
        <v>xx</v>
      </c>
      <c r="B105" s="674" t="s">
        <v>1372</v>
      </c>
      <c r="C105" s="1349"/>
      <c r="D105" s="708" t="s">
        <v>1373</v>
      </c>
      <c r="E105" s="673" t="s">
        <v>295</v>
      </c>
      <c r="F105" s="1956">
        <v>53.555040000000012</v>
      </c>
      <c r="G105" s="33" t="s">
        <v>952</v>
      </c>
      <c r="H105" s="53"/>
      <c r="I105" s="53" t="s">
        <v>519</v>
      </c>
      <c r="J105" s="53"/>
      <c r="K105" s="200"/>
      <c r="L105" s="178"/>
      <c r="M105" s="200"/>
      <c r="N105" s="178"/>
      <c r="O105" s="125"/>
      <c r="P105" s="95" t="s">
        <v>1208</v>
      </c>
    </row>
    <row r="106" spans="1:19">
      <c r="A106" s="1503" t="str">
        <f>IF(ISERROR(#REF!),"xx","")</f>
        <v>xx</v>
      </c>
      <c r="B106" s="668" t="s">
        <v>1256</v>
      </c>
      <c r="C106" s="1350"/>
      <c r="D106" s="663" t="s">
        <v>513</v>
      </c>
      <c r="E106" s="664" t="s">
        <v>547</v>
      </c>
      <c r="F106" s="1956">
        <v>56.271600000000014</v>
      </c>
      <c r="G106" s="36" t="s">
        <v>952</v>
      </c>
      <c r="H106" s="51"/>
      <c r="I106" s="51"/>
      <c r="J106" s="51"/>
      <c r="K106" s="183"/>
      <c r="L106" s="134"/>
      <c r="M106" s="183"/>
      <c r="N106" s="134"/>
      <c r="O106" s="58"/>
      <c r="P106" s="94" t="s">
        <v>503</v>
      </c>
      <c r="R106" s="44"/>
      <c r="S106" s="44"/>
    </row>
    <row r="107" spans="1:19" s="44" customFormat="1">
      <c r="A107" s="1503" t="str">
        <f>IF(ISERROR(#REF!),"xx","")</f>
        <v>xx</v>
      </c>
      <c r="B107" s="665" t="s">
        <v>518</v>
      </c>
      <c r="C107" s="1351"/>
      <c r="D107" s="670" t="s">
        <v>815</v>
      </c>
      <c r="E107" s="679"/>
      <c r="F107" s="1956">
        <v>743.17320000000007</v>
      </c>
      <c r="G107" s="46" t="s">
        <v>952</v>
      </c>
      <c r="H107" s="52"/>
      <c r="I107" s="52" t="s">
        <v>519</v>
      </c>
      <c r="J107" s="52"/>
      <c r="K107" s="209"/>
      <c r="L107" s="209"/>
      <c r="M107" s="209"/>
      <c r="N107" s="9"/>
      <c r="O107" s="7"/>
      <c r="P107" s="126"/>
    </row>
    <row r="108" spans="1:19" ht="14.1" customHeight="1">
      <c r="A108" s="1503"/>
      <c r="G108" s="77"/>
      <c r="H108" s="77"/>
      <c r="I108" s="77"/>
      <c r="R108" s="44"/>
      <c r="S108" s="44"/>
    </row>
    <row r="109" spans="1:19" s="78" customFormat="1" ht="15.6">
      <c r="A109" s="1503"/>
      <c r="B109" s="157" t="s">
        <v>2906</v>
      </c>
      <c r="C109" s="1343"/>
      <c r="D109" s="81"/>
      <c r="E109" s="81"/>
      <c r="F109" s="83"/>
      <c r="G109" s="83"/>
      <c r="H109" s="83"/>
      <c r="I109" s="83"/>
      <c r="J109" s="83"/>
      <c r="K109" s="83"/>
      <c r="L109" s="83"/>
      <c r="M109" s="83"/>
      <c r="N109" s="83"/>
      <c r="O109" s="91"/>
      <c r="P109" s="79"/>
      <c r="R109" s="44"/>
      <c r="S109" s="44"/>
    </row>
    <row r="110" spans="1:19">
      <c r="A110" s="1503" t="str">
        <f>IF(ISERROR(#REF!),"xx","")</f>
        <v>xx</v>
      </c>
      <c r="B110" s="662" t="s">
        <v>929</v>
      </c>
      <c r="C110" s="1350"/>
      <c r="D110" s="663" t="s">
        <v>930</v>
      </c>
      <c r="E110" s="664" t="s">
        <v>542</v>
      </c>
      <c r="F110" s="1956">
        <v>192.14616960000004</v>
      </c>
      <c r="G110" s="272" t="s">
        <v>591</v>
      </c>
      <c r="H110" s="51"/>
      <c r="I110" s="18"/>
      <c r="J110" s="18" t="s">
        <v>416</v>
      </c>
      <c r="K110" s="191"/>
      <c r="L110" s="191"/>
      <c r="M110" s="139"/>
      <c r="N110" s="139"/>
      <c r="O110" s="116"/>
      <c r="P110" s="14"/>
      <c r="S110" s="44"/>
    </row>
    <row r="111" spans="1:19" s="44" customFormat="1">
      <c r="A111" s="1503" t="str">
        <f>IF(ISERROR(#REF!),"xx","")</f>
        <v>xx</v>
      </c>
      <c r="B111" s="665">
        <v>9967001703</v>
      </c>
      <c r="C111" s="1351"/>
      <c r="D111" s="666" t="s">
        <v>645</v>
      </c>
      <c r="E111" s="667" t="s">
        <v>1468</v>
      </c>
      <c r="F111" s="1956">
        <v>2035.0170086400001</v>
      </c>
      <c r="G111" s="367" t="s">
        <v>591</v>
      </c>
      <c r="H111" s="52"/>
      <c r="I111" s="52" t="s">
        <v>163</v>
      </c>
      <c r="J111" s="20" t="s">
        <v>416</v>
      </c>
      <c r="K111" s="195"/>
      <c r="L111" s="195"/>
      <c r="M111" s="123"/>
      <c r="N111" s="123"/>
      <c r="O111" s="180"/>
      <c r="P111" s="5" t="s">
        <v>775</v>
      </c>
    </row>
    <row r="112" spans="1:19">
      <c r="A112" s="1503" t="str">
        <f>IF(ISERROR(#REF!),"xx","")</f>
        <v>xx</v>
      </c>
      <c r="B112" s="662">
        <v>9967008359</v>
      </c>
      <c r="C112" s="1350"/>
      <c r="D112" s="669" t="s">
        <v>4561</v>
      </c>
      <c r="E112" s="664"/>
      <c r="F112" s="1956">
        <v>311.1780672000001</v>
      </c>
      <c r="G112" s="272" t="s">
        <v>591</v>
      </c>
      <c r="H112" s="51"/>
      <c r="I112" s="51" t="s">
        <v>163</v>
      </c>
      <c r="J112" s="18" t="s">
        <v>416</v>
      </c>
      <c r="K112" s="191"/>
      <c r="L112" s="191"/>
      <c r="M112" s="139"/>
      <c r="N112" s="139"/>
      <c r="O112" s="125"/>
      <c r="P112" s="14" t="s">
        <v>401</v>
      </c>
      <c r="R112" s="44"/>
      <c r="S112" s="44"/>
    </row>
    <row r="113" spans="1:19" s="44" customFormat="1">
      <c r="A113" s="1503" t="str">
        <f>IF(ISERROR(#REF!),"xx","")</f>
        <v>xx</v>
      </c>
      <c r="B113" s="665">
        <v>9967000582</v>
      </c>
      <c r="C113" s="1351"/>
      <c r="D113" s="670" t="s">
        <v>482</v>
      </c>
      <c r="E113" s="667"/>
      <c r="F113" s="1956">
        <v>15.647385600000003</v>
      </c>
      <c r="G113" s="367" t="s">
        <v>591</v>
      </c>
      <c r="H113" s="52"/>
      <c r="I113" s="52" t="s">
        <v>163</v>
      </c>
      <c r="J113" s="20" t="s">
        <v>416</v>
      </c>
      <c r="K113" s="195"/>
      <c r="L113" s="195"/>
      <c r="M113" s="123"/>
      <c r="N113" s="123"/>
      <c r="O113" s="199"/>
      <c r="P113" s="5" t="s">
        <v>1386</v>
      </c>
    </row>
    <row r="114" spans="1:19" s="44" customFormat="1">
      <c r="A114" s="1503" t="str">
        <f>IF(ISERROR(#REF!),"xx","")</f>
        <v>xx</v>
      </c>
      <c r="B114" s="674">
        <v>9967001678</v>
      </c>
      <c r="C114" s="1349"/>
      <c r="D114" s="710" t="s">
        <v>1062</v>
      </c>
      <c r="E114" s="673"/>
      <c r="F114" s="1956">
        <v>287.80012800000003</v>
      </c>
      <c r="G114" s="358" t="s">
        <v>591</v>
      </c>
      <c r="H114" s="53"/>
      <c r="I114" s="53" t="s">
        <v>163</v>
      </c>
      <c r="J114" s="16"/>
      <c r="K114" s="512"/>
      <c r="L114" s="1015"/>
      <c r="M114" s="200"/>
      <c r="N114" s="124"/>
      <c r="O114" s="124"/>
      <c r="P114" s="230" t="s">
        <v>1067</v>
      </c>
      <c r="R114"/>
    </row>
    <row r="115" spans="1:19" s="44" customFormat="1">
      <c r="A115" s="1503" t="str">
        <f>IF(ISERROR(#REF!),"xx","")</f>
        <v>xx</v>
      </c>
      <c r="B115" s="662">
        <v>9967001676</v>
      </c>
      <c r="C115" s="1350"/>
      <c r="D115" s="669" t="s">
        <v>1063</v>
      </c>
      <c r="E115" s="664"/>
      <c r="F115" s="1956">
        <v>182.27341440000001</v>
      </c>
      <c r="G115" s="272" t="s">
        <v>591</v>
      </c>
      <c r="H115" s="51"/>
      <c r="I115" s="51" t="s">
        <v>163</v>
      </c>
      <c r="J115" s="18"/>
      <c r="K115" s="331"/>
      <c r="L115" s="1236"/>
      <c r="M115" s="183"/>
      <c r="N115" s="139"/>
      <c r="O115" s="139"/>
      <c r="P115" s="132" t="s">
        <v>1068</v>
      </c>
    </row>
    <row r="116" spans="1:19" s="44" customFormat="1">
      <c r="A116" s="1503" t="str">
        <f>IF(ISERROR(#REF!),"xx","")</f>
        <v>xx</v>
      </c>
      <c r="B116" s="665">
        <v>9967001677</v>
      </c>
      <c r="C116" s="1351"/>
      <c r="D116" s="670" t="s">
        <v>1064</v>
      </c>
      <c r="E116" s="667"/>
      <c r="F116" s="1956">
        <v>1630.8673920000003</v>
      </c>
      <c r="G116" s="367" t="s">
        <v>591</v>
      </c>
      <c r="H116" s="52"/>
      <c r="I116" s="52" t="s">
        <v>163</v>
      </c>
      <c r="J116" s="20"/>
      <c r="K116" s="870"/>
      <c r="L116" s="1016"/>
      <c r="M116" s="209"/>
      <c r="N116" s="123"/>
      <c r="O116" s="123"/>
      <c r="P116" s="135" t="s">
        <v>1069</v>
      </c>
    </row>
    <row r="117" spans="1:19" s="44" customFormat="1">
      <c r="A117" s="1503" t="str">
        <f>IF(ISERROR(#REF!),"xx","")</f>
        <v>xx</v>
      </c>
      <c r="B117" s="662">
        <v>9967001368</v>
      </c>
      <c r="C117" s="1350"/>
      <c r="D117" s="669" t="s">
        <v>1065</v>
      </c>
      <c r="E117" s="664"/>
      <c r="F117" s="1956">
        <v>1909.0741824000006</v>
      </c>
      <c r="G117" s="272" t="s">
        <v>591</v>
      </c>
      <c r="H117" s="51"/>
      <c r="I117" s="51" t="s">
        <v>163</v>
      </c>
      <c r="J117" s="18"/>
      <c r="K117" s="331"/>
      <c r="L117" s="1236"/>
      <c r="M117" s="183"/>
      <c r="N117" s="139"/>
      <c r="O117" s="139"/>
      <c r="P117" s="132" t="s">
        <v>1070</v>
      </c>
    </row>
    <row r="118" spans="1:19" s="44" customFormat="1">
      <c r="A118" s="1503" t="str">
        <f>IF(ISERROR(#REF!),"xx","")</f>
        <v>xx</v>
      </c>
      <c r="B118" s="662">
        <v>9967001680</v>
      </c>
      <c r="C118" s="1350"/>
      <c r="D118" s="669" t="s">
        <v>1066</v>
      </c>
      <c r="E118" s="664"/>
      <c r="F118" s="1956">
        <v>57477.522896640003</v>
      </c>
      <c r="G118" s="272" t="s">
        <v>591</v>
      </c>
      <c r="H118" s="51"/>
      <c r="I118" s="51" t="s">
        <v>163</v>
      </c>
      <c r="J118" s="18"/>
      <c r="K118" s="331"/>
      <c r="L118" s="1236"/>
      <c r="M118" s="183"/>
      <c r="N118" s="139"/>
      <c r="O118" s="139"/>
      <c r="P118" s="132" t="s">
        <v>1071</v>
      </c>
      <c r="R118"/>
    </row>
    <row r="119" spans="1:19" s="44" customFormat="1">
      <c r="A119" s="1503" t="str">
        <f>IF(ISERROR(#REF!),"xx","")</f>
        <v>xx</v>
      </c>
      <c r="B119" s="662">
        <v>9967001679</v>
      </c>
      <c r="C119" s="1350"/>
      <c r="D119" s="669" t="s">
        <v>1061</v>
      </c>
      <c r="E119" s="664"/>
      <c r="F119" s="1956">
        <v>982.35777024000026</v>
      </c>
      <c r="G119" s="272" t="s">
        <v>591</v>
      </c>
      <c r="H119" s="51"/>
      <c r="I119" s="51" t="s">
        <v>163</v>
      </c>
      <c r="J119" s="18"/>
      <c r="K119" s="331"/>
      <c r="L119" s="1236"/>
      <c r="M119" s="183"/>
      <c r="N119" s="139"/>
      <c r="O119" s="139"/>
      <c r="P119" s="132" t="s">
        <v>1070</v>
      </c>
    </row>
    <row r="120" spans="1:19" s="44" customFormat="1">
      <c r="A120" s="1503" t="str">
        <f>IF(ISERROR(#REF!),"xx","")</f>
        <v>xx</v>
      </c>
      <c r="B120" s="711" t="s">
        <v>251</v>
      </c>
      <c r="C120" s="1353"/>
      <c r="D120" s="721" t="s">
        <v>252</v>
      </c>
      <c r="E120" s="713"/>
      <c r="F120" s="1956">
        <v>2347.9460927999999</v>
      </c>
      <c r="G120" s="367" t="s">
        <v>591</v>
      </c>
      <c r="H120" s="52"/>
      <c r="I120" s="52" t="s">
        <v>163</v>
      </c>
      <c r="J120" s="20"/>
      <c r="K120" s="870"/>
      <c r="L120" s="1016"/>
      <c r="M120" s="209"/>
      <c r="N120" s="123"/>
      <c r="O120" s="123"/>
      <c r="P120" s="135"/>
    </row>
    <row r="121" spans="1:19" s="44" customFormat="1">
      <c r="A121" s="1503" t="str">
        <f>IF(ISERROR(#REF!),"xx","")</f>
        <v>xx</v>
      </c>
      <c r="B121" s="779">
        <v>9967002452</v>
      </c>
      <c r="C121" s="1349"/>
      <c r="D121" s="710" t="s">
        <v>1918</v>
      </c>
      <c r="E121" s="673"/>
      <c r="F121" s="1956">
        <v>1508.8736678400003</v>
      </c>
      <c r="G121" s="358" t="s">
        <v>591</v>
      </c>
      <c r="H121" s="53"/>
      <c r="I121" s="53" t="s">
        <v>163</v>
      </c>
      <c r="J121" s="16" t="s">
        <v>416</v>
      </c>
      <c r="K121" s="189"/>
      <c r="L121" s="189"/>
      <c r="M121" s="124"/>
      <c r="N121" s="124"/>
      <c r="O121" s="179"/>
      <c r="P121" s="4" t="s">
        <v>847</v>
      </c>
      <c r="R121"/>
    </row>
    <row r="122" spans="1:19" s="44" customFormat="1">
      <c r="A122" s="1503" t="str">
        <f>IF(ISERROR(#REF!),"xx","")</f>
        <v>xx</v>
      </c>
      <c r="B122" s="662">
        <v>9967001378</v>
      </c>
      <c r="C122" s="1350"/>
      <c r="D122" s="669" t="s">
        <v>388</v>
      </c>
      <c r="E122" s="664"/>
      <c r="F122" s="1956">
        <v>3337.4010700800004</v>
      </c>
      <c r="G122" s="272" t="s">
        <v>591</v>
      </c>
      <c r="H122" s="51"/>
      <c r="I122" s="51" t="s">
        <v>163</v>
      </c>
      <c r="J122" s="18" t="s">
        <v>416</v>
      </c>
      <c r="K122" s="191"/>
      <c r="L122" s="191"/>
      <c r="M122" s="139"/>
      <c r="N122" s="139"/>
      <c r="O122" s="116"/>
      <c r="P122" s="14" t="s">
        <v>848</v>
      </c>
    </row>
    <row r="123" spans="1:19" ht="12" customHeight="1">
      <c r="A123" s="1503" t="str">
        <f>IF(ISERROR(#REF!),"xx","")</f>
        <v>xx</v>
      </c>
      <c r="B123" s="106" t="s">
        <v>160</v>
      </c>
      <c r="C123" s="1361"/>
      <c r="D123" s="425"/>
      <c r="E123" s="98"/>
      <c r="F123" s="98"/>
      <c r="G123" s="98"/>
      <c r="H123" s="98"/>
      <c r="I123" s="98"/>
      <c r="J123" s="387"/>
      <c r="K123" s="387"/>
      <c r="L123" s="387"/>
      <c r="M123" s="381"/>
      <c r="N123" s="381"/>
      <c r="O123" s="426"/>
      <c r="P123" s="354"/>
      <c r="R123" s="44"/>
      <c r="S123" s="44"/>
    </row>
    <row r="124" spans="1:19" s="44" customFormat="1">
      <c r="A124" s="1503" t="str">
        <f>IF(ISERROR(#REF!),"xx","")</f>
        <v>xx</v>
      </c>
      <c r="B124" s="674" t="s">
        <v>2398</v>
      </c>
      <c r="C124" s="1349"/>
      <c r="D124" s="708" t="s">
        <v>1596</v>
      </c>
      <c r="E124" s="673" t="s">
        <v>1240</v>
      </c>
      <c r="F124" s="1956">
        <v>4935.4462080000003</v>
      </c>
      <c r="G124" s="33" t="s">
        <v>164</v>
      </c>
      <c r="H124" s="53"/>
      <c r="I124" s="53" t="s">
        <v>163</v>
      </c>
      <c r="J124" s="203" t="s">
        <v>416</v>
      </c>
      <c r="K124" s="204"/>
      <c r="L124" s="204"/>
      <c r="M124" s="204"/>
      <c r="N124" s="204"/>
      <c r="O124" s="179"/>
      <c r="P124" s="155" t="s">
        <v>502</v>
      </c>
      <c r="R124"/>
    </row>
    <row r="125" spans="1:19" s="44" customFormat="1">
      <c r="A125" s="1503" t="str">
        <f>IF(ISERROR(#REF!),"xx","")</f>
        <v>xx</v>
      </c>
      <c r="B125" s="662" t="s">
        <v>68</v>
      </c>
      <c r="C125" s="1350"/>
      <c r="D125" s="663" t="s">
        <v>69</v>
      </c>
      <c r="E125" s="664" t="s">
        <v>82</v>
      </c>
      <c r="F125" s="1956">
        <v>787.95763200000022</v>
      </c>
      <c r="G125" s="36" t="s">
        <v>164</v>
      </c>
      <c r="H125" s="51"/>
      <c r="I125" s="51" t="s">
        <v>163</v>
      </c>
      <c r="J125" s="201" t="s">
        <v>416</v>
      </c>
      <c r="K125" s="205"/>
      <c r="L125" s="365"/>
      <c r="M125" s="365"/>
      <c r="N125" s="365"/>
      <c r="O125" s="116"/>
      <c r="P125" s="86" t="s">
        <v>953</v>
      </c>
    </row>
    <row r="126" spans="1:19" s="44" customFormat="1">
      <c r="A126" s="1503" t="str">
        <f>IF(ISERROR(#REF!),"xx","")</f>
        <v>xx</v>
      </c>
      <c r="B126" s="674" t="s">
        <v>625</v>
      </c>
      <c r="C126" s="1349"/>
      <c r="D126" s="708" t="s">
        <v>624</v>
      </c>
      <c r="E126" s="673" t="s">
        <v>1448</v>
      </c>
      <c r="F126" s="1956">
        <v>12091.163293440002</v>
      </c>
      <c r="G126" s="33" t="s">
        <v>164</v>
      </c>
      <c r="H126" s="53"/>
      <c r="I126" s="53" t="s">
        <v>163</v>
      </c>
      <c r="J126" s="203" t="s">
        <v>416</v>
      </c>
      <c r="K126" s="204"/>
      <c r="L126" s="204"/>
      <c r="M126" s="204"/>
      <c r="N126" s="204"/>
      <c r="O126" s="179"/>
      <c r="P126" s="155" t="s">
        <v>1552</v>
      </c>
      <c r="R126"/>
    </row>
    <row r="127" spans="1:19" s="44" customFormat="1">
      <c r="A127" s="1503" t="str">
        <f>IF(ISERROR(#REF!),"xx","")</f>
        <v>xx</v>
      </c>
      <c r="B127" s="662" t="s">
        <v>1550</v>
      </c>
      <c r="C127" s="1350"/>
      <c r="D127" s="669" t="s">
        <v>1551</v>
      </c>
      <c r="E127" s="664"/>
      <c r="F127" s="1956">
        <v>45.228395520000007</v>
      </c>
      <c r="G127" s="36" t="s">
        <v>164</v>
      </c>
      <c r="H127" s="51"/>
      <c r="I127" s="51" t="s">
        <v>163</v>
      </c>
      <c r="J127" s="201" t="s">
        <v>416</v>
      </c>
      <c r="K127" s="205"/>
      <c r="L127" s="365"/>
      <c r="M127" s="365"/>
      <c r="N127" s="365"/>
      <c r="O127" s="116"/>
      <c r="P127" s="86" t="s">
        <v>1557</v>
      </c>
    </row>
    <row r="128" spans="1:19" s="44" customFormat="1">
      <c r="A128" s="1503" t="str">
        <f>IF(ISERROR(#REF!),"xx","")</f>
        <v>xx</v>
      </c>
      <c r="B128" s="662" t="s">
        <v>1432</v>
      </c>
      <c r="C128" s="1350"/>
      <c r="D128" s="663" t="s">
        <v>913</v>
      </c>
      <c r="E128" s="664" t="s">
        <v>473</v>
      </c>
      <c r="F128" s="1956">
        <v>22468.621190400005</v>
      </c>
      <c r="G128" s="36" t="s">
        <v>164</v>
      </c>
      <c r="H128" s="51"/>
      <c r="I128" s="51" t="s">
        <v>163</v>
      </c>
      <c r="J128" s="201" t="s">
        <v>416</v>
      </c>
      <c r="K128" s="205"/>
      <c r="L128" s="365"/>
      <c r="M128" s="365"/>
      <c r="N128" s="365"/>
      <c r="O128" s="116"/>
      <c r="P128" s="86" t="s">
        <v>776</v>
      </c>
    </row>
    <row r="129" spans="1:19" s="44" customFormat="1">
      <c r="A129" s="1503" t="str">
        <f>IF(ISERROR(#REF!),"xx","")</f>
        <v>xx</v>
      </c>
      <c r="B129" s="665">
        <v>9967002759</v>
      </c>
      <c r="C129" s="1351"/>
      <c r="D129" s="670" t="s">
        <v>2745</v>
      </c>
      <c r="E129" s="667"/>
      <c r="F129" s="1956">
        <v>79.131064320000007</v>
      </c>
      <c r="G129" s="46" t="s">
        <v>164</v>
      </c>
      <c r="H129" s="52"/>
      <c r="I129" s="52" t="s">
        <v>163</v>
      </c>
      <c r="J129" s="202" t="s">
        <v>416</v>
      </c>
      <c r="K129" s="224"/>
      <c r="L129" s="282"/>
      <c r="M129" s="224"/>
      <c r="N129" s="224"/>
      <c r="O129" s="180"/>
      <c r="P129" s="310" t="s">
        <v>854</v>
      </c>
    </row>
    <row r="130" spans="1:19">
      <c r="A130" s="1503" t="str">
        <f>IF(ISERROR(#REF!),"xx","")</f>
        <v>xx</v>
      </c>
      <c r="B130" s="662" t="s">
        <v>2824</v>
      </c>
      <c r="C130" s="1350"/>
      <c r="D130" s="663" t="s">
        <v>397</v>
      </c>
      <c r="E130" s="664" t="s">
        <v>1281</v>
      </c>
      <c r="F130" s="1956">
        <v>1331.38760832</v>
      </c>
      <c r="G130" s="36" t="s">
        <v>164</v>
      </c>
      <c r="H130" s="51"/>
      <c r="I130" s="51" t="s">
        <v>163</v>
      </c>
      <c r="J130" s="201" t="s">
        <v>416</v>
      </c>
      <c r="K130" s="205"/>
      <c r="L130" s="365"/>
      <c r="M130" s="365"/>
      <c r="N130" s="365"/>
      <c r="O130" s="366"/>
      <c r="P130" s="86"/>
    </row>
    <row r="131" spans="1:19" s="44" customFormat="1">
      <c r="A131" s="1503" t="str">
        <f>IF(ISERROR(#REF!),"xx","")</f>
        <v>xx</v>
      </c>
      <c r="B131" s="662">
        <v>9967000459</v>
      </c>
      <c r="C131" s="1350"/>
      <c r="D131" s="669" t="s">
        <v>1497</v>
      </c>
      <c r="E131" s="664"/>
      <c r="F131" s="1956">
        <v>1036.3971340800003</v>
      </c>
      <c r="G131" s="36" t="s">
        <v>164</v>
      </c>
      <c r="H131" s="51"/>
      <c r="I131" s="51" t="s">
        <v>163</v>
      </c>
      <c r="J131" s="201" t="s">
        <v>416</v>
      </c>
      <c r="K131" s="205"/>
      <c r="L131" s="365"/>
      <c r="M131" s="365"/>
      <c r="N131" s="365"/>
      <c r="O131" s="116"/>
      <c r="P131" s="86"/>
    </row>
    <row r="132" spans="1:19" s="44" customFormat="1">
      <c r="A132" s="1503" t="str">
        <f>IF(ISERROR(#REF!),"xx","")</f>
        <v>xx</v>
      </c>
      <c r="B132" s="665" t="s">
        <v>1433</v>
      </c>
      <c r="C132" s="1351"/>
      <c r="D132" s="666" t="s">
        <v>1435</v>
      </c>
      <c r="E132" s="667" t="s">
        <v>534</v>
      </c>
      <c r="F132" s="1956">
        <v>30160.000442880002</v>
      </c>
      <c r="G132" s="46" t="s">
        <v>164</v>
      </c>
      <c r="H132" s="52"/>
      <c r="I132" s="52" t="s">
        <v>163</v>
      </c>
      <c r="J132" s="202" t="s">
        <v>416</v>
      </c>
      <c r="K132" s="224"/>
      <c r="L132" s="282"/>
      <c r="M132" s="224"/>
      <c r="N132" s="224"/>
      <c r="O132" s="254"/>
      <c r="P132" s="310" t="s">
        <v>635</v>
      </c>
    </row>
    <row r="133" spans="1:19" s="44" customFormat="1">
      <c r="A133" s="1503" t="str">
        <f>IF(ISERROR(#REF!),"xx","")</f>
        <v>xx</v>
      </c>
      <c r="B133" s="674" t="s">
        <v>2401</v>
      </c>
      <c r="C133" s="1349"/>
      <c r="D133" s="708" t="s">
        <v>928</v>
      </c>
      <c r="E133" s="673" t="s">
        <v>1588</v>
      </c>
      <c r="F133" s="1956">
        <v>3326.5224115200008</v>
      </c>
      <c r="G133" s="33" t="s">
        <v>164</v>
      </c>
      <c r="H133" s="53"/>
      <c r="I133" s="53" t="s">
        <v>163</v>
      </c>
      <c r="J133" s="203" t="s">
        <v>416</v>
      </c>
      <c r="K133" s="204"/>
      <c r="L133" s="204"/>
      <c r="M133" s="204"/>
      <c r="N133" s="204"/>
      <c r="O133" s="115"/>
      <c r="P133" s="155" t="s">
        <v>168</v>
      </c>
      <c r="R133"/>
    </row>
    <row r="134" spans="1:19" s="44" customFormat="1">
      <c r="A134" s="1503" t="str">
        <f>IF(ISERROR(#REF!),"xx","")</f>
        <v>xx</v>
      </c>
      <c r="B134" s="776" t="s">
        <v>1823</v>
      </c>
      <c r="C134" s="1350"/>
      <c r="D134" s="663" t="s">
        <v>931</v>
      </c>
      <c r="E134" s="664" t="s">
        <v>169</v>
      </c>
      <c r="F134" s="1956">
        <v>5705.9495539200007</v>
      </c>
      <c r="G134" s="36" t="s">
        <v>164</v>
      </c>
      <c r="H134" s="51"/>
      <c r="I134" s="51" t="s">
        <v>163</v>
      </c>
      <c r="J134" s="201" t="s">
        <v>416</v>
      </c>
      <c r="K134" s="205"/>
      <c r="L134" s="365"/>
      <c r="M134" s="365"/>
      <c r="N134" s="365"/>
      <c r="O134" s="366"/>
      <c r="P134" s="86" t="s">
        <v>170</v>
      </c>
    </row>
    <row r="135" spans="1:19">
      <c r="A135" s="1503" t="str">
        <f>IF(ISERROR(#REF!),"xx","")</f>
        <v>xx</v>
      </c>
      <c r="B135" s="662" t="s">
        <v>771</v>
      </c>
      <c r="C135" s="1350"/>
      <c r="D135" s="663" t="s">
        <v>770</v>
      </c>
      <c r="E135" s="664" t="s">
        <v>381</v>
      </c>
      <c r="F135" s="1956">
        <v>2507.5121702400002</v>
      </c>
      <c r="G135" s="36" t="s">
        <v>164</v>
      </c>
      <c r="H135" s="51"/>
      <c r="I135" s="51" t="s">
        <v>163</v>
      </c>
      <c r="J135" s="201" t="s">
        <v>416</v>
      </c>
      <c r="K135" s="205"/>
      <c r="L135" s="365"/>
      <c r="M135" s="365"/>
      <c r="N135" s="365"/>
      <c r="O135" s="116"/>
      <c r="P135" s="86" t="s">
        <v>1684</v>
      </c>
      <c r="R135" s="44"/>
      <c r="S135" s="44"/>
    </row>
    <row r="136" spans="1:19" s="44" customFormat="1">
      <c r="A136" s="1503" t="str">
        <f>IF(ISERROR(#REF!),"xx","")</f>
        <v>xx</v>
      </c>
      <c r="B136" s="665" t="s">
        <v>683</v>
      </c>
      <c r="C136" s="1351"/>
      <c r="D136" s="666" t="s">
        <v>684</v>
      </c>
      <c r="E136" s="667" t="s">
        <v>1816</v>
      </c>
      <c r="F136" s="1956">
        <v>12329.89769088</v>
      </c>
      <c r="G136" s="46" t="s">
        <v>164</v>
      </c>
      <c r="H136" s="52"/>
      <c r="I136" s="52" t="s">
        <v>163</v>
      </c>
      <c r="J136" s="202" t="s">
        <v>416</v>
      </c>
      <c r="K136" s="224"/>
      <c r="L136" s="282"/>
      <c r="M136" s="224"/>
      <c r="N136" s="224"/>
      <c r="O136" s="254"/>
      <c r="P136" s="310" t="s">
        <v>311</v>
      </c>
    </row>
    <row r="137" spans="1:19" s="44" customFormat="1">
      <c r="A137" s="1503" t="str">
        <f>IF(ISERROR(#REF!),"xx","")</f>
        <v>xx</v>
      </c>
      <c r="B137" s="674" t="s">
        <v>774</v>
      </c>
      <c r="C137" s="1349"/>
      <c r="D137" s="708" t="s">
        <v>291</v>
      </c>
      <c r="E137" s="673" t="s">
        <v>290</v>
      </c>
      <c r="F137" s="1956">
        <v>1121.7871526400002</v>
      </c>
      <c r="G137" s="33" t="s">
        <v>164</v>
      </c>
      <c r="H137" s="53"/>
      <c r="I137" s="53" t="s">
        <v>163</v>
      </c>
      <c r="J137" s="203" t="s">
        <v>416</v>
      </c>
      <c r="K137" s="204"/>
      <c r="L137" s="204"/>
      <c r="M137" s="204"/>
      <c r="N137" s="204"/>
      <c r="O137" s="179"/>
      <c r="P137" s="155" t="s">
        <v>121</v>
      </c>
      <c r="R137"/>
    </row>
    <row r="138" spans="1:19" s="44" customFormat="1">
      <c r="A138" s="1503" t="str">
        <f>IF(ISERROR(#REF!),"xx","")</f>
        <v>xx</v>
      </c>
      <c r="B138" s="662" t="s">
        <v>282</v>
      </c>
      <c r="C138" s="1350"/>
      <c r="D138" s="663" t="s">
        <v>292</v>
      </c>
      <c r="E138" s="664" t="s">
        <v>290</v>
      </c>
      <c r="F138" s="1956">
        <v>1121.7871526400002</v>
      </c>
      <c r="G138" s="36" t="s">
        <v>164</v>
      </c>
      <c r="H138" s="51"/>
      <c r="I138" s="51" t="s">
        <v>163</v>
      </c>
      <c r="J138" s="201" t="s">
        <v>416</v>
      </c>
      <c r="K138" s="205"/>
      <c r="L138" s="365"/>
      <c r="M138" s="365"/>
      <c r="N138" s="365"/>
      <c r="O138" s="116"/>
      <c r="P138" s="86" t="s">
        <v>1088</v>
      </c>
    </row>
    <row r="139" spans="1:19" s="44" customFormat="1">
      <c r="A139" s="1503" t="str">
        <f>IF(ISERROR(#REF!),"xx","")</f>
        <v>xx</v>
      </c>
      <c r="B139" s="662" t="s">
        <v>283</v>
      </c>
      <c r="C139" s="1350"/>
      <c r="D139" s="663" t="s">
        <v>1425</v>
      </c>
      <c r="E139" s="664" t="s">
        <v>290</v>
      </c>
      <c r="F139" s="1956">
        <v>1121.7871526400002</v>
      </c>
      <c r="G139" s="36" t="s">
        <v>164</v>
      </c>
      <c r="H139" s="51"/>
      <c r="I139" s="51" t="s">
        <v>163</v>
      </c>
      <c r="J139" s="201" t="s">
        <v>416</v>
      </c>
      <c r="K139" s="205"/>
      <c r="L139" s="365"/>
      <c r="M139" s="365"/>
      <c r="N139" s="365"/>
      <c r="O139" s="116"/>
      <c r="P139" s="86" t="s">
        <v>1089</v>
      </c>
    </row>
    <row r="140" spans="1:19" s="44" customFormat="1">
      <c r="A140" s="1503" t="str">
        <f>IF(ISERROR(#REF!),"xx","")</f>
        <v>xx</v>
      </c>
      <c r="B140" s="665" t="s">
        <v>284</v>
      </c>
      <c r="C140" s="1351"/>
      <c r="D140" s="666" t="s">
        <v>1426</v>
      </c>
      <c r="E140" s="667" t="s">
        <v>290</v>
      </c>
      <c r="F140" s="1956">
        <v>1121.7871526400002</v>
      </c>
      <c r="G140" s="46" t="s">
        <v>164</v>
      </c>
      <c r="H140" s="52"/>
      <c r="I140" s="52" t="s">
        <v>163</v>
      </c>
      <c r="J140" s="202" t="s">
        <v>416</v>
      </c>
      <c r="K140" s="224"/>
      <c r="L140" s="282"/>
      <c r="M140" s="224"/>
      <c r="N140" s="224"/>
      <c r="O140" s="180"/>
      <c r="P140" s="310" t="s">
        <v>1090</v>
      </c>
    </row>
    <row r="141" spans="1:19" s="44" customFormat="1">
      <c r="A141" s="1503" t="str">
        <f>IF(ISERROR(#REF!),"xx","")</f>
        <v>xx</v>
      </c>
      <c r="B141" s="674" t="s">
        <v>285</v>
      </c>
      <c r="C141" s="1349"/>
      <c r="D141" s="708" t="s">
        <v>1427</v>
      </c>
      <c r="E141" s="673" t="s">
        <v>290</v>
      </c>
      <c r="F141" s="1956">
        <v>1121.7871526400002</v>
      </c>
      <c r="G141" s="33" t="s">
        <v>164</v>
      </c>
      <c r="H141" s="53"/>
      <c r="I141" s="53" t="s">
        <v>163</v>
      </c>
      <c r="J141" s="203" t="s">
        <v>416</v>
      </c>
      <c r="K141" s="204"/>
      <c r="L141" s="204"/>
      <c r="M141" s="204"/>
      <c r="N141" s="204"/>
      <c r="O141" s="179"/>
      <c r="P141" s="4" t="s">
        <v>256</v>
      </c>
      <c r="R141"/>
    </row>
    <row r="142" spans="1:19" s="44" customFormat="1">
      <c r="A142" s="1503" t="str">
        <f>IF(ISERROR(#REF!),"xx","")</f>
        <v>xx</v>
      </c>
      <c r="B142" s="662" t="s">
        <v>286</v>
      </c>
      <c r="C142" s="1350"/>
      <c r="D142" s="663" t="s">
        <v>1428</v>
      </c>
      <c r="E142" s="664" t="s">
        <v>290</v>
      </c>
      <c r="F142" s="1956">
        <v>1121.7871526400002</v>
      </c>
      <c r="G142" s="36" t="s">
        <v>164</v>
      </c>
      <c r="H142" s="51"/>
      <c r="I142" s="51" t="s">
        <v>163</v>
      </c>
      <c r="J142" s="201" t="s">
        <v>416</v>
      </c>
      <c r="K142" s="205"/>
      <c r="L142" s="365"/>
      <c r="M142" s="365"/>
      <c r="N142" s="365"/>
      <c r="O142" s="116"/>
      <c r="P142" s="14" t="s">
        <v>257</v>
      </c>
    </row>
    <row r="143" spans="1:19" s="44" customFormat="1">
      <c r="A143" s="1503" t="str">
        <f>IF(ISERROR(#REF!),"xx","")</f>
        <v>xx</v>
      </c>
      <c r="B143" s="662" t="s">
        <v>287</v>
      </c>
      <c r="C143" s="1350"/>
      <c r="D143" s="663" t="s">
        <v>1429</v>
      </c>
      <c r="E143" s="664" t="s">
        <v>290</v>
      </c>
      <c r="F143" s="1956">
        <v>1121.7871526400002</v>
      </c>
      <c r="G143" s="36" t="s">
        <v>164</v>
      </c>
      <c r="H143" s="51"/>
      <c r="I143" s="51" t="s">
        <v>163</v>
      </c>
      <c r="J143" s="201" t="s">
        <v>416</v>
      </c>
      <c r="K143" s="205"/>
      <c r="L143" s="365"/>
      <c r="M143" s="365"/>
      <c r="N143" s="365"/>
      <c r="O143" s="116"/>
      <c r="P143" s="14" t="s">
        <v>258</v>
      </c>
    </row>
    <row r="144" spans="1:19" s="44" customFormat="1">
      <c r="A144" s="1503" t="str">
        <f>IF(ISERROR(#REF!),"xx","")</f>
        <v>xx</v>
      </c>
      <c r="B144" s="674" t="s">
        <v>288</v>
      </c>
      <c r="C144" s="1349"/>
      <c r="D144" s="708" t="s">
        <v>1430</v>
      </c>
      <c r="E144" s="673" t="s">
        <v>290</v>
      </c>
      <c r="F144" s="1956">
        <v>1121.7871526400002</v>
      </c>
      <c r="G144" s="33" t="s">
        <v>164</v>
      </c>
      <c r="H144" s="53"/>
      <c r="I144" s="53" t="s">
        <v>163</v>
      </c>
      <c r="J144" s="203" t="s">
        <v>416</v>
      </c>
      <c r="K144" s="204"/>
      <c r="L144" s="281"/>
      <c r="M144" s="281"/>
      <c r="N144" s="281"/>
      <c r="O144" s="179"/>
      <c r="P144" s="4" t="s">
        <v>259</v>
      </c>
    </row>
    <row r="145" spans="1:19" s="44" customFormat="1">
      <c r="A145" s="1503" t="str">
        <f>IF(ISERROR(#REF!),"xx","")</f>
        <v>xx</v>
      </c>
      <c r="B145" s="662" t="s">
        <v>289</v>
      </c>
      <c r="C145" s="1350"/>
      <c r="D145" s="663" t="s">
        <v>1431</v>
      </c>
      <c r="E145" s="664" t="s">
        <v>290</v>
      </c>
      <c r="F145" s="1956">
        <v>1121.7871526400002</v>
      </c>
      <c r="G145" s="36" t="s">
        <v>164</v>
      </c>
      <c r="H145" s="51"/>
      <c r="I145" s="51" t="s">
        <v>163</v>
      </c>
      <c r="J145" s="201" t="s">
        <v>416</v>
      </c>
      <c r="K145" s="205"/>
      <c r="L145" s="365"/>
      <c r="M145" s="205"/>
      <c r="N145" s="205"/>
      <c r="O145" s="116"/>
      <c r="P145" s="14" t="s">
        <v>259</v>
      </c>
      <c r="R145"/>
    </row>
    <row r="146" spans="1:19" s="44" customFormat="1">
      <c r="A146" s="1503" t="str">
        <f>IF(ISERROR(#REF!),"xx","")</f>
        <v>xx</v>
      </c>
      <c r="B146" s="662" t="s">
        <v>1541</v>
      </c>
      <c r="C146" s="1350"/>
      <c r="D146" s="663" t="s">
        <v>1543</v>
      </c>
      <c r="E146" s="664" t="s">
        <v>290</v>
      </c>
      <c r="F146" s="1956">
        <v>1121.7871526400002</v>
      </c>
      <c r="G146" s="36" t="s">
        <v>164</v>
      </c>
      <c r="H146" s="51"/>
      <c r="I146" s="51" t="s">
        <v>163</v>
      </c>
      <c r="J146" s="201" t="s">
        <v>416</v>
      </c>
      <c r="K146" s="205"/>
      <c r="L146" s="205"/>
      <c r="M146" s="205"/>
      <c r="N146" s="205"/>
      <c r="O146" s="242"/>
      <c r="P146" s="94" t="s">
        <v>1090</v>
      </c>
    </row>
    <row r="147" spans="1:19" s="44" customFormat="1">
      <c r="A147" s="1503" t="str">
        <f>IF(ISERROR(#REF!),"xx","")</f>
        <v>xx</v>
      </c>
      <c r="B147" s="665" t="s">
        <v>1542</v>
      </c>
      <c r="C147" s="1351"/>
      <c r="D147" s="666" t="s">
        <v>1544</v>
      </c>
      <c r="E147" s="667" t="s">
        <v>290</v>
      </c>
      <c r="F147" s="1956">
        <v>1121.7871526400002</v>
      </c>
      <c r="G147" s="46" t="s">
        <v>164</v>
      </c>
      <c r="H147" s="52"/>
      <c r="I147" s="52" t="s">
        <v>163</v>
      </c>
      <c r="J147" s="202" t="s">
        <v>416</v>
      </c>
      <c r="K147" s="224"/>
      <c r="L147" s="224"/>
      <c r="M147" s="224"/>
      <c r="N147" s="224"/>
      <c r="O147" s="254"/>
      <c r="P147" s="126" t="s">
        <v>1089</v>
      </c>
    </row>
    <row r="148" spans="1:19">
      <c r="A148" s="1503" t="str">
        <f>IF(ISERROR(#REF!),"xx","")</f>
        <v>xx</v>
      </c>
      <c r="B148" s="662">
        <v>9967002756</v>
      </c>
      <c r="C148" s="1350"/>
      <c r="D148" s="669" t="s">
        <v>2731</v>
      </c>
      <c r="E148" s="664"/>
      <c r="F148" s="1956">
        <v>1746.7325568000001</v>
      </c>
      <c r="G148" s="36" t="s">
        <v>164</v>
      </c>
      <c r="H148" s="18"/>
      <c r="I148" s="18" t="s">
        <v>163</v>
      </c>
      <c r="J148" s="18" t="s">
        <v>416</v>
      </c>
      <c r="K148" s="191"/>
      <c r="L148" s="191"/>
      <c r="M148" s="183"/>
      <c r="N148" s="139"/>
      <c r="O148" s="58"/>
      <c r="P148" s="14" t="s">
        <v>2734</v>
      </c>
      <c r="R148" s="44"/>
      <c r="S148" s="44"/>
    </row>
    <row r="149" spans="1:19">
      <c r="A149" s="1503" t="str">
        <f>IF(ISERROR(#REF!),"xx","")</f>
        <v>xx</v>
      </c>
      <c r="B149" s="662">
        <v>9967002757</v>
      </c>
      <c r="C149" s="1350"/>
      <c r="D149" s="669" t="s">
        <v>2732</v>
      </c>
      <c r="E149" s="664"/>
      <c r="F149" s="1956">
        <v>2117.9108966399999</v>
      </c>
      <c r="G149" s="36" t="s">
        <v>164</v>
      </c>
      <c r="H149" s="18"/>
      <c r="I149" s="18" t="s">
        <v>163</v>
      </c>
      <c r="J149" s="18" t="s">
        <v>416</v>
      </c>
      <c r="K149" s="191"/>
      <c r="L149" s="191"/>
      <c r="M149" s="183"/>
      <c r="N149" s="139"/>
      <c r="O149" s="58"/>
      <c r="P149" s="14" t="s">
        <v>2734</v>
      </c>
      <c r="S149" s="44"/>
    </row>
    <row r="150" spans="1:19">
      <c r="A150" s="1503" t="str">
        <f>IF(ISERROR(#REF!),"xx","")</f>
        <v>xx</v>
      </c>
      <c r="B150" s="665">
        <v>9967002758</v>
      </c>
      <c r="C150" s="1351"/>
      <c r="D150" s="670" t="s">
        <v>2733</v>
      </c>
      <c r="E150" s="667"/>
      <c r="F150" s="1956">
        <v>1891.8061747200004</v>
      </c>
      <c r="G150" s="46" t="s">
        <v>164</v>
      </c>
      <c r="H150" s="20"/>
      <c r="I150" s="20" t="s">
        <v>163</v>
      </c>
      <c r="J150" s="20" t="s">
        <v>416</v>
      </c>
      <c r="K150" s="195"/>
      <c r="L150" s="195"/>
      <c r="M150" s="209"/>
      <c r="N150" s="123"/>
      <c r="O150" s="199"/>
      <c r="P150" s="5" t="s">
        <v>2734</v>
      </c>
      <c r="R150" s="44"/>
      <c r="S150" s="44"/>
    </row>
    <row r="151" spans="1:19" ht="12" customHeight="1">
      <c r="A151" s="1503" t="str">
        <f>IF(ISERROR(#REF!),"xx","")</f>
        <v>xx</v>
      </c>
      <c r="B151" s="144" t="s">
        <v>161</v>
      </c>
      <c r="C151" s="1357"/>
      <c r="D151" s="141"/>
      <c r="E151" s="143"/>
      <c r="F151" s="140"/>
      <c r="G151" s="464"/>
      <c r="H151" s="140"/>
      <c r="I151" s="140"/>
      <c r="J151" s="140"/>
      <c r="K151" s="1237"/>
      <c r="L151" s="1237"/>
      <c r="M151" s="142"/>
      <c r="N151" s="142"/>
      <c r="O151" s="142"/>
      <c r="P151" s="143"/>
      <c r="R151" s="44"/>
      <c r="S151" s="44"/>
    </row>
    <row r="152" spans="1:19" s="44" customFormat="1">
      <c r="A152" s="1503" t="str">
        <f>IF(ISERROR(#REF!),"xx","")</f>
        <v>xx</v>
      </c>
      <c r="B152" s="674" t="s">
        <v>3752</v>
      </c>
      <c r="C152" s="1349"/>
      <c r="D152" s="708" t="s">
        <v>478</v>
      </c>
      <c r="E152" s="673" t="s">
        <v>471</v>
      </c>
      <c r="F152" s="1956">
        <v>2457.0307238400001</v>
      </c>
      <c r="G152" s="33" t="s">
        <v>591</v>
      </c>
      <c r="H152" s="53"/>
      <c r="I152" s="53"/>
      <c r="J152" s="203" t="s">
        <v>416</v>
      </c>
      <c r="K152" s="204"/>
      <c r="L152" s="204"/>
      <c r="M152" s="204"/>
      <c r="N152" s="204"/>
      <c r="O152" s="115"/>
      <c r="P152" s="155" t="s">
        <v>816</v>
      </c>
    </row>
    <row r="153" spans="1:19" s="44" customFormat="1">
      <c r="A153" s="1503" t="str">
        <f>IF(ISERROR(#REF!),"xx","")</f>
        <v>xx</v>
      </c>
      <c r="B153" s="662" t="s">
        <v>479</v>
      </c>
      <c r="C153" s="1350"/>
      <c r="D153" s="663" t="s">
        <v>67</v>
      </c>
      <c r="E153" s="664" t="s">
        <v>94</v>
      </c>
      <c r="F153" s="1956">
        <v>473.53832064000011</v>
      </c>
      <c r="G153" s="36" t="s">
        <v>591</v>
      </c>
      <c r="H153" s="51"/>
      <c r="I153" s="51"/>
      <c r="J153" s="201" t="s">
        <v>416</v>
      </c>
      <c r="K153" s="205"/>
      <c r="L153" s="365"/>
      <c r="M153" s="365"/>
      <c r="N153" s="365"/>
      <c r="O153" s="366"/>
      <c r="P153" s="86" t="s">
        <v>632</v>
      </c>
      <c r="R153"/>
    </row>
    <row r="154" spans="1:19" s="44" customFormat="1">
      <c r="A154" s="1503" t="str">
        <f>IF(ISERROR(#REF!),"xx","")</f>
        <v>xx</v>
      </c>
      <c r="B154" s="662">
        <v>9967001961</v>
      </c>
      <c r="C154" s="1350"/>
      <c r="D154" s="663" t="s">
        <v>1760</v>
      </c>
      <c r="E154" s="664" t="s">
        <v>1485</v>
      </c>
      <c r="F154" s="1956">
        <v>165.95542656000003</v>
      </c>
      <c r="G154" s="36" t="s">
        <v>591</v>
      </c>
      <c r="H154" s="51"/>
      <c r="I154" s="51"/>
      <c r="J154" s="201" t="s">
        <v>416</v>
      </c>
      <c r="K154" s="205"/>
      <c r="L154" s="365"/>
      <c r="M154" s="365"/>
      <c r="N154" s="365"/>
      <c r="O154" s="366"/>
      <c r="P154" s="86" t="s">
        <v>1763</v>
      </c>
    </row>
    <row r="155" spans="1:19" s="44" customFormat="1">
      <c r="A155" s="1503" t="str">
        <f>IF(ISERROR(#REF!),"xx","")</f>
        <v>xx</v>
      </c>
      <c r="B155" s="665">
        <v>9967001962</v>
      </c>
      <c r="C155" s="1351"/>
      <c r="D155" s="666" t="s">
        <v>1761</v>
      </c>
      <c r="E155" s="667"/>
      <c r="F155" s="1956">
        <v>20.732785920000005</v>
      </c>
      <c r="G155" s="46" t="s">
        <v>591</v>
      </c>
      <c r="H155" s="52"/>
      <c r="I155" s="52"/>
      <c r="J155" s="202" t="s">
        <v>416</v>
      </c>
      <c r="K155" s="224"/>
      <c r="L155" s="282"/>
      <c r="M155" s="282"/>
      <c r="N155" s="282"/>
      <c r="O155" s="369"/>
      <c r="P155" s="310" t="s">
        <v>1762</v>
      </c>
    </row>
    <row r="156" spans="1:19" s="44" customFormat="1">
      <c r="A156" s="1503" t="str">
        <f>IF(ISERROR(#REF!),"xx","")</f>
        <v>xx</v>
      </c>
      <c r="B156" s="662" t="s">
        <v>3245</v>
      </c>
      <c r="C156" s="1350"/>
      <c r="D156" s="663" t="s">
        <v>927</v>
      </c>
      <c r="E156" s="664" t="s">
        <v>472</v>
      </c>
      <c r="F156" s="1956">
        <v>2443.4696563200005</v>
      </c>
      <c r="G156" s="36" t="s">
        <v>591</v>
      </c>
      <c r="H156" s="51"/>
      <c r="I156" s="51"/>
      <c r="J156" s="201" t="s">
        <v>416</v>
      </c>
      <c r="K156" s="205"/>
      <c r="L156" s="365"/>
      <c r="M156" s="205"/>
      <c r="N156" s="205"/>
      <c r="O156" s="242"/>
      <c r="P156" s="86" t="s">
        <v>743</v>
      </c>
      <c r="R156"/>
    </row>
    <row r="157" spans="1:19" s="44" customFormat="1">
      <c r="A157" s="1503" t="str">
        <f>IF(ISERROR(#REF!),"xx","")</f>
        <v>xx</v>
      </c>
      <c r="B157" s="662" t="s">
        <v>3244</v>
      </c>
      <c r="C157" s="1350"/>
      <c r="D157" s="663" t="s">
        <v>171</v>
      </c>
      <c r="E157" s="664" t="s">
        <v>473</v>
      </c>
      <c r="F157" s="1956">
        <v>3136.3321651200008</v>
      </c>
      <c r="G157" s="272" t="s">
        <v>591</v>
      </c>
      <c r="H157" s="51"/>
      <c r="I157" s="51"/>
      <c r="J157" s="201" t="s">
        <v>416</v>
      </c>
      <c r="K157" s="205"/>
      <c r="L157" s="205"/>
      <c r="M157" s="205"/>
      <c r="N157" s="205"/>
      <c r="O157" s="242"/>
      <c r="P157" s="86" t="s">
        <v>1329</v>
      </c>
    </row>
    <row r="158" spans="1:19" s="44" customFormat="1">
      <c r="A158" s="1503" t="str">
        <f>IF(ISERROR(#REF!),"xx","")</f>
        <v>xx</v>
      </c>
      <c r="B158" s="662" t="s">
        <v>63</v>
      </c>
      <c r="C158" s="1350"/>
      <c r="D158" s="663" t="s">
        <v>64</v>
      </c>
      <c r="E158" s="664" t="s">
        <v>474</v>
      </c>
      <c r="F158" s="1956">
        <v>450.25352064000009</v>
      </c>
      <c r="G158" s="272" t="s">
        <v>591</v>
      </c>
      <c r="H158" s="51"/>
      <c r="I158" s="51"/>
      <c r="J158" s="201" t="s">
        <v>416</v>
      </c>
      <c r="K158" s="205"/>
      <c r="L158" s="365"/>
      <c r="M158" s="365"/>
      <c r="N158" s="365"/>
      <c r="O158" s="366"/>
      <c r="P158" s="86" t="s">
        <v>633</v>
      </c>
    </row>
    <row r="159" spans="1:19" s="44" customFormat="1">
      <c r="A159" s="1503" t="str">
        <f>IF(ISERROR(#REF!),"xx","")</f>
        <v>xx</v>
      </c>
      <c r="B159" s="662" t="s">
        <v>1705</v>
      </c>
      <c r="C159" s="1350"/>
      <c r="D159" s="663" t="s">
        <v>885</v>
      </c>
      <c r="E159" s="664" t="s">
        <v>1420</v>
      </c>
      <c r="F159" s="1956">
        <v>954.8817062400002</v>
      </c>
      <c r="G159" s="272" t="s">
        <v>591</v>
      </c>
      <c r="H159" s="51"/>
      <c r="I159" s="51"/>
      <c r="J159" s="201" t="s">
        <v>416</v>
      </c>
      <c r="K159" s="205"/>
      <c r="L159" s="365"/>
      <c r="M159" s="205"/>
      <c r="N159" s="205"/>
      <c r="O159" s="242"/>
      <c r="P159" s="14" t="s">
        <v>634</v>
      </c>
      <c r="R159"/>
    </row>
    <row r="160" spans="1:19" s="44" customFormat="1">
      <c r="A160" s="1503" t="str">
        <f>IF(ISERROR(#REF!),"xx","")</f>
        <v>xx</v>
      </c>
      <c r="B160" s="665" t="s">
        <v>2396</v>
      </c>
      <c r="C160" s="1351"/>
      <c r="D160" s="666" t="s">
        <v>1576</v>
      </c>
      <c r="E160" s="667" t="s">
        <v>796</v>
      </c>
      <c r="F160" s="1956">
        <v>628.81999487999997</v>
      </c>
      <c r="G160" s="367" t="s">
        <v>591</v>
      </c>
      <c r="H160" s="52"/>
      <c r="I160" s="52"/>
      <c r="J160" s="20" t="s">
        <v>416</v>
      </c>
      <c r="K160" s="195"/>
      <c r="L160" s="195"/>
      <c r="M160" s="123"/>
      <c r="N160" s="123"/>
      <c r="O160" s="180"/>
      <c r="P160" s="5" t="s">
        <v>1580</v>
      </c>
    </row>
    <row r="161" spans="1:19" s="44" customFormat="1">
      <c r="A161" s="1503" t="str">
        <f>IF(ISERROR(#REF!),"xx","")</f>
        <v>xx</v>
      </c>
      <c r="B161" s="983" t="s">
        <v>2716</v>
      </c>
      <c r="C161" s="1362"/>
      <c r="D161" s="795" t="s">
        <v>246</v>
      </c>
      <c r="E161" s="796" t="s">
        <v>2717</v>
      </c>
      <c r="F161" s="1956">
        <v>19491.426662400005</v>
      </c>
      <c r="G161" s="36" t="s">
        <v>164</v>
      </c>
      <c r="H161" s="51"/>
      <c r="I161" s="51" t="s">
        <v>163</v>
      </c>
      <c r="J161" s="201" t="s">
        <v>416</v>
      </c>
      <c r="K161" s="1238"/>
      <c r="L161" s="205"/>
      <c r="M161" s="205"/>
      <c r="N161" s="205"/>
      <c r="O161" s="242"/>
      <c r="P161" s="14" t="s">
        <v>761</v>
      </c>
    </row>
    <row r="162" spans="1:19" s="44" customFormat="1">
      <c r="A162" s="1503" t="str">
        <f>IF(ISERROR(#REF!),"xx","")</f>
        <v>xx</v>
      </c>
      <c r="B162" s="734">
        <v>9967003565</v>
      </c>
      <c r="C162" s="1363"/>
      <c r="D162" s="727" t="s">
        <v>2996</v>
      </c>
      <c r="E162" s="735"/>
      <c r="F162" s="1956">
        <v>3195.7177190400002</v>
      </c>
      <c r="G162" s="367" t="s">
        <v>591</v>
      </c>
      <c r="H162" s="52"/>
      <c r="I162" s="52" t="s">
        <v>163</v>
      </c>
      <c r="J162" s="20" t="s">
        <v>416</v>
      </c>
      <c r="K162" s="1287"/>
      <c r="L162" s="446"/>
      <c r="M162" s="446"/>
      <c r="N162" s="446"/>
      <c r="O162" s="448"/>
      <c r="P162" s="5"/>
    </row>
    <row r="163" spans="1:19">
      <c r="A163" s="1503" t="str">
        <f>IF(ISERROR(#REF!),"xx","")</f>
        <v>xx</v>
      </c>
      <c r="B163" s="665">
        <v>9967002677</v>
      </c>
      <c r="C163" s="1351"/>
      <c r="D163" s="670" t="s">
        <v>2482</v>
      </c>
      <c r="E163" s="1241"/>
      <c r="F163" s="1956">
        <v>796.11662592000005</v>
      </c>
      <c r="G163" s="19" t="s">
        <v>1697</v>
      </c>
      <c r="H163" s="1242"/>
      <c r="I163" s="9"/>
      <c r="J163" s="194"/>
      <c r="K163" s="194"/>
      <c r="L163" s="194"/>
      <c r="M163" s="181"/>
      <c r="N163" s="181"/>
      <c r="O163" s="187"/>
      <c r="P163" s="1010"/>
      <c r="R163" s="44"/>
      <c r="S163" s="44"/>
    </row>
    <row r="164" spans="1:19" s="78" customFormat="1">
      <c r="A164" s="1503" t="str">
        <f>IF(ISERROR(#REF!),"xx","")</f>
        <v>xx</v>
      </c>
      <c r="B164" s="90" t="s">
        <v>1030</v>
      </c>
      <c r="C164" s="1343"/>
      <c r="D164" s="83"/>
      <c r="E164" s="83"/>
      <c r="F164" s="91"/>
      <c r="G164" s="1217"/>
      <c r="H164" s="1217"/>
      <c r="I164" s="357"/>
      <c r="J164" s="289"/>
      <c r="K164" s="289"/>
      <c r="L164" s="289"/>
      <c r="M164" s="131"/>
      <c r="N164" s="131"/>
      <c r="O164" s="184"/>
      <c r="P164" s="89"/>
    </row>
    <row r="165" spans="1:19" s="44" customFormat="1">
      <c r="A165" s="1503" t="str">
        <f>IF(ISERROR(#REF!),"xx","")</f>
        <v>xx</v>
      </c>
      <c r="B165" s="754" t="s">
        <v>938</v>
      </c>
      <c r="C165" s="1360"/>
      <c r="D165" s="705" t="s">
        <v>934</v>
      </c>
      <c r="E165" s="658" t="s">
        <v>717</v>
      </c>
      <c r="F165" s="1956">
        <v>38.808</v>
      </c>
      <c r="G165" s="33" t="s">
        <v>164</v>
      </c>
      <c r="H165" s="53"/>
      <c r="I165" s="53" t="s">
        <v>163</v>
      </c>
      <c r="J165" s="203"/>
      <c r="K165" s="204"/>
      <c r="L165" s="204"/>
      <c r="M165" s="204"/>
      <c r="N165" s="204"/>
      <c r="O165" s="115"/>
      <c r="P165" s="122" t="s">
        <v>2938</v>
      </c>
    </row>
    <row r="166" spans="1:19" s="44" customFormat="1">
      <c r="A166" s="1503" t="str">
        <f>IF(ISERROR(#REF!),"xx","")</f>
        <v>xx</v>
      </c>
      <c r="B166" s="755" t="s">
        <v>2939</v>
      </c>
      <c r="C166" s="1347"/>
      <c r="D166" s="756" t="s">
        <v>935</v>
      </c>
      <c r="E166" s="757" t="s">
        <v>2944</v>
      </c>
      <c r="F166" s="1956">
        <v>59.570280000000011</v>
      </c>
      <c r="G166" s="36" t="s">
        <v>164</v>
      </c>
      <c r="H166" s="51"/>
      <c r="I166" s="51" t="s">
        <v>163</v>
      </c>
      <c r="J166" s="201"/>
      <c r="K166" s="205"/>
      <c r="L166" s="365"/>
      <c r="M166" s="365"/>
      <c r="N166" s="365"/>
      <c r="O166" s="366"/>
      <c r="P166" s="94" t="s">
        <v>2942</v>
      </c>
    </row>
    <row r="167" spans="1:19" s="44" customFormat="1">
      <c r="A167" s="1503" t="str">
        <f>IF(ISERROR(#REF!),"xx","")</f>
        <v>xx</v>
      </c>
      <c r="B167" s="755" t="s">
        <v>2940</v>
      </c>
      <c r="C167" s="1347"/>
      <c r="D167" s="756" t="s">
        <v>936</v>
      </c>
      <c r="E167" s="757" t="s">
        <v>2945</v>
      </c>
      <c r="F167" s="1956">
        <v>59.570280000000011</v>
      </c>
      <c r="G167" s="36" t="s">
        <v>164</v>
      </c>
      <c r="H167" s="51"/>
      <c r="I167" s="51" t="s">
        <v>163</v>
      </c>
      <c r="J167" s="201"/>
      <c r="K167" s="205"/>
      <c r="L167" s="365"/>
      <c r="M167" s="365"/>
      <c r="N167" s="365"/>
      <c r="O167" s="366"/>
      <c r="P167" s="94" t="s">
        <v>2942</v>
      </c>
    </row>
    <row r="168" spans="1:19" s="44" customFormat="1">
      <c r="A168" s="1503" t="str">
        <f>IF(ISERROR(#REF!),"xx","")</f>
        <v>xx</v>
      </c>
      <c r="B168" s="755" t="s">
        <v>2941</v>
      </c>
      <c r="C168" s="1347"/>
      <c r="D168" s="756" t="s">
        <v>937</v>
      </c>
      <c r="E168" s="757" t="s">
        <v>2946</v>
      </c>
      <c r="F168" s="1956">
        <v>59.570280000000011</v>
      </c>
      <c r="G168" s="36" t="s">
        <v>164</v>
      </c>
      <c r="H168" s="51"/>
      <c r="I168" s="51" t="s">
        <v>163</v>
      </c>
      <c r="J168" s="201"/>
      <c r="K168" s="205"/>
      <c r="L168" s="365"/>
      <c r="M168" s="205"/>
      <c r="N168" s="205"/>
      <c r="O168" s="242"/>
      <c r="P168" s="94" t="s">
        <v>2942</v>
      </c>
    </row>
    <row r="169" spans="1:19" s="44" customFormat="1">
      <c r="A169" s="1503" t="str">
        <f>IF(ISERROR(#REF!),"xx","")</f>
        <v>xx</v>
      </c>
      <c r="B169" s="754" t="s">
        <v>594</v>
      </c>
      <c r="C169" s="1360"/>
      <c r="D169" s="705" t="s">
        <v>595</v>
      </c>
      <c r="E169" s="658" t="s">
        <v>717</v>
      </c>
      <c r="F169" s="1956">
        <v>46.957679999999996</v>
      </c>
      <c r="G169" s="33" t="s">
        <v>602</v>
      </c>
      <c r="H169" s="53"/>
      <c r="I169" s="53"/>
      <c r="J169" s="203"/>
      <c r="K169" s="204"/>
      <c r="L169" s="204"/>
      <c r="M169" s="204"/>
      <c r="N169" s="204"/>
      <c r="O169" s="115"/>
      <c r="P169" s="122" t="s">
        <v>592</v>
      </c>
    </row>
    <row r="170" spans="1:19" s="44" customFormat="1">
      <c r="A170" s="1503" t="str">
        <f>IF(ISERROR(#REF!),"xx","")</f>
        <v>xx</v>
      </c>
      <c r="B170" s="755" t="s">
        <v>596</v>
      </c>
      <c r="C170" s="1347"/>
      <c r="D170" s="756" t="s">
        <v>597</v>
      </c>
      <c r="E170" s="757" t="s">
        <v>718</v>
      </c>
      <c r="F170" s="1956">
        <v>55.107360000000021</v>
      </c>
      <c r="G170" s="36" t="s">
        <v>602</v>
      </c>
      <c r="H170" s="51"/>
      <c r="I170" s="51"/>
      <c r="J170" s="201"/>
      <c r="K170" s="205"/>
      <c r="L170" s="365"/>
      <c r="M170" s="365"/>
      <c r="N170" s="365"/>
      <c r="O170" s="366"/>
      <c r="P170" s="94" t="s">
        <v>593</v>
      </c>
    </row>
    <row r="171" spans="1:19" s="44" customFormat="1">
      <c r="A171" s="1503" t="str">
        <f>IF(ISERROR(#REF!),"xx","")</f>
        <v>xx</v>
      </c>
      <c r="B171" s="755" t="s">
        <v>598</v>
      </c>
      <c r="C171" s="1347"/>
      <c r="D171" s="756" t="s">
        <v>599</v>
      </c>
      <c r="E171" s="757" t="s">
        <v>719</v>
      </c>
      <c r="F171" s="1956">
        <v>55.107360000000021</v>
      </c>
      <c r="G171" s="36" t="s">
        <v>602</v>
      </c>
      <c r="H171" s="51"/>
      <c r="I171" s="51"/>
      <c r="J171" s="201"/>
      <c r="K171" s="205"/>
      <c r="L171" s="365"/>
      <c r="M171" s="365"/>
      <c r="N171" s="365"/>
      <c r="O171" s="366"/>
      <c r="P171" s="94" t="s">
        <v>593</v>
      </c>
    </row>
    <row r="172" spans="1:19" s="44" customFormat="1">
      <c r="A172" s="1503" t="str">
        <f>IF(ISERROR(#REF!),"xx","")</f>
        <v>xx</v>
      </c>
      <c r="B172" s="758" t="s">
        <v>600</v>
      </c>
      <c r="C172" s="1348"/>
      <c r="D172" s="706" t="s">
        <v>601</v>
      </c>
      <c r="E172" s="661" t="s">
        <v>720</v>
      </c>
      <c r="F172" s="1956">
        <v>55.107360000000021</v>
      </c>
      <c r="G172" s="46" t="s">
        <v>602</v>
      </c>
      <c r="H172" s="52"/>
      <c r="I172" s="52"/>
      <c r="J172" s="202"/>
      <c r="K172" s="224"/>
      <c r="L172" s="282"/>
      <c r="M172" s="224"/>
      <c r="N172" s="224"/>
      <c r="O172" s="254"/>
      <c r="P172" s="126" t="s">
        <v>593</v>
      </c>
    </row>
    <row r="173" spans="1:19" s="44" customFormat="1">
      <c r="A173" s="1503" t="str">
        <f>IF(ISERROR(#REF!),"xx","")</f>
        <v>xx</v>
      </c>
      <c r="B173" s="755" t="s">
        <v>417</v>
      </c>
      <c r="C173" s="1347"/>
      <c r="D173" s="756" t="s">
        <v>418</v>
      </c>
      <c r="E173" s="757" t="s">
        <v>717</v>
      </c>
      <c r="F173" s="1956">
        <v>38.808</v>
      </c>
      <c r="G173" s="36"/>
      <c r="H173" s="51"/>
      <c r="I173" s="51"/>
      <c r="J173" s="201" t="s">
        <v>416</v>
      </c>
      <c r="K173" s="205"/>
      <c r="L173" s="365"/>
      <c r="M173" s="205"/>
      <c r="N173" s="205"/>
      <c r="O173" s="242"/>
      <c r="P173" s="94" t="s">
        <v>425</v>
      </c>
    </row>
    <row r="174" spans="1:19" s="44" customFormat="1">
      <c r="A174" s="1503" t="str">
        <f>IF(ISERROR(#REF!),"xx","")</f>
        <v>xx</v>
      </c>
      <c r="B174" s="755" t="s">
        <v>419</v>
      </c>
      <c r="C174" s="1347"/>
      <c r="D174" s="756" t="s">
        <v>420</v>
      </c>
      <c r="E174" s="757" t="s">
        <v>718</v>
      </c>
      <c r="F174" s="1956">
        <v>44.823240000000013</v>
      </c>
      <c r="G174" s="36"/>
      <c r="H174" s="51"/>
      <c r="I174" s="51"/>
      <c r="J174" s="201" t="s">
        <v>416</v>
      </c>
      <c r="K174" s="205"/>
      <c r="L174" s="365"/>
      <c r="M174" s="205"/>
      <c r="N174" s="205"/>
      <c r="O174" s="242"/>
      <c r="P174" s="94" t="s">
        <v>1275</v>
      </c>
    </row>
    <row r="175" spans="1:19" s="44" customFormat="1">
      <c r="A175" s="1503" t="str">
        <f>IF(ISERROR(#REF!),"xx","")</f>
        <v>xx</v>
      </c>
      <c r="B175" s="755" t="s">
        <v>421</v>
      </c>
      <c r="C175" s="1347"/>
      <c r="D175" s="756" t="s">
        <v>424</v>
      </c>
      <c r="E175" s="757" t="s">
        <v>719</v>
      </c>
      <c r="F175" s="1956">
        <v>44.823240000000013</v>
      </c>
      <c r="G175" s="36"/>
      <c r="H175" s="51"/>
      <c r="I175" s="51"/>
      <c r="J175" s="201" t="s">
        <v>416</v>
      </c>
      <c r="K175" s="205"/>
      <c r="L175" s="365"/>
      <c r="M175" s="205"/>
      <c r="N175" s="205"/>
      <c r="O175" s="242"/>
      <c r="P175" s="94" t="s">
        <v>1275</v>
      </c>
    </row>
    <row r="176" spans="1:19" s="44" customFormat="1">
      <c r="A176" s="1503" t="str">
        <f>IF(ISERROR(#REF!),"xx","")</f>
        <v>xx</v>
      </c>
      <c r="B176" s="755" t="s">
        <v>423</v>
      </c>
      <c r="C176" s="1347"/>
      <c r="D176" s="756" t="s">
        <v>422</v>
      </c>
      <c r="E176" s="757" t="s">
        <v>1381</v>
      </c>
      <c r="F176" s="1956">
        <v>44.823240000000013</v>
      </c>
      <c r="G176" s="36"/>
      <c r="H176" s="51"/>
      <c r="I176" s="51"/>
      <c r="J176" s="201" t="s">
        <v>416</v>
      </c>
      <c r="K176" s="205"/>
      <c r="L176" s="365"/>
      <c r="M176" s="205"/>
      <c r="N176" s="205"/>
      <c r="O176" s="242"/>
      <c r="P176" s="94" t="s">
        <v>1275</v>
      </c>
    </row>
    <row r="177" spans="1:17" s="44" customFormat="1">
      <c r="A177" s="1503" t="str">
        <f>IF(ISERROR(#REF!),"xx","")</f>
        <v>xx</v>
      </c>
      <c r="B177" s="754" t="s">
        <v>1667</v>
      </c>
      <c r="C177" s="1360"/>
      <c r="D177" s="705" t="s">
        <v>1673</v>
      </c>
      <c r="E177" s="658" t="s">
        <v>376</v>
      </c>
      <c r="F177" s="1956">
        <v>97.796160000000029</v>
      </c>
      <c r="G177" s="33" t="s">
        <v>591</v>
      </c>
      <c r="H177" s="53"/>
      <c r="I177" s="53" t="s">
        <v>163</v>
      </c>
      <c r="J177" s="203" t="s">
        <v>416</v>
      </c>
      <c r="K177" s="204"/>
      <c r="L177" s="204"/>
      <c r="M177" s="204"/>
      <c r="N177" s="204" t="s">
        <v>165</v>
      </c>
      <c r="O177" s="115" t="s">
        <v>166</v>
      </c>
      <c r="P177" s="122" t="s">
        <v>637</v>
      </c>
    </row>
    <row r="178" spans="1:17" s="44" customFormat="1">
      <c r="A178" s="1503" t="str">
        <f>IF(ISERROR(#REF!),"xx","")</f>
        <v>xx</v>
      </c>
      <c r="B178" s="755" t="s">
        <v>1665</v>
      </c>
      <c r="C178" s="767"/>
      <c r="D178" s="756" t="s">
        <v>1674</v>
      </c>
      <c r="E178" s="757" t="s">
        <v>81</v>
      </c>
      <c r="F178" s="1956">
        <v>104.00544000000004</v>
      </c>
      <c r="G178" s="36" t="s">
        <v>591</v>
      </c>
      <c r="H178" s="51"/>
      <c r="I178" s="201" t="s">
        <v>163</v>
      </c>
      <c r="J178" s="201" t="s">
        <v>416</v>
      </c>
      <c r="K178" s="205"/>
      <c r="L178" s="365"/>
      <c r="M178" s="205"/>
      <c r="N178" s="205"/>
      <c r="O178" s="242"/>
      <c r="P178" s="94" t="s">
        <v>637</v>
      </c>
      <c r="Q178"/>
    </row>
    <row r="179" spans="1:17" s="44" customFormat="1">
      <c r="A179" s="1503" t="str">
        <f>IF(ISERROR(#REF!),"xx","")</f>
        <v>xx</v>
      </c>
      <c r="B179" s="755" t="s">
        <v>1666</v>
      </c>
      <c r="C179" s="767"/>
      <c r="D179" s="756" t="s">
        <v>1332</v>
      </c>
      <c r="E179" s="757" t="s">
        <v>1581</v>
      </c>
      <c r="F179" s="1956">
        <v>104.00544000000004</v>
      </c>
      <c r="G179" s="36" t="s">
        <v>591</v>
      </c>
      <c r="H179" s="51"/>
      <c r="I179" s="201" t="s">
        <v>163</v>
      </c>
      <c r="J179" s="201"/>
      <c r="K179" s="205"/>
      <c r="L179" s="365"/>
      <c r="M179" s="205"/>
      <c r="N179" s="205"/>
      <c r="O179" s="242"/>
      <c r="P179" s="94" t="s">
        <v>637</v>
      </c>
      <c r="Q179"/>
    </row>
    <row r="180" spans="1:17" s="44" customFormat="1">
      <c r="A180" s="1503" t="str">
        <f>IF(ISERROR(#REF!),"xx","")</f>
        <v>xx</v>
      </c>
      <c r="B180" s="755" t="s">
        <v>1668</v>
      </c>
      <c r="C180" s="767"/>
      <c r="D180" s="756" t="s">
        <v>1331</v>
      </c>
      <c r="E180" s="757" t="s">
        <v>1582</v>
      </c>
      <c r="F180" s="1956">
        <v>104.00544000000004</v>
      </c>
      <c r="G180" s="36" t="s">
        <v>591</v>
      </c>
      <c r="H180" s="51"/>
      <c r="I180" s="201" t="s">
        <v>163</v>
      </c>
      <c r="J180" s="201"/>
      <c r="K180" s="205"/>
      <c r="L180" s="365"/>
      <c r="M180" s="205"/>
      <c r="N180" s="205"/>
      <c r="O180" s="242"/>
      <c r="P180" s="94" t="s">
        <v>637</v>
      </c>
      <c r="Q180"/>
    </row>
    <row r="181" spans="1:17" s="44" customFormat="1">
      <c r="A181" s="1503" t="str">
        <f>IF(ISERROR(#REF!),"xx","")</f>
        <v>xx</v>
      </c>
      <c r="B181" s="755" t="s">
        <v>822</v>
      </c>
      <c r="C181" s="767"/>
      <c r="D181" s="756" t="s">
        <v>342</v>
      </c>
      <c r="E181" s="757" t="s">
        <v>1581</v>
      </c>
      <c r="F181" s="1956">
        <v>104.00544000000004</v>
      </c>
      <c r="G181" s="36"/>
      <c r="H181" s="51"/>
      <c r="I181" s="201"/>
      <c r="J181" s="201" t="s">
        <v>416</v>
      </c>
      <c r="K181" s="205"/>
      <c r="L181" s="365"/>
      <c r="M181" s="205"/>
      <c r="N181" s="205"/>
      <c r="O181" s="242"/>
      <c r="P181" s="94" t="s">
        <v>415</v>
      </c>
      <c r="Q181"/>
    </row>
    <row r="182" spans="1:17">
      <c r="A182" s="1503" t="str">
        <f>IF(ISERROR(#REF!),"xx","")</f>
        <v>xx</v>
      </c>
      <c r="B182" s="758" t="s">
        <v>341</v>
      </c>
      <c r="C182" s="769"/>
      <c r="D182" s="706" t="s">
        <v>343</v>
      </c>
      <c r="E182" s="661" t="s">
        <v>1582</v>
      </c>
      <c r="F182" s="1956">
        <v>104.00544000000004</v>
      </c>
      <c r="G182" s="1757"/>
      <c r="H182" s="171"/>
      <c r="I182" s="223"/>
      <c r="J182" s="202" t="s">
        <v>416</v>
      </c>
      <c r="K182" s="224"/>
      <c r="L182" s="282"/>
      <c r="M182" s="224"/>
      <c r="N182" s="224"/>
      <c r="O182" s="254"/>
      <c r="P182" s="126" t="s">
        <v>415</v>
      </c>
    </row>
    <row r="183" spans="1:17" s="44" customFormat="1">
      <c r="A183" s="1503" t="str">
        <f>IF(ISERROR(#REF!),"xx","")</f>
        <v>xx</v>
      </c>
      <c r="B183" s="758" t="s">
        <v>932</v>
      </c>
      <c r="C183" s="1348"/>
      <c r="D183" s="706" t="s">
        <v>933</v>
      </c>
      <c r="E183" s="661" t="s">
        <v>509</v>
      </c>
      <c r="F183" s="1956">
        <v>307.74744000000004</v>
      </c>
      <c r="G183" s="46" t="s">
        <v>591</v>
      </c>
      <c r="H183" s="52"/>
      <c r="I183" s="52" t="s">
        <v>163</v>
      </c>
      <c r="J183" s="202" t="s">
        <v>416</v>
      </c>
      <c r="K183" s="224"/>
      <c r="L183" s="224"/>
      <c r="M183" s="224"/>
      <c r="N183" s="224"/>
      <c r="O183" s="254"/>
      <c r="P183" s="5" t="s">
        <v>638</v>
      </c>
    </row>
    <row r="184" spans="1:17" s="44" customFormat="1">
      <c r="A184" s="1503" t="str">
        <f>IF(ISERROR(#REF!),"xx","")</f>
        <v>xx</v>
      </c>
      <c r="B184" s="662" t="s">
        <v>2703</v>
      </c>
      <c r="C184" s="1350"/>
      <c r="D184" s="663" t="s">
        <v>2704</v>
      </c>
      <c r="E184" s="664" t="s">
        <v>2713</v>
      </c>
      <c r="F184" s="1956">
        <v>104.00544000000004</v>
      </c>
      <c r="G184" s="36" t="s">
        <v>591</v>
      </c>
      <c r="H184" s="51"/>
      <c r="I184" s="51" t="s">
        <v>163</v>
      </c>
      <c r="J184" s="201" t="s">
        <v>416</v>
      </c>
      <c r="K184" s="205"/>
      <c r="L184" s="365"/>
      <c r="M184" s="205"/>
      <c r="N184" s="205"/>
      <c r="O184" s="242"/>
      <c r="P184" s="94" t="s">
        <v>637</v>
      </c>
    </row>
    <row r="185" spans="1:17" s="44" customFormat="1">
      <c r="A185" s="1503" t="str">
        <f>IF(ISERROR(#REF!),"xx","")</f>
        <v>xx</v>
      </c>
      <c r="B185" s="662" t="s">
        <v>2705</v>
      </c>
      <c r="C185" s="1350"/>
      <c r="D185" s="663" t="s">
        <v>2706</v>
      </c>
      <c r="E185" s="664" t="s">
        <v>2714</v>
      </c>
      <c r="F185" s="1956">
        <v>104.00544000000004</v>
      </c>
      <c r="G185" s="36" t="s">
        <v>591</v>
      </c>
      <c r="H185" s="51"/>
      <c r="I185" s="51" t="s">
        <v>163</v>
      </c>
      <c r="J185" s="201"/>
      <c r="K185" s="205"/>
      <c r="L185" s="365"/>
      <c r="M185" s="205"/>
      <c r="N185" s="205"/>
      <c r="O185" s="242"/>
      <c r="P185" s="94" t="s">
        <v>637</v>
      </c>
    </row>
    <row r="186" spans="1:17" s="44" customFormat="1">
      <c r="A186" s="1503" t="str">
        <f>IF(ISERROR(#REF!),"xx","")</f>
        <v>xx</v>
      </c>
      <c r="B186" s="665" t="s">
        <v>2707</v>
      </c>
      <c r="C186" s="1351"/>
      <c r="D186" s="666" t="s">
        <v>2708</v>
      </c>
      <c r="E186" s="667" t="s">
        <v>2715</v>
      </c>
      <c r="F186" s="1956">
        <v>104.00544000000004</v>
      </c>
      <c r="G186" s="46" t="s">
        <v>591</v>
      </c>
      <c r="H186" s="52"/>
      <c r="I186" s="52" t="s">
        <v>163</v>
      </c>
      <c r="J186" s="202"/>
      <c r="K186" s="224"/>
      <c r="L186" s="282"/>
      <c r="M186" s="224"/>
      <c r="N186" s="224"/>
      <c r="O186" s="254"/>
      <c r="P186" s="126" t="s">
        <v>637</v>
      </c>
    </row>
    <row r="187" spans="1:17" s="44" customFormat="1">
      <c r="A187" s="1503" t="str">
        <f>IF(ISERROR(#REF!),"xx","")</f>
        <v>xx</v>
      </c>
      <c r="B187" s="662" t="s">
        <v>2709</v>
      </c>
      <c r="C187" s="1350"/>
      <c r="D187" s="663" t="s">
        <v>2710</v>
      </c>
      <c r="E187" s="664" t="s">
        <v>2714</v>
      </c>
      <c r="F187" s="1956">
        <v>104.00544000000004</v>
      </c>
      <c r="G187" s="36"/>
      <c r="H187" s="51"/>
      <c r="I187" s="51"/>
      <c r="J187" s="201" t="s">
        <v>416</v>
      </c>
      <c r="K187" s="205"/>
      <c r="L187" s="365"/>
      <c r="M187" s="205"/>
      <c r="N187" s="205"/>
      <c r="O187" s="242"/>
      <c r="P187" s="94" t="s">
        <v>415</v>
      </c>
    </row>
    <row r="188" spans="1:17" s="44" customFormat="1">
      <c r="A188" s="1503" t="str">
        <f>IF(ISERROR(#REF!),"xx","")</f>
        <v>xx</v>
      </c>
      <c r="B188" s="665" t="s">
        <v>2711</v>
      </c>
      <c r="C188" s="1351"/>
      <c r="D188" s="666" t="s">
        <v>2712</v>
      </c>
      <c r="E188" s="667" t="s">
        <v>2715</v>
      </c>
      <c r="F188" s="1956">
        <v>104.00544000000004</v>
      </c>
      <c r="G188" s="46"/>
      <c r="H188" s="52"/>
      <c r="I188" s="52"/>
      <c r="J188" s="202" t="s">
        <v>416</v>
      </c>
      <c r="K188" s="224"/>
      <c r="L188" s="282"/>
      <c r="M188" s="224"/>
      <c r="N188" s="224"/>
      <c r="O188" s="254"/>
      <c r="P188" s="126" t="s">
        <v>415</v>
      </c>
    </row>
    <row r="189" spans="1:17">
      <c r="A189" s="1503" t="str">
        <f>IF(ISERROR(#REF!),"xx","")</f>
        <v>xx</v>
      </c>
      <c r="B189" s="674" t="s">
        <v>1915</v>
      </c>
      <c r="C189" s="1349"/>
      <c r="D189" s="708" t="s">
        <v>888</v>
      </c>
      <c r="E189" s="673"/>
      <c r="F189" s="1956">
        <v>12.767832</v>
      </c>
      <c r="G189" s="36" t="s">
        <v>591</v>
      </c>
      <c r="H189" s="51"/>
      <c r="I189" s="51" t="s">
        <v>163</v>
      </c>
      <c r="J189" s="18" t="s">
        <v>416</v>
      </c>
      <c r="K189" s="191"/>
      <c r="L189" s="191"/>
      <c r="M189" s="183"/>
      <c r="N189" s="124"/>
      <c r="O189" s="179"/>
      <c r="P189" s="4" t="s">
        <v>1914</v>
      </c>
    </row>
    <row r="190" spans="1:17" s="44" customFormat="1">
      <c r="A190" s="1503" t="str">
        <f>IF(ISERROR(#REF!),"xx","")</f>
        <v>xx</v>
      </c>
      <c r="B190" s="662">
        <v>4448121</v>
      </c>
      <c r="C190" s="1350"/>
      <c r="D190" s="663" t="s">
        <v>1235</v>
      </c>
      <c r="E190" s="664" t="s">
        <v>295</v>
      </c>
      <c r="F190" s="1956">
        <v>53.555040000000012</v>
      </c>
      <c r="G190" s="36" t="s">
        <v>591</v>
      </c>
      <c r="H190" s="51"/>
      <c r="I190" s="51" t="s">
        <v>163</v>
      </c>
      <c r="J190" s="201" t="s">
        <v>416</v>
      </c>
      <c r="K190" s="205" t="s">
        <v>162</v>
      </c>
      <c r="L190" s="365"/>
      <c r="M190" s="365"/>
      <c r="N190" s="365"/>
      <c r="O190" s="391" t="s">
        <v>881</v>
      </c>
      <c r="P190" s="14" t="s">
        <v>1539</v>
      </c>
    </row>
    <row r="191" spans="1:17" s="44" customFormat="1">
      <c r="A191" s="1503" t="str">
        <f>IF(ISERROR(#REF!),"xx","")</f>
        <v>xx</v>
      </c>
      <c r="B191" s="662" t="s">
        <v>1352</v>
      </c>
      <c r="C191" s="1350"/>
      <c r="D191" s="663" t="s">
        <v>1354</v>
      </c>
      <c r="E191" s="664" t="s">
        <v>295</v>
      </c>
      <c r="F191" s="1956">
        <v>154.64988000000002</v>
      </c>
      <c r="G191" s="36" t="s">
        <v>164</v>
      </c>
      <c r="H191" s="51"/>
      <c r="I191" s="51" t="s">
        <v>163</v>
      </c>
      <c r="J191" s="201" t="s">
        <v>416</v>
      </c>
      <c r="K191" s="205" t="s">
        <v>162</v>
      </c>
      <c r="L191" s="365"/>
      <c r="M191" s="365"/>
      <c r="N191" s="365"/>
      <c r="O191" s="391" t="s">
        <v>881</v>
      </c>
      <c r="P191" s="14" t="s">
        <v>136</v>
      </c>
    </row>
    <row r="192" spans="1:17" s="44" customFormat="1">
      <c r="A192" s="1503" t="str">
        <f>IF(ISERROR(#REF!),"xx","")</f>
        <v>xx</v>
      </c>
      <c r="B192" s="665" t="s">
        <v>1353</v>
      </c>
      <c r="C192" s="1351"/>
      <c r="D192" s="666" t="s">
        <v>917</v>
      </c>
      <c r="E192" s="667" t="s">
        <v>295</v>
      </c>
      <c r="F192" s="1956">
        <v>105.75180000000002</v>
      </c>
      <c r="G192" s="46" t="s">
        <v>164</v>
      </c>
      <c r="H192" s="52"/>
      <c r="I192" s="52" t="s">
        <v>163</v>
      </c>
      <c r="J192" s="202" t="s">
        <v>416</v>
      </c>
      <c r="K192" s="224" t="s">
        <v>162</v>
      </c>
      <c r="L192" s="282"/>
      <c r="M192" s="224"/>
      <c r="N192" s="224"/>
      <c r="O192" s="226" t="s">
        <v>881</v>
      </c>
      <c r="P192" s="5" t="s">
        <v>1232</v>
      </c>
    </row>
    <row r="193" spans="1:19" s="44" customFormat="1">
      <c r="A193" s="1503" t="str">
        <f>IF(ISERROR(#REF!),"xx","")</f>
        <v>xx</v>
      </c>
      <c r="B193" s="674" t="s">
        <v>1372</v>
      </c>
      <c r="C193" s="1349"/>
      <c r="D193" s="708" t="s">
        <v>1373</v>
      </c>
      <c r="E193" s="673" t="s">
        <v>295</v>
      </c>
      <c r="F193" s="1956">
        <v>53.555040000000012</v>
      </c>
      <c r="G193" s="33" t="s">
        <v>591</v>
      </c>
      <c r="H193" s="53"/>
      <c r="I193" s="53" t="s">
        <v>163</v>
      </c>
      <c r="J193" s="203" t="s">
        <v>416</v>
      </c>
      <c r="K193" s="204"/>
      <c r="L193" s="204"/>
      <c r="M193" s="204"/>
      <c r="N193" s="204"/>
      <c r="O193" s="214" t="s">
        <v>881</v>
      </c>
      <c r="P193" s="4" t="s">
        <v>744</v>
      </c>
    </row>
    <row r="194" spans="1:19" s="44" customFormat="1">
      <c r="A194" s="1503" t="str">
        <f>IF(ISERROR(#REF!),"xx","")</f>
        <v>xx</v>
      </c>
      <c r="B194" s="662" t="s">
        <v>1256</v>
      </c>
      <c r="C194" s="1350"/>
      <c r="D194" s="663" t="s">
        <v>513</v>
      </c>
      <c r="E194" s="664" t="s">
        <v>547</v>
      </c>
      <c r="F194" s="1956">
        <v>56.271600000000014</v>
      </c>
      <c r="G194" s="36" t="s">
        <v>164</v>
      </c>
      <c r="H194" s="51"/>
      <c r="I194" s="51" t="s">
        <v>163</v>
      </c>
      <c r="J194" s="201" t="s">
        <v>416</v>
      </c>
      <c r="K194" s="205" t="s">
        <v>162</v>
      </c>
      <c r="L194" s="365"/>
      <c r="M194" s="365"/>
      <c r="N194" s="365"/>
      <c r="O194" s="391" t="s">
        <v>881</v>
      </c>
      <c r="P194" s="14" t="s">
        <v>503</v>
      </c>
    </row>
    <row r="195" spans="1:19" s="44" customFormat="1">
      <c r="A195" s="1503" t="str">
        <f>IF(ISERROR(#REF!),"xx","")</f>
        <v>xx</v>
      </c>
      <c r="B195" s="665" t="s">
        <v>616</v>
      </c>
      <c r="C195" s="1351"/>
      <c r="D195" s="670" t="s">
        <v>185</v>
      </c>
      <c r="E195" s="667"/>
      <c r="F195" s="1956">
        <v>488.10762000000011</v>
      </c>
      <c r="G195" s="46" t="s">
        <v>591</v>
      </c>
      <c r="H195" s="52"/>
      <c r="I195" s="52" t="s">
        <v>163</v>
      </c>
      <c r="J195" s="202" t="s">
        <v>416</v>
      </c>
      <c r="K195" s="224"/>
      <c r="L195" s="282"/>
      <c r="M195" s="282"/>
      <c r="N195" s="282"/>
      <c r="O195" s="369"/>
      <c r="P195" s="5"/>
    </row>
    <row r="196" spans="1:19" ht="14.1" customHeight="1">
      <c r="A196" s="1503"/>
      <c r="G196" s="77"/>
      <c r="H196" s="77"/>
      <c r="I196" s="77"/>
      <c r="R196" s="44"/>
      <c r="S196" s="44"/>
    </row>
    <row r="197" spans="1:19" s="78" customFormat="1" ht="15.6">
      <c r="A197" s="1503"/>
      <c r="B197" s="157" t="s">
        <v>3958</v>
      </c>
      <c r="C197" s="1343"/>
      <c r="D197" s="81"/>
      <c r="E197" s="81"/>
      <c r="F197" s="1979"/>
      <c r="G197" s="83"/>
      <c r="H197" s="83"/>
      <c r="I197" s="83"/>
      <c r="J197" s="83"/>
      <c r="K197" s="83"/>
      <c r="L197" s="83"/>
      <c r="M197" s="83"/>
      <c r="N197" s="83"/>
      <c r="O197" s="91"/>
      <c r="P197" s="79"/>
      <c r="R197" s="44"/>
      <c r="S197" s="44"/>
    </row>
    <row r="198" spans="1:19" s="44" customFormat="1">
      <c r="A198" s="1503" t="str">
        <f>IF(ISERROR(#REF!),"xx","")</f>
        <v>xx</v>
      </c>
      <c r="B198" s="674" t="s">
        <v>2393</v>
      </c>
      <c r="C198" s="1349"/>
      <c r="D198" s="708" t="s">
        <v>2394</v>
      </c>
      <c r="E198" s="673" t="s">
        <v>477</v>
      </c>
      <c r="F198" s="1956">
        <v>1213.4547532800002</v>
      </c>
      <c r="G198" s="418" t="s">
        <v>2463</v>
      </c>
      <c r="H198" s="16" t="s">
        <v>2422</v>
      </c>
      <c r="I198" s="16" t="s">
        <v>2423</v>
      </c>
      <c r="J198" s="61"/>
      <c r="K198" s="61"/>
      <c r="L198" s="189"/>
      <c r="M198" s="124"/>
      <c r="N198" s="124"/>
      <c r="O198" s="179"/>
      <c r="P198" s="155"/>
      <c r="Q198"/>
      <c r="R198"/>
    </row>
    <row r="199" spans="1:19">
      <c r="A199" s="1503" t="str">
        <f>IF(ISERROR(#REF!),"xx","")</f>
        <v>xx</v>
      </c>
      <c r="B199" s="674" t="s">
        <v>2410</v>
      </c>
      <c r="C199" s="1349"/>
      <c r="D199" s="708" t="s">
        <v>2411</v>
      </c>
      <c r="E199" s="673" t="s">
        <v>542</v>
      </c>
      <c r="F199" s="1956">
        <v>184.65777792000003</v>
      </c>
      <c r="G199" s="418" t="s">
        <v>2463</v>
      </c>
      <c r="H199" s="16" t="s">
        <v>2422</v>
      </c>
      <c r="I199" s="16" t="s">
        <v>2423</v>
      </c>
      <c r="J199" s="16" t="s">
        <v>2421</v>
      </c>
      <c r="K199" s="61" t="s">
        <v>3123</v>
      </c>
      <c r="L199" s="189"/>
      <c r="M199" s="124"/>
      <c r="N199" s="124"/>
      <c r="O199" s="179"/>
      <c r="P199" s="155" t="s">
        <v>2424</v>
      </c>
    </row>
    <row r="200" spans="1:19">
      <c r="A200" s="1503" t="str">
        <f>IF(ISERROR(#REF!),"xx","")</f>
        <v>xx</v>
      </c>
      <c r="B200" s="662" t="s">
        <v>4394</v>
      </c>
      <c r="C200" s="1350"/>
      <c r="D200" s="663" t="s">
        <v>2412</v>
      </c>
      <c r="E200" s="664" t="s">
        <v>2413</v>
      </c>
      <c r="F200" s="1956">
        <v>2063.2754419200005</v>
      </c>
      <c r="G200" s="243"/>
      <c r="H200" s="18" t="s">
        <v>2422</v>
      </c>
      <c r="I200" s="18" t="s">
        <v>2423</v>
      </c>
      <c r="J200" s="18" t="s">
        <v>2421</v>
      </c>
      <c r="K200" s="63" t="s">
        <v>3123</v>
      </c>
      <c r="L200" s="191"/>
      <c r="M200" s="139"/>
      <c r="N200" s="139"/>
      <c r="O200" s="116"/>
      <c r="P200" s="86"/>
    </row>
    <row r="201" spans="1:19">
      <c r="A201" s="1503" t="str">
        <f>IF(ISERROR(#REF!),"xx","")</f>
        <v>xx</v>
      </c>
      <c r="B201" s="662" t="s">
        <v>2407</v>
      </c>
      <c r="C201" s="1350"/>
      <c r="D201" s="663" t="s">
        <v>2408</v>
      </c>
      <c r="E201" s="664" t="s">
        <v>173</v>
      </c>
      <c r="F201" s="1956">
        <v>92.319575040000018</v>
      </c>
      <c r="G201" s="243" t="s">
        <v>2463</v>
      </c>
      <c r="H201" s="18" t="s">
        <v>2422</v>
      </c>
      <c r="I201" s="18" t="s">
        <v>2423</v>
      </c>
      <c r="J201" s="18" t="s">
        <v>2421</v>
      </c>
      <c r="K201" s="63" t="s">
        <v>3123</v>
      </c>
      <c r="L201" s="191"/>
      <c r="M201" s="139"/>
      <c r="N201" s="139"/>
      <c r="O201" s="116"/>
      <c r="P201" s="86" t="s">
        <v>2409</v>
      </c>
    </row>
    <row r="202" spans="1:19">
      <c r="A202" s="1503" t="str">
        <f>IF(ISERROR(#REF!),"xx","")</f>
        <v>xx</v>
      </c>
      <c r="B202" s="665">
        <v>9967008359</v>
      </c>
      <c r="C202" s="1351"/>
      <c r="D202" s="666" t="s">
        <v>4561</v>
      </c>
      <c r="E202" s="667"/>
      <c r="F202" s="1956">
        <v>311.1780672000001</v>
      </c>
      <c r="G202" s="244" t="s">
        <v>2463</v>
      </c>
      <c r="H202" s="20" t="s">
        <v>2422</v>
      </c>
      <c r="I202" s="20" t="s">
        <v>2423</v>
      </c>
      <c r="J202" s="20" t="s">
        <v>2421</v>
      </c>
      <c r="K202" s="64" t="s">
        <v>3123</v>
      </c>
      <c r="L202" s="195"/>
      <c r="M202" s="123"/>
      <c r="N202" s="123"/>
      <c r="O202" s="180"/>
      <c r="P202" s="310" t="s">
        <v>401</v>
      </c>
    </row>
    <row r="203" spans="1:19" s="108" customFormat="1">
      <c r="A203" s="1503" t="str">
        <f>IF(ISERROR(#REF!),"xx","")</f>
        <v>xx</v>
      </c>
      <c r="B203" s="1431" t="s">
        <v>3786</v>
      </c>
      <c r="C203" s="1432"/>
      <c r="D203" s="1433" t="s">
        <v>3015</v>
      </c>
      <c r="E203" s="1434" t="s">
        <v>3016</v>
      </c>
      <c r="F203" s="1956">
        <v>751.83825024000021</v>
      </c>
      <c r="G203" s="1766" t="s">
        <v>2463</v>
      </c>
      <c r="H203" s="1767" t="s">
        <v>2422</v>
      </c>
      <c r="I203" s="1767" t="s">
        <v>2423</v>
      </c>
      <c r="J203" s="1767" t="s">
        <v>2421</v>
      </c>
      <c r="K203" s="1768" t="s">
        <v>3123</v>
      </c>
      <c r="L203" s="1769"/>
      <c r="M203" s="1437"/>
      <c r="N203" s="1437"/>
      <c r="O203" s="1438"/>
      <c r="P203" s="1439" t="s">
        <v>3250</v>
      </c>
      <c r="Q203"/>
      <c r="R203"/>
    </row>
    <row r="204" spans="1:19">
      <c r="A204" s="1503" t="str">
        <f>IF(ISERROR(#REF!),"xx","")</f>
        <v>xx</v>
      </c>
      <c r="B204" s="662" t="s">
        <v>2399</v>
      </c>
      <c r="C204" s="1350"/>
      <c r="D204" s="663" t="s">
        <v>2400</v>
      </c>
      <c r="E204" s="664" t="s">
        <v>303</v>
      </c>
      <c r="F204" s="1956">
        <v>484.26795648000012</v>
      </c>
      <c r="G204" s="243" t="s">
        <v>2463</v>
      </c>
      <c r="H204" s="18" t="s">
        <v>2422</v>
      </c>
      <c r="I204" s="18" t="s">
        <v>2423</v>
      </c>
      <c r="J204" s="18" t="s">
        <v>2421</v>
      </c>
      <c r="K204" s="63" t="s">
        <v>3123</v>
      </c>
      <c r="L204" s="191"/>
      <c r="M204" s="139"/>
      <c r="N204" s="139"/>
      <c r="O204" s="116"/>
      <c r="P204" s="86" t="s">
        <v>631</v>
      </c>
    </row>
    <row r="205" spans="1:19">
      <c r="A205" s="1503" t="str">
        <f>IF(ISERROR(#REF!),"xx","")</f>
        <v>xx</v>
      </c>
      <c r="B205" s="776" t="s">
        <v>3752</v>
      </c>
      <c r="C205" s="1350"/>
      <c r="D205" s="663" t="s">
        <v>478</v>
      </c>
      <c r="E205" s="664" t="s">
        <v>471</v>
      </c>
      <c r="F205" s="1956">
        <v>2457.0307238400001</v>
      </c>
      <c r="G205" s="243" t="s">
        <v>2463</v>
      </c>
      <c r="H205" s="18" t="s">
        <v>2422</v>
      </c>
      <c r="I205" s="18" t="s">
        <v>2423</v>
      </c>
      <c r="J205" s="18" t="s">
        <v>2421</v>
      </c>
      <c r="K205" s="63" t="s">
        <v>3123</v>
      </c>
      <c r="L205" s="191"/>
      <c r="M205" s="139"/>
      <c r="N205" s="139"/>
      <c r="O205" s="116"/>
      <c r="P205" s="86" t="s">
        <v>816</v>
      </c>
    </row>
    <row r="206" spans="1:19">
      <c r="A206" s="1503" t="str">
        <f>IF(ISERROR(#REF!),"xx","")</f>
        <v>xx</v>
      </c>
      <c r="B206" s="665" t="s">
        <v>479</v>
      </c>
      <c r="C206" s="1351"/>
      <c r="D206" s="666" t="s">
        <v>67</v>
      </c>
      <c r="E206" s="667" t="s">
        <v>59</v>
      </c>
      <c r="F206" s="1956">
        <v>473.53832064000011</v>
      </c>
      <c r="G206" s="244" t="s">
        <v>2463</v>
      </c>
      <c r="H206" s="20" t="s">
        <v>2422</v>
      </c>
      <c r="I206" s="20" t="s">
        <v>2423</v>
      </c>
      <c r="J206" s="20" t="s">
        <v>2421</v>
      </c>
      <c r="K206" s="64" t="s">
        <v>3123</v>
      </c>
      <c r="L206" s="195"/>
      <c r="M206" s="123"/>
      <c r="N206" s="123"/>
      <c r="O206" s="180"/>
      <c r="P206" s="310" t="s">
        <v>632</v>
      </c>
    </row>
    <row r="207" spans="1:19" s="44" customFormat="1">
      <c r="A207" s="1503" t="str">
        <f>IF(ISERROR(#REF!),"xx","")</f>
        <v>xx</v>
      </c>
      <c r="B207" s="662">
        <v>9967001961</v>
      </c>
      <c r="C207" s="1350"/>
      <c r="D207" s="669" t="s">
        <v>1760</v>
      </c>
      <c r="E207" s="664" t="s">
        <v>1485</v>
      </c>
      <c r="F207" s="1956">
        <v>165.95542656000003</v>
      </c>
      <c r="G207" s="17" t="s">
        <v>2463</v>
      </c>
      <c r="H207" s="18" t="s">
        <v>2422</v>
      </c>
      <c r="I207" s="201" t="s">
        <v>2423</v>
      </c>
      <c r="J207" s="205"/>
      <c r="K207" s="362"/>
      <c r="L207" s="365"/>
      <c r="M207" s="365"/>
      <c r="N207" s="365"/>
      <c r="O207" s="366"/>
      <c r="P207" s="86" t="s">
        <v>1763</v>
      </c>
      <c r="Q207"/>
      <c r="R207"/>
    </row>
    <row r="208" spans="1:19" s="44" customFormat="1">
      <c r="A208" s="1503" t="str">
        <f>IF(ISERROR(#REF!),"xx","")</f>
        <v>xx</v>
      </c>
      <c r="B208" s="662">
        <v>9967001962</v>
      </c>
      <c r="C208" s="1350"/>
      <c r="D208" s="669" t="s">
        <v>1761</v>
      </c>
      <c r="E208" s="664"/>
      <c r="F208" s="1956">
        <v>20.732785920000005</v>
      </c>
      <c r="G208" s="17" t="s">
        <v>2463</v>
      </c>
      <c r="H208" s="18" t="s">
        <v>2422</v>
      </c>
      <c r="I208" s="201" t="s">
        <v>2423</v>
      </c>
      <c r="J208" s="205"/>
      <c r="K208" s="362"/>
      <c r="L208" s="365"/>
      <c r="M208" s="365"/>
      <c r="N208" s="365"/>
      <c r="O208" s="366"/>
      <c r="P208" s="86" t="s">
        <v>1762</v>
      </c>
      <c r="Q208"/>
      <c r="R208"/>
    </row>
    <row r="209" spans="1:18">
      <c r="A209" s="1503" t="str">
        <f>IF(ISERROR(#REF!),"xx","")</f>
        <v>xx</v>
      </c>
      <c r="B209" s="674" t="s">
        <v>3988</v>
      </c>
      <c r="C209" s="1349"/>
      <c r="D209" s="708" t="s">
        <v>3990</v>
      </c>
      <c r="E209" s="673" t="s">
        <v>1240</v>
      </c>
      <c r="F209" s="1956">
        <v>8153.2379174400003</v>
      </c>
      <c r="G209" s="418"/>
      <c r="H209" s="16" t="s">
        <v>2422</v>
      </c>
      <c r="I209" s="16" t="s">
        <v>2423</v>
      </c>
      <c r="J209" s="16" t="s">
        <v>2421</v>
      </c>
      <c r="K209" s="61" t="s">
        <v>3123</v>
      </c>
      <c r="L209" s="189"/>
      <c r="M209" s="124"/>
      <c r="N209" s="124"/>
      <c r="O209" s="179"/>
      <c r="P209" s="155" t="s">
        <v>2469</v>
      </c>
    </row>
    <row r="210" spans="1:18">
      <c r="A210" s="1503" t="str">
        <f>IF(ISERROR(#REF!),"xx","")</f>
        <v>xx</v>
      </c>
      <c r="B210" s="662" t="s">
        <v>4221</v>
      </c>
      <c r="C210" s="1350"/>
      <c r="D210" s="663" t="s">
        <v>172</v>
      </c>
      <c r="E210" s="664" t="s">
        <v>173</v>
      </c>
      <c r="F210" s="1956">
        <v>1114.0379712000001</v>
      </c>
      <c r="G210" s="243"/>
      <c r="H210" s="18" t="s">
        <v>2422</v>
      </c>
      <c r="I210" s="18" t="s">
        <v>2423</v>
      </c>
      <c r="J210" s="18" t="s">
        <v>2421</v>
      </c>
      <c r="K210" s="63" t="s">
        <v>3123</v>
      </c>
      <c r="L210" s="191"/>
      <c r="M210" s="139"/>
      <c r="N210" s="139"/>
      <c r="O210" s="116"/>
      <c r="P210" s="86" t="s">
        <v>2404</v>
      </c>
    </row>
    <row r="211" spans="1:18">
      <c r="A211" s="1503" t="str">
        <f>IF(ISERROR(#REF!),"xx","")</f>
        <v>xx</v>
      </c>
      <c r="B211" s="662" t="s">
        <v>2398</v>
      </c>
      <c r="C211" s="1350"/>
      <c r="D211" s="663" t="s">
        <v>2462</v>
      </c>
      <c r="E211" s="664" t="s">
        <v>1240</v>
      </c>
      <c r="F211" s="1956">
        <v>4935.4462080000003</v>
      </c>
      <c r="G211" s="243"/>
      <c r="H211" s="18" t="s">
        <v>2422</v>
      </c>
      <c r="I211" s="18" t="s">
        <v>2423</v>
      </c>
      <c r="J211" s="18" t="s">
        <v>2421</v>
      </c>
      <c r="K211" s="63" t="s">
        <v>3123</v>
      </c>
      <c r="L211" s="191"/>
      <c r="M211" s="139"/>
      <c r="N211" s="139"/>
      <c r="O211" s="116"/>
      <c r="P211" s="86" t="s">
        <v>2470</v>
      </c>
    </row>
    <row r="212" spans="1:18">
      <c r="A212" s="1503" t="str">
        <f>IF(ISERROR(#REF!),"xx","")</f>
        <v>xx</v>
      </c>
      <c r="B212" s="665" t="s">
        <v>68</v>
      </c>
      <c r="C212" s="1351"/>
      <c r="D212" s="666" t="s">
        <v>69</v>
      </c>
      <c r="E212" s="667" t="s">
        <v>2406</v>
      </c>
      <c r="F212" s="1956">
        <v>787.95763200000022</v>
      </c>
      <c r="G212" s="244"/>
      <c r="H212" s="20" t="s">
        <v>2422</v>
      </c>
      <c r="I212" s="20" t="s">
        <v>2423</v>
      </c>
      <c r="J212" s="20" t="s">
        <v>2421</v>
      </c>
      <c r="K212" s="64" t="s">
        <v>3123</v>
      </c>
      <c r="L212" s="195"/>
      <c r="M212" s="123"/>
      <c r="N212" s="123"/>
      <c r="O212" s="180"/>
      <c r="P212" s="5" t="s">
        <v>2405</v>
      </c>
    </row>
    <row r="213" spans="1:18">
      <c r="A213" s="1503" t="str">
        <f>IF(ISERROR(#REF!),"xx","")</f>
        <v>xx</v>
      </c>
      <c r="B213" s="662" t="s">
        <v>2396</v>
      </c>
      <c r="C213" s="1350"/>
      <c r="D213" s="663" t="s">
        <v>1576</v>
      </c>
      <c r="E213" s="664" t="s">
        <v>796</v>
      </c>
      <c r="F213" s="1956">
        <v>628.81999487999997</v>
      </c>
      <c r="G213" s="243" t="s">
        <v>2463</v>
      </c>
      <c r="H213" s="18" t="s">
        <v>2422</v>
      </c>
      <c r="I213" s="18" t="s">
        <v>2423</v>
      </c>
      <c r="J213" s="18" t="s">
        <v>2421</v>
      </c>
      <c r="K213" s="63" t="s">
        <v>3123</v>
      </c>
      <c r="L213" s="191"/>
      <c r="M213" s="139"/>
      <c r="N213" s="139"/>
      <c r="O213" s="116"/>
      <c r="P213" s="14" t="s">
        <v>3203</v>
      </c>
    </row>
    <row r="214" spans="1:18">
      <c r="A214" s="1503" t="str">
        <f>IF(ISERROR(#REF!),"xx","")</f>
        <v>xx</v>
      </c>
      <c r="B214" s="662" t="s">
        <v>3204</v>
      </c>
      <c r="C214" s="1350"/>
      <c r="D214" s="663" t="s">
        <v>3208</v>
      </c>
      <c r="E214" s="664" t="s">
        <v>3205</v>
      </c>
      <c r="F214" s="1956">
        <v>1.8627840000000003E-2</v>
      </c>
      <c r="G214" s="243" t="s">
        <v>2463</v>
      </c>
      <c r="H214" s="18" t="s">
        <v>2422</v>
      </c>
      <c r="I214" s="18" t="s">
        <v>2423</v>
      </c>
      <c r="J214" s="18" t="s">
        <v>2421</v>
      </c>
      <c r="K214" s="63" t="s">
        <v>3123</v>
      </c>
      <c r="L214" s="191"/>
      <c r="M214" s="139"/>
      <c r="N214" s="139"/>
      <c r="O214" s="116"/>
      <c r="P214" s="14" t="s">
        <v>3206</v>
      </c>
    </row>
    <row r="215" spans="1:18">
      <c r="A215" s="1503" t="str">
        <f>IF(ISERROR(#REF!),"xx","")</f>
        <v>xx</v>
      </c>
      <c r="B215" s="662" t="s">
        <v>3245</v>
      </c>
      <c r="C215" s="1350"/>
      <c r="D215" s="663" t="s">
        <v>927</v>
      </c>
      <c r="E215" s="664" t="s">
        <v>472</v>
      </c>
      <c r="F215" s="1956">
        <v>2443.4696563200005</v>
      </c>
      <c r="G215" s="243" t="s">
        <v>2463</v>
      </c>
      <c r="H215" s="18" t="s">
        <v>2422</v>
      </c>
      <c r="I215" s="18" t="s">
        <v>2423</v>
      </c>
      <c r="J215" s="18" t="s">
        <v>2421</v>
      </c>
      <c r="K215" s="63" t="s">
        <v>3123</v>
      </c>
      <c r="L215" s="191"/>
      <c r="M215" s="139"/>
      <c r="N215" s="139"/>
      <c r="O215" s="116"/>
      <c r="P215" s="14" t="s">
        <v>743</v>
      </c>
    </row>
    <row r="216" spans="1:18" s="44" customFormat="1">
      <c r="A216" s="1503" t="str">
        <f>IF(ISERROR(#REF!),"xx","")</f>
        <v>xx</v>
      </c>
      <c r="B216" s="662" t="s">
        <v>3244</v>
      </c>
      <c r="C216" s="1350"/>
      <c r="D216" s="663" t="s">
        <v>171</v>
      </c>
      <c r="E216" s="664" t="s">
        <v>473</v>
      </c>
      <c r="F216" s="1956">
        <v>3136.3321651200008</v>
      </c>
      <c r="G216" s="243" t="s">
        <v>2463</v>
      </c>
      <c r="H216" s="18" t="s">
        <v>2422</v>
      </c>
      <c r="I216" s="18" t="s">
        <v>2423</v>
      </c>
      <c r="J216" s="18" t="s">
        <v>2421</v>
      </c>
      <c r="K216" s="63" t="s">
        <v>3123</v>
      </c>
      <c r="L216" s="191"/>
      <c r="M216" s="139"/>
      <c r="N216" s="139"/>
      <c r="O216" s="116"/>
      <c r="P216" s="14" t="s">
        <v>1330</v>
      </c>
      <c r="Q216"/>
      <c r="R216"/>
    </row>
    <row r="217" spans="1:18" s="44" customFormat="1">
      <c r="A217" s="1503" t="str">
        <f>IF(ISERROR(#REF!),"xx","")</f>
        <v>xx</v>
      </c>
      <c r="B217" s="665" t="s">
        <v>4088</v>
      </c>
      <c r="C217" s="1351"/>
      <c r="D217" s="666" t="s">
        <v>1704</v>
      </c>
      <c r="E217" s="667" t="s">
        <v>1852</v>
      </c>
      <c r="F217" s="1956">
        <v>4507.1735385600005</v>
      </c>
      <c r="G217" s="244"/>
      <c r="H217" s="20" t="s">
        <v>2422</v>
      </c>
      <c r="I217" s="20" t="s">
        <v>2423</v>
      </c>
      <c r="J217" s="20" t="s">
        <v>2421</v>
      </c>
      <c r="K217" s="64" t="s">
        <v>3123</v>
      </c>
      <c r="L217" s="195"/>
      <c r="M217" s="123"/>
      <c r="N217" s="123"/>
      <c r="O217" s="180"/>
      <c r="P217" s="5" t="s">
        <v>4014</v>
      </c>
      <c r="Q217"/>
      <c r="R217"/>
    </row>
    <row r="218" spans="1:18" s="44" customFormat="1">
      <c r="A218" s="1503" t="str">
        <f>IF(ISERROR(#REF!),"xx","")</f>
        <v>xx</v>
      </c>
      <c r="B218" s="662" t="s">
        <v>1705</v>
      </c>
      <c r="C218" s="1350"/>
      <c r="D218" s="663" t="s">
        <v>885</v>
      </c>
      <c r="E218" s="664" t="s">
        <v>2464</v>
      </c>
      <c r="F218" s="1956">
        <v>954.8817062400002</v>
      </c>
      <c r="G218" s="243" t="s">
        <v>2463</v>
      </c>
      <c r="H218" s="18" t="s">
        <v>2422</v>
      </c>
      <c r="I218" s="18" t="s">
        <v>2423</v>
      </c>
      <c r="J218" s="18" t="s">
        <v>2421</v>
      </c>
      <c r="K218" s="63" t="s">
        <v>3123</v>
      </c>
      <c r="L218" s="191"/>
      <c r="M218" s="139"/>
      <c r="N218" s="139"/>
      <c r="O218" s="116"/>
      <c r="P218" s="14" t="s">
        <v>2465</v>
      </c>
      <c r="Q218"/>
      <c r="R218"/>
    </row>
    <row r="219" spans="1:18" s="44" customFormat="1">
      <c r="A219" s="1503" t="str">
        <f>IF(ISERROR(#REF!),"xx","")</f>
        <v>xx</v>
      </c>
      <c r="B219" s="662" t="s">
        <v>63</v>
      </c>
      <c r="C219" s="1350"/>
      <c r="D219" s="663" t="s">
        <v>64</v>
      </c>
      <c r="E219" s="664" t="s">
        <v>474</v>
      </c>
      <c r="F219" s="1956">
        <v>450.25352064000009</v>
      </c>
      <c r="G219" s="243" t="s">
        <v>2463</v>
      </c>
      <c r="H219" s="18" t="s">
        <v>2422</v>
      </c>
      <c r="I219" s="18" t="s">
        <v>2423</v>
      </c>
      <c r="J219" s="18" t="s">
        <v>2421</v>
      </c>
      <c r="K219" s="63" t="s">
        <v>3123</v>
      </c>
      <c r="L219" s="191"/>
      <c r="M219" s="139"/>
      <c r="N219" s="139"/>
      <c r="O219" s="116"/>
      <c r="P219" s="14" t="s">
        <v>633</v>
      </c>
      <c r="Q219"/>
      <c r="R219"/>
    </row>
    <row r="220" spans="1:18" s="44" customFormat="1">
      <c r="A220" s="1503" t="str">
        <f>IF(ISERROR(#REF!),"xx","")</f>
        <v>xx</v>
      </c>
      <c r="B220" s="674" t="s">
        <v>1712</v>
      </c>
      <c r="C220" s="1349"/>
      <c r="D220" s="708" t="s">
        <v>1713</v>
      </c>
      <c r="E220" s="673" t="s">
        <v>1714</v>
      </c>
      <c r="F220" s="1956">
        <v>405.11826431999998</v>
      </c>
      <c r="G220" s="418"/>
      <c r="H220" s="16" t="s">
        <v>2422</v>
      </c>
      <c r="I220" s="16" t="s">
        <v>2423</v>
      </c>
      <c r="J220" s="16" t="s">
        <v>2421</v>
      </c>
      <c r="K220" s="61" t="s">
        <v>3123</v>
      </c>
      <c r="L220" s="189"/>
      <c r="M220" s="124"/>
      <c r="N220" s="124"/>
      <c r="O220" s="179"/>
      <c r="P220" s="4" t="s">
        <v>2466</v>
      </c>
      <c r="Q220"/>
      <c r="R220"/>
    </row>
    <row r="221" spans="1:18" s="44" customFormat="1">
      <c r="A221" s="1503" t="str">
        <f>IF(ISERROR(#REF!),"xx","")</f>
        <v>xx</v>
      </c>
      <c r="B221" s="665" t="s">
        <v>1707</v>
      </c>
      <c r="C221" s="1351"/>
      <c r="D221" s="666" t="s">
        <v>1708</v>
      </c>
      <c r="E221" s="667" t="s">
        <v>1709</v>
      </c>
      <c r="F221" s="1956">
        <v>1744.8325171199999</v>
      </c>
      <c r="G221" s="244"/>
      <c r="H221" s="20" t="s">
        <v>2422</v>
      </c>
      <c r="I221" s="20" t="s">
        <v>2423</v>
      </c>
      <c r="J221" s="20" t="s">
        <v>2421</v>
      </c>
      <c r="K221" s="64" t="s">
        <v>3123</v>
      </c>
      <c r="L221" s="195"/>
      <c r="M221" s="123"/>
      <c r="N221" s="123"/>
      <c r="O221" s="180"/>
      <c r="P221" s="5" t="s">
        <v>1737</v>
      </c>
      <c r="Q221"/>
      <c r="R221"/>
    </row>
    <row r="222" spans="1:18">
      <c r="A222" s="1503" t="str">
        <f>IF(ISERROR(#REF!),"xx","")</f>
        <v>xx</v>
      </c>
      <c r="B222" s="662" t="s">
        <v>2401</v>
      </c>
      <c r="C222" s="1350"/>
      <c r="D222" s="663" t="s">
        <v>928</v>
      </c>
      <c r="E222" s="664" t="s">
        <v>1588</v>
      </c>
      <c r="F222" s="1956">
        <v>3326.5224115200008</v>
      </c>
      <c r="G222" s="243"/>
      <c r="H222" s="18" t="s">
        <v>2422</v>
      </c>
      <c r="I222" s="18" t="s">
        <v>2423</v>
      </c>
      <c r="J222" s="18" t="s">
        <v>2421</v>
      </c>
      <c r="K222" s="63" t="s">
        <v>3123</v>
      </c>
      <c r="L222" s="191"/>
      <c r="M222" s="139"/>
      <c r="N222" s="139"/>
      <c r="O222" s="116"/>
      <c r="P222" s="14" t="s">
        <v>168</v>
      </c>
    </row>
    <row r="223" spans="1:18">
      <c r="A223" s="1503" t="str">
        <f>IF(ISERROR(#REF!),"xx","")</f>
        <v>xx</v>
      </c>
      <c r="B223" s="662" t="s">
        <v>1823</v>
      </c>
      <c r="C223" s="1350"/>
      <c r="D223" s="663" t="s">
        <v>931</v>
      </c>
      <c r="E223" s="664" t="s">
        <v>2414</v>
      </c>
      <c r="F223" s="1956">
        <v>5705.9495539200007</v>
      </c>
      <c r="G223" s="243"/>
      <c r="H223" s="18" t="s">
        <v>2422</v>
      </c>
      <c r="I223" s="18" t="s">
        <v>2423</v>
      </c>
      <c r="J223" s="18" t="s">
        <v>2421</v>
      </c>
      <c r="K223" s="63" t="s">
        <v>3123</v>
      </c>
      <c r="L223" s="191"/>
      <c r="M223" s="139"/>
      <c r="N223" s="139"/>
      <c r="O223" s="116"/>
      <c r="P223" s="14" t="s">
        <v>170</v>
      </c>
    </row>
    <row r="224" spans="1:18">
      <c r="A224" s="1503" t="str">
        <f>IF(ISERROR(#REF!),"xx","")</f>
        <v>xx</v>
      </c>
      <c r="B224" s="665" t="s">
        <v>3008</v>
      </c>
      <c r="C224" s="1351"/>
      <c r="D224" s="666" t="s">
        <v>3009</v>
      </c>
      <c r="E224" s="667" t="s">
        <v>3014</v>
      </c>
      <c r="F224" s="1956">
        <v>1.8627840000000003E-2</v>
      </c>
      <c r="G224" s="244" t="s">
        <v>2463</v>
      </c>
      <c r="H224" s="20" t="s">
        <v>2422</v>
      </c>
      <c r="I224" s="20" t="s">
        <v>2423</v>
      </c>
      <c r="J224" s="20" t="s">
        <v>2421</v>
      </c>
      <c r="K224" s="64" t="s">
        <v>3123</v>
      </c>
      <c r="L224" s="195"/>
      <c r="M224" s="123"/>
      <c r="N224" s="123"/>
      <c r="O224" s="180"/>
      <c r="P224" s="5"/>
    </row>
    <row r="225" spans="1:18">
      <c r="A225" s="1503" t="str">
        <f>IF(ISERROR(#REF!),"xx","")</f>
        <v>xx</v>
      </c>
      <c r="B225" s="662" t="s">
        <v>2397</v>
      </c>
      <c r="C225" s="1350"/>
      <c r="D225" s="663" t="s">
        <v>1719</v>
      </c>
      <c r="E225" s="664" t="s">
        <v>1758</v>
      </c>
      <c r="F225" s="1956">
        <v>29893.939004160005</v>
      </c>
      <c r="G225" s="243"/>
      <c r="H225" s="18" t="s">
        <v>2422</v>
      </c>
      <c r="I225" s="18" t="s">
        <v>2423</v>
      </c>
      <c r="J225" s="18" t="s">
        <v>2421</v>
      </c>
      <c r="K225" s="63" t="s">
        <v>3123</v>
      </c>
      <c r="L225" s="191"/>
      <c r="M225" s="139"/>
      <c r="N225" s="139"/>
      <c r="O225" s="116"/>
      <c r="P225" s="14" t="s">
        <v>1741</v>
      </c>
    </row>
    <row r="226" spans="1:18" s="44" customFormat="1">
      <c r="A226" s="1503" t="str">
        <f>IF(ISERROR(#REF!),"xx","")</f>
        <v>xx</v>
      </c>
      <c r="B226" s="662" t="s">
        <v>625</v>
      </c>
      <c r="C226" s="1350"/>
      <c r="D226" s="663" t="s">
        <v>624</v>
      </c>
      <c r="E226" s="664" t="s">
        <v>1242</v>
      </c>
      <c r="F226" s="1956">
        <v>12091.163293440002</v>
      </c>
      <c r="G226" s="243"/>
      <c r="H226" s="18" t="s">
        <v>2422</v>
      </c>
      <c r="I226" s="18" t="s">
        <v>2423</v>
      </c>
      <c r="J226" s="18" t="s">
        <v>2421</v>
      </c>
      <c r="K226" s="63" t="s">
        <v>3123</v>
      </c>
      <c r="L226" s="191"/>
      <c r="M226" s="139"/>
      <c r="N226" s="139"/>
      <c r="O226" s="116"/>
      <c r="P226" s="14" t="s">
        <v>1552</v>
      </c>
      <c r="Q226"/>
      <c r="R226"/>
    </row>
    <row r="227" spans="1:18" s="44" customFormat="1">
      <c r="A227" s="1503" t="str">
        <f>IF(ISERROR(#REF!),"xx","")</f>
        <v>xx</v>
      </c>
      <c r="B227" s="662" t="s">
        <v>1550</v>
      </c>
      <c r="C227" s="1350"/>
      <c r="D227" s="663" t="s">
        <v>1551</v>
      </c>
      <c r="E227" s="664"/>
      <c r="F227" s="1956">
        <v>45.228395520000007</v>
      </c>
      <c r="G227" s="243"/>
      <c r="H227" s="18" t="s">
        <v>2422</v>
      </c>
      <c r="I227" s="18" t="s">
        <v>2423</v>
      </c>
      <c r="J227" s="18" t="s">
        <v>2421</v>
      </c>
      <c r="K227" s="63" t="s">
        <v>3123</v>
      </c>
      <c r="L227" s="191"/>
      <c r="M227" s="139"/>
      <c r="N227" s="139"/>
      <c r="O227" s="116"/>
      <c r="P227" s="14" t="s">
        <v>1557</v>
      </c>
      <c r="Q227"/>
      <c r="R227"/>
    </row>
    <row r="228" spans="1:18" s="44" customFormat="1">
      <c r="A228" s="1503" t="str">
        <f>IF(ISERROR(#REF!),"xx","")</f>
        <v>xx</v>
      </c>
      <c r="B228" s="662" t="s">
        <v>1432</v>
      </c>
      <c r="C228" s="1350"/>
      <c r="D228" s="663" t="s">
        <v>913</v>
      </c>
      <c r="E228" s="664" t="s">
        <v>1447</v>
      </c>
      <c r="F228" s="1956">
        <v>22468.621190400005</v>
      </c>
      <c r="G228" s="243"/>
      <c r="H228" s="18" t="s">
        <v>2422</v>
      </c>
      <c r="I228" s="18" t="s">
        <v>2423</v>
      </c>
      <c r="J228" s="18" t="s">
        <v>2421</v>
      </c>
      <c r="K228" s="63" t="s">
        <v>3123</v>
      </c>
      <c r="L228" s="191"/>
      <c r="M228" s="139"/>
      <c r="N228" s="139"/>
      <c r="O228" s="116"/>
      <c r="P228" s="14" t="s">
        <v>776</v>
      </c>
      <c r="Q228"/>
      <c r="R228"/>
    </row>
    <row r="229" spans="1:18" s="44" customFormat="1">
      <c r="A229" s="1503" t="str">
        <f>IF(ISERROR(#REF!),"xx","")</f>
        <v>xx</v>
      </c>
      <c r="B229" s="665">
        <v>9967002759</v>
      </c>
      <c r="C229" s="1351"/>
      <c r="D229" s="670" t="s">
        <v>2745</v>
      </c>
      <c r="E229" s="667"/>
      <c r="F229" s="1956">
        <v>79.131064320000007</v>
      </c>
      <c r="G229" s="19"/>
      <c r="H229" s="20" t="s">
        <v>2422</v>
      </c>
      <c r="I229" s="20" t="s">
        <v>2423</v>
      </c>
      <c r="J229" s="20" t="s">
        <v>2421</v>
      </c>
      <c r="K229" s="404" t="s">
        <v>3123</v>
      </c>
      <c r="L229" s="282"/>
      <c r="M229" s="224"/>
      <c r="N229" s="224"/>
      <c r="O229" s="180"/>
      <c r="P229" s="310" t="s">
        <v>854</v>
      </c>
      <c r="Q229"/>
      <c r="R229"/>
    </row>
    <row r="230" spans="1:18" s="44" customFormat="1">
      <c r="A230" s="1503" t="str">
        <f>IF(ISERROR(#REF!),"xx","")</f>
        <v>xx</v>
      </c>
      <c r="B230" s="662" t="s">
        <v>3293</v>
      </c>
      <c r="C230" s="1350"/>
      <c r="D230" s="663" t="s">
        <v>3298</v>
      </c>
      <c r="E230" s="664" t="s">
        <v>3329</v>
      </c>
      <c r="F230" s="1956">
        <v>12270.363114240001</v>
      </c>
      <c r="G230" s="17"/>
      <c r="H230" s="18" t="s">
        <v>2422</v>
      </c>
      <c r="I230" s="18" t="s">
        <v>2423</v>
      </c>
      <c r="J230" s="18" t="s">
        <v>2421</v>
      </c>
      <c r="K230" s="362" t="s">
        <v>3123</v>
      </c>
      <c r="L230" s="365"/>
      <c r="M230" s="205"/>
      <c r="N230" s="205"/>
      <c r="O230" s="116"/>
      <c r="P230" s="86" t="s">
        <v>3303</v>
      </c>
      <c r="Q230"/>
      <c r="R230"/>
    </row>
    <row r="231" spans="1:18" s="44" customFormat="1">
      <c r="A231" s="1503" t="str">
        <f>IF(ISERROR(#REF!),"xx","")</f>
        <v>xx</v>
      </c>
      <c r="B231" s="662" t="s">
        <v>3294</v>
      </c>
      <c r="C231" s="1350"/>
      <c r="D231" s="663" t="s">
        <v>3299</v>
      </c>
      <c r="E231" s="664" t="s">
        <v>3403</v>
      </c>
      <c r="F231" s="1956">
        <v>12270.363114240001</v>
      </c>
      <c r="G231" s="17"/>
      <c r="H231" s="18" t="s">
        <v>2422</v>
      </c>
      <c r="I231" s="18" t="s">
        <v>2423</v>
      </c>
      <c r="J231" s="18" t="s">
        <v>2421</v>
      </c>
      <c r="K231" s="362" t="s">
        <v>3123</v>
      </c>
      <c r="L231" s="365"/>
      <c r="M231" s="205"/>
      <c r="N231" s="205"/>
      <c r="O231" s="116"/>
      <c r="P231" s="86" t="s">
        <v>3304</v>
      </c>
      <c r="Q231"/>
      <c r="R231"/>
    </row>
    <row r="232" spans="1:18" s="44" customFormat="1">
      <c r="A232" s="1503" t="str">
        <f>IF(ISERROR(#REF!),"xx","")</f>
        <v>xx</v>
      </c>
      <c r="B232" s="662" t="s">
        <v>3295</v>
      </c>
      <c r="C232" s="1350"/>
      <c r="D232" s="663" t="s">
        <v>3300</v>
      </c>
      <c r="E232" s="664" t="s">
        <v>3406</v>
      </c>
      <c r="F232" s="1956">
        <v>5907.2047372800007</v>
      </c>
      <c r="G232" s="17"/>
      <c r="H232" s="18" t="s">
        <v>2422</v>
      </c>
      <c r="I232" s="18" t="s">
        <v>2423</v>
      </c>
      <c r="J232" s="18" t="s">
        <v>2421</v>
      </c>
      <c r="K232" s="362" t="s">
        <v>3123</v>
      </c>
      <c r="L232" s="365"/>
      <c r="M232" s="205"/>
      <c r="N232" s="205"/>
      <c r="O232" s="116"/>
      <c r="P232" s="86" t="s">
        <v>3305</v>
      </c>
      <c r="Q232"/>
      <c r="R232"/>
    </row>
    <row r="233" spans="1:18" s="44" customFormat="1">
      <c r="A233" s="1503" t="str">
        <f>IF(ISERROR(#REF!),"xx","")</f>
        <v>xx</v>
      </c>
      <c r="B233" s="662" t="s">
        <v>3296</v>
      </c>
      <c r="C233" s="1350"/>
      <c r="D233" s="663" t="s">
        <v>3301</v>
      </c>
      <c r="E233" s="664" t="s">
        <v>3404</v>
      </c>
      <c r="F233" s="1956">
        <v>12788.53373952</v>
      </c>
      <c r="G233" s="17"/>
      <c r="H233" s="18" t="s">
        <v>2422</v>
      </c>
      <c r="I233" s="18" t="s">
        <v>2423</v>
      </c>
      <c r="J233" s="18" t="s">
        <v>2421</v>
      </c>
      <c r="K233" s="362" t="s">
        <v>3123</v>
      </c>
      <c r="L233" s="365"/>
      <c r="M233" s="205"/>
      <c r="N233" s="205"/>
      <c r="O233" s="116"/>
      <c r="P233" s="86" t="s">
        <v>3306</v>
      </c>
      <c r="Q233"/>
      <c r="R233"/>
    </row>
    <row r="234" spans="1:18" s="44" customFormat="1">
      <c r="A234" s="1503" t="str">
        <f>IF(ISERROR(#REF!),"xx","")</f>
        <v>xx</v>
      </c>
      <c r="B234" s="662" t="s">
        <v>3297</v>
      </c>
      <c r="C234" s="1350"/>
      <c r="D234" s="663" t="s">
        <v>3302</v>
      </c>
      <c r="E234" s="664" t="s">
        <v>3405</v>
      </c>
      <c r="F234" s="1956">
        <v>6031.5641971200012</v>
      </c>
      <c r="G234" s="17"/>
      <c r="H234" s="18" t="s">
        <v>2422</v>
      </c>
      <c r="I234" s="18" t="s">
        <v>2423</v>
      </c>
      <c r="J234" s="18" t="s">
        <v>2421</v>
      </c>
      <c r="K234" s="362" t="s">
        <v>3123</v>
      </c>
      <c r="L234" s="365"/>
      <c r="M234" s="205"/>
      <c r="N234" s="205"/>
      <c r="O234" s="116"/>
      <c r="P234" s="86" t="s">
        <v>3307</v>
      </c>
      <c r="Q234"/>
      <c r="R234"/>
    </row>
    <row r="235" spans="1:18">
      <c r="A235" s="1503" t="str">
        <f>IF(ISERROR(#REF!),"xx","")</f>
        <v>xx</v>
      </c>
      <c r="B235" s="674" t="s">
        <v>1433</v>
      </c>
      <c r="C235" s="1349"/>
      <c r="D235" s="708" t="s">
        <v>1435</v>
      </c>
      <c r="E235" s="673" t="s">
        <v>534</v>
      </c>
      <c r="F235" s="1956">
        <v>30160.000442880002</v>
      </c>
      <c r="G235" s="418"/>
      <c r="H235" s="16" t="s">
        <v>2422</v>
      </c>
      <c r="I235" s="16" t="s">
        <v>2423</v>
      </c>
      <c r="J235" s="16" t="s">
        <v>2421</v>
      </c>
      <c r="K235" s="61" t="s">
        <v>3123</v>
      </c>
      <c r="L235" s="189"/>
      <c r="M235" s="124"/>
      <c r="N235" s="124"/>
      <c r="O235" s="179"/>
      <c r="P235" s="4" t="s">
        <v>1853</v>
      </c>
    </row>
    <row r="236" spans="1:18" s="44" customFormat="1">
      <c r="A236" s="1503" t="str">
        <f>IF(ISERROR(#REF!),"xx","")</f>
        <v>xx</v>
      </c>
      <c r="B236" s="662" t="s">
        <v>2822</v>
      </c>
      <c r="C236" s="1350"/>
      <c r="D236" s="663" t="s">
        <v>2823</v>
      </c>
      <c r="E236" s="664" t="s">
        <v>916</v>
      </c>
      <c r="F236" s="1956">
        <v>17599.080280320002</v>
      </c>
      <c r="G236" s="17"/>
      <c r="H236" s="18" t="s">
        <v>2422</v>
      </c>
      <c r="I236" s="18" t="s">
        <v>2423</v>
      </c>
      <c r="J236" s="18" t="s">
        <v>2421</v>
      </c>
      <c r="K236" s="63" t="s">
        <v>3123</v>
      </c>
      <c r="L236" s="331"/>
      <c r="M236" s="139"/>
      <c r="N236" s="139"/>
      <c r="O236" s="58"/>
      <c r="P236" s="14" t="s">
        <v>1047</v>
      </c>
      <c r="Q236"/>
      <c r="R236"/>
    </row>
    <row r="237" spans="1:18">
      <c r="A237" s="1503" t="str">
        <f>IF(ISERROR(#REF!),"xx","")</f>
        <v>xx</v>
      </c>
      <c r="B237" s="662" t="s">
        <v>2824</v>
      </c>
      <c r="C237" s="1350"/>
      <c r="D237" s="663" t="s">
        <v>397</v>
      </c>
      <c r="E237" s="664" t="s">
        <v>316</v>
      </c>
      <c r="F237" s="1956">
        <v>1331.38760832</v>
      </c>
      <c r="G237" s="243"/>
      <c r="H237" s="18" t="s">
        <v>2422</v>
      </c>
      <c r="I237" s="18" t="s">
        <v>2423</v>
      </c>
      <c r="J237" s="18" t="s">
        <v>2421</v>
      </c>
      <c r="K237" s="63" t="s">
        <v>3123</v>
      </c>
      <c r="L237" s="191"/>
      <c r="M237" s="139"/>
      <c r="N237" s="139"/>
      <c r="O237" s="116"/>
      <c r="P237" s="14"/>
    </row>
    <row r="238" spans="1:18">
      <c r="A238" s="1503" t="str">
        <f>IF(ISERROR(#REF!),"xx","")</f>
        <v>xx</v>
      </c>
      <c r="B238" s="662">
        <v>9967003352</v>
      </c>
      <c r="C238" s="1350"/>
      <c r="D238" s="663" t="s">
        <v>2891</v>
      </c>
      <c r="E238" s="664"/>
      <c r="F238" s="1956">
        <v>1409.4382579200001</v>
      </c>
      <c r="G238" s="243"/>
      <c r="H238" s="18" t="s">
        <v>2422</v>
      </c>
      <c r="I238" s="18" t="s">
        <v>2423</v>
      </c>
      <c r="J238" s="18" t="s">
        <v>2421</v>
      </c>
      <c r="K238" s="63" t="s">
        <v>3123</v>
      </c>
      <c r="L238" s="191"/>
      <c r="M238" s="139"/>
      <c r="N238" s="139"/>
      <c r="O238" s="116"/>
      <c r="P238" s="14"/>
    </row>
    <row r="239" spans="1:18">
      <c r="A239" s="1503" t="str">
        <f>IF(ISERROR(#REF!),"xx","")</f>
        <v>xx</v>
      </c>
      <c r="B239" s="674" t="s">
        <v>683</v>
      </c>
      <c r="C239" s="1349"/>
      <c r="D239" s="708" t="s">
        <v>684</v>
      </c>
      <c r="E239" s="673" t="s">
        <v>1816</v>
      </c>
      <c r="F239" s="1956">
        <v>12329.89769088</v>
      </c>
      <c r="G239" s="418"/>
      <c r="H239" s="16" t="s">
        <v>2422</v>
      </c>
      <c r="I239" s="16" t="s">
        <v>2423</v>
      </c>
      <c r="J239" s="16" t="s">
        <v>2421</v>
      </c>
      <c r="K239" s="61" t="s">
        <v>3123</v>
      </c>
      <c r="L239" s="189"/>
      <c r="M239" s="124"/>
      <c r="N239" s="124"/>
      <c r="O239" s="179"/>
      <c r="P239" s="4" t="s">
        <v>311</v>
      </c>
    </row>
    <row r="240" spans="1:18">
      <c r="A240" s="1503" t="str">
        <f>IF(ISERROR(#REF!),"xx","")</f>
        <v>xx</v>
      </c>
      <c r="B240" s="662" t="s">
        <v>1825</v>
      </c>
      <c r="C240" s="1350"/>
      <c r="D240" s="663" t="s">
        <v>1826</v>
      </c>
      <c r="E240" s="664" t="s">
        <v>381</v>
      </c>
      <c r="F240" s="1956">
        <v>2502.3150028800005</v>
      </c>
      <c r="G240" s="243"/>
      <c r="H240" s="18" t="s">
        <v>2422</v>
      </c>
      <c r="I240" s="18" t="s">
        <v>2423</v>
      </c>
      <c r="J240" s="18" t="s">
        <v>2421</v>
      </c>
      <c r="K240" s="63" t="s">
        <v>3123</v>
      </c>
      <c r="L240" s="191"/>
      <c r="M240" s="139"/>
      <c r="N240" s="139"/>
      <c r="O240" s="116"/>
      <c r="P240" s="14" t="s">
        <v>2467</v>
      </c>
    </row>
    <row r="241" spans="1:18">
      <c r="A241" s="1503" t="str">
        <f>IF(ISERROR(#REF!),"xx","")</f>
        <v>xx</v>
      </c>
      <c r="B241" s="662" t="s">
        <v>774</v>
      </c>
      <c r="C241" s="1350"/>
      <c r="D241" s="663" t="s">
        <v>291</v>
      </c>
      <c r="E241" s="664" t="s">
        <v>290</v>
      </c>
      <c r="F241" s="1956">
        <v>1121.7871526400002</v>
      </c>
      <c r="G241" s="243"/>
      <c r="H241" s="18" t="s">
        <v>2422</v>
      </c>
      <c r="I241" s="18" t="s">
        <v>2423</v>
      </c>
      <c r="J241" s="18" t="s">
        <v>2421</v>
      </c>
      <c r="K241" s="63" t="s">
        <v>3123</v>
      </c>
      <c r="L241" s="191"/>
      <c r="M241" s="139"/>
      <c r="N241" s="139"/>
      <c r="O241" s="116"/>
      <c r="P241" s="14" t="s">
        <v>121</v>
      </c>
    </row>
    <row r="242" spans="1:18">
      <c r="A242" s="1503" t="str">
        <f>IF(ISERROR(#REF!),"xx","")</f>
        <v>xx</v>
      </c>
      <c r="B242" s="662" t="s">
        <v>282</v>
      </c>
      <c r="C242" s="1350"/>
      <c r="D242" s="663" t="s">
        <v>292</v>
      </c>
      <c r="E242" s="664" t="s">
        <v>290</v>
      </c>
      <c r="F242" s="1956">
        <v>1121.7871526400002</v>
      </c>
      <c r="G242" s="243"/>
      <c r="H242" s="18" t="s">
        <v>2422</v>
      </c>
      <c r="I242" s="18" t="s">
        <v>2423</v>
      </c>
      <c r="J242" s="18" t="s">
        <v>2421</v>
      </c>
      <c r="K242" s="63" t="s">
        <v>3123</v>
      </c>
      <c r="L242" s="191"/>
      <c r="M242" s="139"/>
      <c r="N242" s="139"/>
      <c r="O242" s="116"/>
      <c r="P242" s="14" t="s">
        <v>1088</v>
      </c>
    </row>
    <row r="243" spans="1:18">
      <c r="A243" s="1503" t="str">
        <f>IF(ISERROR(#REF!),"xx","")</f>
        <v>xx</v>
      </c>
      <c r="B243" s="665" t="s">
        <v>283</v>
      </c>
      <c r="C243" s="1351"/>
      <c r="D243" s="666" t="s">
        <v>1425</v>
      </c>
      <c r="E243" s="667" t="s">
        <v>290</v>
      </c>
      <c r="F243" s="1956">
        <v>1121.7871526400002</v>
      </c>
      <c r="G243" s="244"/>
      <c r="H243" s="20" t="s">
        <v>2422</v>
      </c>
      <c r="I243" s="20" t="s">
        <v>2423</v>
      </c>
      <c r="J243" s="20" t="s">
        <v>2421</v>
      </c>
      <c r="K243" s="64" t="s">
        <v>3123</v>
      </c>
      <c r="L243" s="195"/>
      <c r="M243" s="123"/>
      <c r="N243" s="123"/>
      <c r="O243" s="180"/>
      <c r="P243" s="5" t="s">
        <v>1089</v>
      </c>
    </row>
    <row r="244" spans="1:18">
      <c r="A244" s="1503" t="str">
        <f>IF(ISERROR(#REF!),"xx","")</f>
        <v>xx</v>
      </c>
      <c r="B244" s="662" t="s">
        <v>284</v>
      </c>
      <c r="C244" s="1350"/>
      <c r="D244" s="663" t="s">
        <v>1426</v>
      </c>
      <c r="E244" s="664" t="s">
        <v>290</v>
      </c>
      <c r="F244" s="1956">
        <v>1121.7871526400002</v>
      </c>
      <c r="G244" s="243"/>
      <c r="H244" s="18" t="s">
        <v>2422</v>
      </c>
      <c r="I244" s="18" t="s">
        <v>2423</v>
      </c>
      <c r="J244" s="18" t="s">
        <v>2421</v>
      </c>
      <c r="K244" s="63" t="s">
        <v>3123</v>
      </c>
      <c r="L244" s="191"/>
      <c r="M244" s="139"/>
      <c r="N244" s="139"/>
      <c r="O244" s="116"/>
      <c r="P244" s="14" t="s">
        <v>1090</v>
      </c>
    </row>
    <row r="245" spans="1:18">
      <c r="A245" s="1503" t="str">
        <f>IF(ISERROR(#REF!),"xx","")</f>
        <v>xx</v>
      </c>
      <c r="B245" s="662" t="s">
        <v>285</v>
      </c>
      <c r="C245" s="1350"/>
      <c r="D245" s="663" t="s">
        <v>1427</v>
      </c>
      <c r="E245" s="664" t="s">
        <v>290</v>
      </c>
      <c r="F245" s="1956">
        <v>1121.7871526400002</v>
      </c>
      <c r="G245" s="243"/>
      <c r="H245" s="18" t="s">
        <v>2422</v>
      </c>
      <c r="I245" s="18" t="s">
        <v>2423</v>
      </c>
      <c r="J245" s="18" t="s">
        <v>2421</v>
      </c>
      <c r="K245" s="63" t="s">
        <v>3123</v>
      </c>
      <c r="L245" s="191"/>
      <c r="M245" s="139"/>
      <c r="N245" s="139"/>
      <c r="O245" s="116"/>
      <c r="P245" s="14" t="s">
        <v>256</v>
      </c>
    </row>
    <row r="246" spans="1:18">
      <c r="A246" s="1503" t="str">
        <f>IF(ISERROR(#REF!),"xx","")</f>
        <v>xx</v>
      </c>
      <c r="B246" s="662" t="s">
        <v>286</v>
      </c>
      <c r="C246" s="1350"/>
      <c r="D246" s="663" t="s">
        <v>1428</v>
      </c>
      <c r="E246" s="664" t="s">
        <v>290</v>
      </c>
      <c r="F246" s="1956">
        <v>1121.7871526400002</v>
      </c>
      <c r="G246" s="243"/>
      <c r="H246" s="18" t="s">
        <v>2422</v>
      </c>
      <c r="I246" s="18" t="s">
        <v>2423</v>
      </c>
      <c r="J246" s="18" t="s">
        <v>2421</v>
      </c>
      <c r="K246" s="63" t="s">
        <v>3123</v>
      </c>
      <c r="L246" s="191"/>
      <c r="M246" s="139"/>
      <c r="N246" s="139"/>
      <c r="O246" s="116"/>
      <c r="P246" s="14" t="s">
        <v>257</v>
      </c>
    </row>
    <row r="247" spans="1:18">
      <c r="A247" s="1503" t="str">
        <f>IF(ISERROR(#REF!),"xx","")</f>
        <v>xx</v>
      </c>
      <c r="B247" s="665" t="s">
        <v>287</v>
      </c>
      <c r="C247" s="1351"/>
      <c r="D247" s="666" t="s">
        <v>1429</v>
      </c>
      <c r="E247" s="667" t="s">
        <v>290</v>
      </c>
      <c r="F247" s="1956">
        <v>1121.7871526400002</v>
      </c>
      <c r="G247" s="244"/>
      <c r="H247" s="20" t="s">
        <v>2422</v>
      </c>
      <c r="I247" s="20" t="s">
        <v>2423</v>
      </c>
      <c r="J247" s="20" t="s">
        <v>2421</v>
      </c>
      <c r="K247" s="64" t="s">
        <v>3123</v>
      </c>
      <c r="L247" s="195"/>
      <c r="M247" s="123"/>
      <c r="N247" s="123"/>
      <c r="O247" s="180"/>
      <c r="P247" s="5" t="s">
        <v>258</v>
      </c>
    </row>
    <row r="248" spans="1:18">
      <c r="A248" s="1503" t="str">
        <f>IF(ISERROR(#REF!),"xx","")</f>
        <v>xx</v>
      </c>
      <c r="B248" s="662" t="s">
        <v>288</v>
      </c>
      <c r="C248" s="1350"/>
      <c r="D248" s="663" t="s">
        <v>1430</v>
      </c>
      <c r="E248" s="664" t="s">
        <v>290</v>
      </c>
      <c r="F248" s="1956">
        <v>1121.7871526400002</v>
      </c>
      <c r="G248" s="243"/>
      <c r="H248" s="18" t="s">
        <v>2422</v>
      </c>
      <c r="I248" s="18" t="s">
        <v>2423</v>
      </c>
      <c r="J248" s="18" t="s">
        <v>2421</v>
      </c>
      <c r="K248" s="63" t="s">
        <v>3123</v>
      </c>
      <c r="L248" s="191"/>
      <c r="M248" s="139"/>
      <c r="N248" s="139"/>
      <c r="O248" s="116"/>
      <c r="P248" s="14" t="s">
        <v>259</v>
      </c>
    </row>
    <row r="249" spans="1:18">
      <c r="A249" s="1503" t="str">
        <f>IF(ISERROR(#REF!),"xx","")</f>
        <v>xx</v>
      </c>
      <c r="B249" s="662" t="s">
        <v>289</v>
      </c>
      <c r="C249" s="1350"/>
      <c r="D249" s="663" t="s">
        <v>1431</v>
      </c>
      <c r="E249" s="664" t="s">
        <v>290</v>
      </c>
      <c r="F249" s="1956">
        <v>1121.7871526400002</v>
      </c>
      <c r="G249" s="243"/>
      <c r="H249" s="18" t="s">
        <v>2422</v>
      </c>
      <c r="I249" s="18" t="s">
        <v>2423</v>
      </c>
      <c r="J249" s="18" t="s">
        <v>2421</v>
      </c>
      <c r="K249" s="63" t="s">
        <v>3123</v>
      </c>
      <c r="L249" s="191"/>
      <c r="M249" s="139"/>
      <c r="N249" s="139"/>
      <c r="O249" s="116"/>
      <c r="P249" s="14" t="s">
        <v>259</v>
      </c>
    </row>
    <row r="250" spans="1:18">
      <c r="A250" s="1503" t="str">
        <f>IF(ISERROR(#REF!),"xx","")</f>
        <v>xx</v>
      </c>
      <c r="B250" s="662" t="s">
        <v>1541</v>
      </c>
      <c r="C250" s="1350"/>
      <c r="D250" s="663" t="s">
        <v>1543</v>
      </c>
      <c r="E250" s="664" t="s">
        <v>290</v>
      </c>
      <c r="F250" s="1956">
        <v>1121.7871526400002</v>
      </c>
      <c r="G250" s="243"/>
      <c r="H250" s="18" t="s">
        <v>2422</v>
      </c>
      <c r="I250" s="18" t="s">
        <v>2423</v>
      </c>
      <c r="J250" s="18" t="s">
        <v>2421</v>
      </c>
      <c r="K250" s="63" t="s">
        <v>3123</v>
      </c>
      <c r="L250" s="191"/>
      <c r="M250" s="139"/>
      <c r="N250" s="139"/>
      <c r="O250" s="116"/>
      <c r="P250" s="14" t="s">
        <v>1090</v>
      </c>
    </row>
    <row r="251" spans="1:18">
      <c r="A251" s="1503" t="str">
        <f>IF(ISERROR(#REF!),"xx","")</f>
        <v>xx</v>
      </c>
      <c r="B251" s="665" t="s">
        <v>1542</v>
      </c>
      <c r="C251" s="1351"/>
      <c r="D251" s="666" t="s">
        <v>1544</v>
      </c>
      <c r="E251" s="667" t="s">
        <v>290</v>
      </c>
      <c r="F251" s="1956">
        <v>1121.7871526400002</v>
      </c>
      <c r="G251" s="244"/>
      <c r="H251" s="20" t="s">
        <v>2422</v>
      </c>
      <c r="I251" s="20" t="s">
        <v>2423</v>
      </c>
      <c r="J251" s="20" t="s">
        <v>2421</v>
      </c>
      <c r="K251" s="64" t="s">
        <v>3123</v>
      </c>
      <c r="L251" s="195"/>
      <c r="M251" s="123"/>
      <c r="N251" s="123"/>
      <c r="O251" s="180"/>
      <c r="P251" s="5" t="s">
        <v>1089</v>
      </c>
    </row>
    <row r="252" spans="1:18">
      <c r="A252" s="1503" t="str">
        <f>IF(ISERROR(#REF!),"xx","")</f>
        <v>xx</v>
      </c>
      <c r="B252" s="662">
        <v>9967002756</v>
      </c>
      <c r="C252" s="1350"/>
      <c r="D252" s="669" t="s">
        <v>2731</v>
      </c>
      <c r="E252" s="664"/>
      <c r="F252" s="1956">
        <v>1746.7325568000001</v>
      </c>
      <c r="G252" s="243"/>
      <c r="H252" s="18" t="s">
        <v>2422</v>
      </c>
      <c r="I252" s="18" t="s">
        <v>2423</v>
      </c>
      <c r="J252" s="18" t="s">
        <v>2421</v>
      </c>
      <c r="K252" s="63" t="s">
        <v>3123</v>
      </c>
      <c r="L252" s="191"/>
      <c r="M252" s="183"/>
      <c r="N252" s="139"/>
      <c r="O252" s="58"/>
      <c r="P252" s="14" t="s">
        <v>2734</v>
      </c>
    </row>
    <row r="253" spans="1:18">
      <c r="A253" s="1503" t="str">
        <f>IF(ISERROR(#REF!),"xx","")</f>
        <v>xx</v>
      </c>
      <c r="B253" s="662">
        <v>9967002757</v>
      </c>
      <c r="C253" s="1350"/>
      <c r="D253" s="669" t="s">
        <v>2732</v>
      </c>
      <c r="E253" s="664"/>
      <c r="F253" s="1956">
        <v>2117.9108966399999</v>
      </c>
      <c r="G253" s="243"/>
      <c r="H253" s="18" t="s">
        <v>2422</v>
      </c>
      <c r="I253" s="18" t="s">
        <v>2423</v>
      </c>
      <c r="J253" s="18" t="s">
        <v>2421</v>
      </c>
      <c r="K253" s="63" t="s">
        <v>3123</v>
      </c>
      <c r="L253" s="191"/>
      <c r="M253" s="183"/>
      <c r="N253" s="139"/>
      <c r="O253" s="58"/>
      <c r="P253" s="14" t="s">
        <v>2734</v>
      </c>
    </row>
    <row r="254" spans="1:18">
      <c r="A254" s="1503" t="str">
        <f>IF(ISERROR(#REF!),"xx","")</f>
        <v>xx</v>
      </c>
      <c r="B254" s="665">
        <v>9967002758</v>
      </c>
      <c r="C254" s="1351"/>
      <c r="D254" s="670" t="s">
        <v>2733</v>
      </c>
      <c r="E254" s="667"/>
      <c r="F254" s="1956">
        <v>1891.8061747200004</v>
      </c>
      <c r="G254" s="244"/>
      <c r="H254" s="20" t="s">
        <v>2422</v>
      </c>
      <c r="I254" s="20" t="s">
        <v>2423</v>
      </c>
      <c r="J254" s="20" t="s">
        <v>2421</v>
      </c>
      <c r="K254" s="64" t="s">
        <v>3123</v>
      </c>
      <c r="L254" s="195"/>
      <c r="M254" s="209"/>
      <c r="N254" s="123"/>
      <c r="O254" s="199"/>
      <c r="P254" s="5" t="s">
        <v>2734</v>
      </c>
    </row>
    <row r="255" spans="1:18" s="44" customFormat="1">
      <c r="A255" s="1503" t="str">
        <f>IF(ISERROR(#REF!),"xx","")</f>
        <v>xx</v>
      </c>
      <c r="B255" s="711" t="s">
        <v>251</v>
      </c>
      <c r="C255" s="1353"/>
      <c r="D255" s="721" t="s">
        <v>252</v>
      </c>
      <c r="E255" s="713"/>
      <c r="F255" s="1956">
        <v>2347.9460927999999</v>
      </c>
      <c r="G255" s="244" t="s">
        <v>2463</v>
      </c>
      <c r="H255" s="20" t="s">
        <v>2422</v>
      </c>
      <c r="I255" s="20" t="s">
        <v>2423</v>
      </c>
      <c r="J255" s="20" t="s">
        <v>2421</v>
      </c>
      <c r="K255" s="64" t="s">
        <v>3123</v>
      </c>
      <c r="L255" s="1016"/>
      <c r="M255" s="209"/>
      <c r="N255" s="123"/>
      <c r="O255" s="123"/>
      <c r="P255" s="135"/>
      <c r="Q255"/>
      <c r="R255"/>
    </row>
    <row r="256" spans="1:18" s="44" customFormat="1">
      <c r="A256" s="1503" t="str">
        <f>IF(ISERROR(#REF!),"xx","")</f>
        <v>xx</v>
      </c>
      <c r="B256" s="674" t="s">
        <v>4077</v>
      </c>
      <c r="C256" s="1349"/>
      <c r="D256" s="710" t="s">
        <v>3292</v>
      </c>
      <c r="E256" s="673"/>
      <c r="F256" s="1956">
        <v>6410.2123008000008</v>
      </c>
      <c r="G256" s="418" t="s">
        <v>2463</v>
      </c>
      <c r="H256" s="16" t="s">
        <v>2422</v>
      </c>
      <c r="I256" s="16" t="s">
        <v>2423</v>
      </c>
      <c r="J256" s="16" t="s">
        <v>2421</v>
      </c>
      <c r="K256" s="61" t="s">
        <v>3123</v>
      </c>
      <c r="L256" s="1015"/>
      <c r="M256" s="200"/>
      <c r="N256" s="124"/>
      <c r="O256" s="124"/>
      <c r="P256" s="230"/>
      <c r="Q256"/>
      <c r="R256"/>
    </row>
    <row r="257" spans="1:18" s="44" customFormat="1">
      <c r="A257" s="1503" t="str">
        <f>IF(ISERROR(#REF!),"xx","")</f>
        <v>xx</v>
      </c>
      <c r="B257" s="779">
        <v>9967002452</v>
      </c>
      <c r="C257" s="1349"/>
      <c r="D257" s="710" t="s">
        <v>1918</v>
      </c>
      <c r="E257" s="673"/>
      <c r="F257" s="1956">
        <v>1508.8736678400003</v>
      </c>
      <c r="G257" s="418" t="s">
        <v>2463</v>
      </c>
      <c r="H257" s="16" t="s">
        <v>2422</v>
      </c>
      <c r="I257" s="16" t="s">
        <v>2423</v>
      </c>
      <c r="J257" s="16" t="s">
        <v>2421</v>
      </c>
      <c r="K257" s="61" t="s">
        <v>3123</v>
      </c>
      <c r="L257" s="189"/>
      <c r="M257" s="124"/>
      <c r="N257" s="124"/>
      <c r="O257" s="179"/>
      <c r="P257" s="4" t="s">
        <v>847</v>
      </c>
      <c r="Q257"/>
      <c r="R257"/>
    </row>
    <row r="258" spans="1:18" s="44" customFormat="1">
      <c r="A258" s="1503" t="str">
        <f>IF(ISERROR(#REF!),"xx","")</f>
        <v>xx</v>
      </c>
      <c r="B258" s="665">
        <v>9967001378</v>
      </c>
      <c r="C258" s="1351"/>
      <c r="D258" s="670" t="s">
        <v>388</v>
      </c>
      <c r="E258" s="667"/>
      <c r="F258" s="1956">
        <v>3337.4010700800004</v>
      </c>
      <c r="G258" s="244" t="s">
        <v>2463</v>
      </c>
      <c r="H258" s="20" t="s">
        <v>2422</v>
      </c>
      <c r="I258" s="20" t="s">
        <v>2423</v>
      </c>
      <c r="J258" s="20" t="s">
        <v>2421</v>
      </c>
      <c r="K258" s="64" t="s">
        <v>3123</v>
      </c>
      <c r="L258" s="195"/>
      <c r="M258" s="123"/>
      <c r="N258" s="123"/>
      <c r="O258" s="180"/>
      <c r="P258" s="5" t="s">
        <v>848</v>
      </c>
      <c r="Q258"/>
      <c r="R258"/>
    </row>
    <row r="259" spans="1:18" s="44" customFormat="1">
      <c r="A259" s="1503" t="str">
        <f>IF(ISERROR(#REF!),"xx","")</f>
        <v>xx</v>
      </c>
      <c r="B259" s="674">
        <v>9967003571</v>
      </c>
      <c r="C259" s="1349"/>
      <c r="D259" s="710" t="s">
        <v>2992</v>
      </c>
      <c r="E259" s="673"/>
      <c r="F259" s="1956">
        <v>3345.0012288000012</v>
      </c>
      <c r="G259" s="418" t="s">
        <v>2463</v>
      </c>
      <c r="H259" s="16" t="s">
        <v>2422</v>
      </c>
      <c r="I259" s="16" t="s">
        <v>2423</v>
      </c>
      <c r="J259" s="16" t="s">
        <v>2421</v>
      </c>
      <c r="K259" s="61" t="s">
        <v>3123</v>
      </c>
      <c r="L259" s="1015"/>
      <c r="M259" s="200"/>
      <c r="N259" s="124"/>
      <c r="O259" s="124"/>
      <c r="P259" s="4" t="s">
        <v>2994</v>
      </c>
      <c r="Q259"/>
      <c r="R259"/>
    </row>
    <row r="260" spans="1:18" s="44" customFormat="1">
      <c r="A260" s="1503" t="str">
        <f>IF(ISERROR(#REF!),"xx","")</f>
        <v>xx</v>
      </c>
      <c r="B260" s="665">
        <v>9967003572</v>
      </c>
      <c r="C260" s="1351"/>
      <c r="D260" s="670" t="s">
        <v>2993</v>
      </c>
      <c r="E260" s="667"/>
      <c r="F260" s="1956">
        <v>3995.6716800000004</v>
      </c>
      <c r="G260" s="244" t="s">
        <v>2463</v>
      </c>
      <c r="H260" s="20" t="s">
        <v>2422</v>
      </c>
      <c r="I260" s="20" t="s">
        <v>2423</v>
      </c>
      <c r="J260" s="20" t="s">
        <v>2421</v>
      </c>
      <c r="K260" s="64" t="s">
        <v>3123</v>
      </c>
      <c r="L260" s="1016"/>
      <c r="M260" s="209"/>
      <c r="N260" s="123"/>
      <c r="O260" s="123"/>
      <c r="P260" s="5" t="s">
        <v>2995</v>
      </c>
      <c r="Q260"/>
      <c r="R260"/>
    </row>
    <row r="261" spans="1:18">
      <c r="A261" s="1503" t="str">
        <f>IF(ISERROR(#REF!),"xx","")</f>
        <v>xx</v>
      </c>
      <c r="B261" s="674" t="s">
        <v>3018</v>
      </c>
      <c r="C261" s="1349"/>
      <c r="D261" s="708" t="s">
        <v>2415</v>
      </c>
      <c r="E261" s="673" t="s">
        <v>3113</v>
      </c>
      <c r="F261" s="1956">
        <v>17638.645812480001</v>
      </c>
      <c r="G261" s="418"/>
      <c r="H261" s="16" t="s">
        <v>2422</v>
      </c>
      <c r="I261" s="16" t="s">
        <v>2423</v>
      </c>
      <c r="J261" s="16" t="s">
        <v>2421</v>
      </c>
      <c r="K261" s="16" t="s">
        <v>3123</v>
      </c>
      <c r="L261" s="189"/>
      <c r="M261" s="124"/>
      <c r="N261" s="124"/>
      <c r="O261" s="179"/>
      <c r="P261" s="155" t="s">
        <v>2520</v>
      </c>
    </row>
    <row r="262" spans="1:18">
      <c r="A262" s="1503" t="str">
        <f>IF(ISERROR(#REF!),"xx","")</f>
        <v>xx</v>
      </c>
      <c r="B262" s="662" t="s">
        <v>3020</v>
      </c>
      <c r="C262" s="1350"/>
      <c r="D262" s="663" t="s">
        <v>2416</v>
      </c>
      <c r="E262" s="664" t="s">
        <v>3021</v>
      </c>
      <c r="F262" s="1956">
        <v>6881.3476300799994</v>
      </c>
      <c r="G262" s="243" t="s">
        <v>2463</v>
      </c>
      <c r="H262" s="18" t="s">
        <v>2422</v>
      </c>
      <c r="I262" s="18" t="s">
        <v>2423</v>
      </c>
      <c r="J262" s="18" t="s">
        <v>2421</v>
      </c>
      <c r="K262" s="18" t="s">
        <v>3123</v>
      </c>
      <c r="L262" s="191"/>
      <c r="M262" s="139"/>
      <c r="N262" s="139"/>
      <c r="O262" s="116"/>
      <c r="P262" s="86" t="s">
        <v>2521</v>
      </c>
    </row>
    <row r="263" spans="1:18">
      <c r="A263" s="1503" t="str">
        <f>IF(ISERROR(#REF!),"xx","")</f>
        <v>xx</v>
      </c>
      <c r="B263" s="665" t="s">
        <v>2425</v>
      </c>
      <c r="C263" s="1351"/>
      <c r="D263" s="666" t="s">
        <v>2426</v>
      </c>
      <c r="E263" s="667" t="s">
        <v>1791</v>
      </c>
      <c r="F263" s="1956">
        <v>580.35035520000019</v>
      </c>
      <c r="G263" s="244"/>
      <c r="H263" s="20" t="s">
        <v>2422</v>
      </c>
      <c r="I263" s="20" t="s">
        <v>2423</v>
      </c>
      <c r="J263" s="20" t="s">
        <v>2421</v>
      </c>
      <c r="K263" s="20" t="s">
        <v>3123</v>
      </c>
      <c r="L263" s="195"/>
      <c r="M263" s="123"/>
      <c r="N263" s="123"/>
      <c r="O263" s="180"/>
      <c r="P263" s="310"/>
    </row>
    <row r="264" spans="1:18">
      <c r="A264" s="1503" t="str">
        <f>IF(ISERROR(#REF!),"xx","")</f>
        <v>xx</v>
      </c>
      <c r="B264" s="755" t="s">
        <v>2417</v>
      </c>
      <c r="C264" s="1347"/>
      <c r="D264" s="756" t="s">
        <v>2418</v>
      </c>
      <c r="E264" s="757" t="s">
        <v>245</v>
      </c>
      <c r="F264" s="1956">
        <v>4522.2434611200006</v>
      </c>
      <c r="G264" s="243" t="s">
        <v>2463</v>
      </c>
      <c r="H264" s="18" t="s">
        <v>2422</v>
      </c>
      <c r="I264" s="18" t="s">
        <v>2423</v>
      </c>
      <c r="J264" s="18"/>
      <c r="K264" s="18"/>
      <c r="L264" s="191"/>
      <c r="M264" s="139"/>
      <c r="N264" s="139"/>
      <c r="O264" s="116"/>
      <c r="P264" s="86" t="s">
        <v>2522</v>
      </c>
    </row>
    <row r="265" spans="1:18">
      <c r="A265" s="1503" t="str">
        <f>IF(ISERROR(#REF!),"xx","")</f>
        <v>xx</v>
      </c>
      <c r="B265" s="665" t="s">
        <v>2419</v>
      </c>
      <c r="C265" s="1351"/>
      <c r="D265" s="666" t="s">
        <v>2420</v>
      </c>
      <c r="E265" s="667" t="s">
        <v>245</v>
      </c>
      <c r="F265" s="1956">
        <v>5389.0154841600006</v>
      </c>
      <c r="G265" s="244"/>
      <c r="H265" s="20"/>
      <c r="I265" s="20"/>
      <c r="J265" s="64" t="s">
        <v>2421</v>
      </c>
      <c r="K265" s="20" t="s">
        <v>3123</v>
      </c>
      <c r="L265" s="195"/>
      <c r="M265" s="123"/>
      <c r="N265" s="123"/>
      <c r="O265" s="180"/>
      <c r="P265" s="310" t="s">
        <v>2523</v>
      </c>
    </row>
    <row r="266" spans="1:18">
      <c r="A266" s="1503" t="str">
        <f>IF(ISERROR(#REF!),"xx","")</f>
        <v>xx</v>
      </c>
      <c r="B266" s="662" t="s">
        <v>2427</v>
      </c>
      <c r="C266" s="1350"/>
      <c r="D266" s="663" t="s">
        <v>2428</v>
      </c>
      <c r="E266" s="664" t="s">
        <v>2431</v>
      </c>
      <c r="F266" s="1956">
        <v>1733.5254182400001</v>
      </c>
      <c r="G266" s="243"/>
      <c r="H266" s="18" t="s">
        <v>2422</v>
      </c>
      <c r="I266" s="18" t="s">
        <v>2423</v>
      </c>
      <c r="J266" s="18" t="s">
        <v>2421</v>
      </c>
      <c r="K266" s="18" t="s">
        <v>3123</v>
      </c>
      <c r="L266" s="191"/>
      <c r="M266" s="139"/>
      <c r="N266" s="139"/>
      <c r="O266" s="116"/>
      <c r="P266" s="86"/>
    </row>
    <row r="267" spans="1:18">
      <c r="A267" s="1503" t="str">
        <f>IF(ISERROR(#REF!),"xx","")</f>
        <v>xx</v>
      </c>
      <c r="B267" s="665" t="s">
        <v>2429</v>
      </c>
      <c r="C267" s="1351"/>
      <c r="D267" s="666" t="s">
        <v>2430</v>
      </c>
      <c r="E267" s="667" t="s">
        <v>2432</v>
      </c>
      <c r="F267" s="1956">
        <v>2590.8717542399995</v>
      </c>
      <c r="G267" s="244"/>
      <c r="H267" s="20" t="s">
        <v>2422</v>
      </c>
      <c r="I267" s="20" t="s">
        <v>2423</v>
      </c>
      <c r="J267" s="20" t="s">
        <v>2421</v>
      </c>
      <c r="K267" s="20" t="s">
        <v>3123</v>
      </c>
      <c r="L267" s="195"/>
      <c r="M267" s="123"/>
      <c r="N267" s="123"/>
      <c r="O267" s="180"/>
      <c r="P267" s="310" t="s">
        <v>2667</v>
      </c>
    </row>
    <row r="268" spans="1:18" s="78" customFormat="1">
      <c r="A268" s="1503"/>
      <c r="B268" s="90" t="s">
        <v>1030</v>
      </c>
      <c r="C268" s="1343"/>
      <c r="D268" s="83"/>
      <c r="E268" s="83"/>
      <c r="F268" s="91"/>
      <c r="G268" s="1770" t="s">
        <v>10</v>
      </c>
      <c r="H268" s="1770"/>
      <c r="I268" s="1765"/>
      <c r="J268" s="1765"/>
      <c r="K268" s="357"/>
      <c r="L268" s="289"/>
      <c r="M268" s="131"/>
      <c r="N268" s="131"/>
      <c r="O268" s="184"/>
      <c r="P268" s="89"/>
      <c r="Q268"/>
      <c r="R268"/>
    </row>
    <row r="269" spans="1:18" s="44" customFormat="1">
      <c r="A269" s="1503" t="str">
        <f>IF(ISERROR(#REF!),"xx","")</f>
        <v>xx</v>
      </c>
      <c r="B269" s="754" t="s">
        <v>2434</v>
      </c>
      <c r="C269" s="1360"/>
      <c r="D269" s="705" t="s">
        <v>3460</v>
      </c>
      <c r="E269" s="658" t="s">
        <v>717</v>
      </c>
      <c r="F269" s="1956">
        <v>65.973600000000019</v>
      </c>
      <c r="G269" s="15" t="s">
        <v>2463</v>
      </c>
      <c r="H269" s="16"/>
      <c r="I269" s="203"/>
      <c r="J269" s="203"/>
      <c r="K269" s="203"/>
      <c r="L269" s="204"/>
      <c r="M269" s="204"/>
      <c r="N269" s="204"/>
      <c r="O269" s="115"/>
      <c r="P269" s="122" t="s">
        <v>2456</v>
      </c>
      <c r="Q269"/>
      <c r="R269"/>
    </row>
    <row r="270" spans="1:18" s="44" customFormat="1">
      <c r="A270" s="1503" t="str">
        <f>IF(ISERROR(#REF!),"xx","")</f>
        <v>xx</v>
      </c>
      <c r="B270" s="755" t="s">
        <v>2436</v>
      </c>
      <c r="C270" s="1347"/>
      <c r="D270" s="756" t="s">
        <v>3461</v>
      </c>
      <c r="E270" s="757" t="s">
        <v>718</v>
      </c>
      <c r="F270" s="1956">
        <v>118.36440000000003</v>
      </c>
      <c r="G270" s="17" t="s">
        <v>2463</v>
      </c>
      <c r="H270" s="18"/>
      <c r="I270" s="201"/>
      <c r="J270" s="201"/>
      <c r="K270" s="201"/>
      <c r="L270" s="365"/>
      <c r="M270" s="365"/>
      <c r="N270" s="365"/>
      <c r="O270" s="366"/>
      <c r="P270" s="94" t="s">
        <v>2458</v>
      </c>
      <c r="Q270"/>
      <c r="R270"/>
    </row>
    <row r="271" spans="1:18" s="44" customFormat="1">
      <c r="A271" s="1503" t="str">
        <f>IF(ISERROR(#REF!),"xx","")</f>
        <v>xx</v>
      </c>
      <c r="B271" s="755" t="s">
        <v>2435</v>
      </c>
      <c r="C271" s="1347"/>
      <c r="D271" s="756" t="s">
        <v>3462</v>
      </c>
      <c r="E271" s="757" t="s">
        <v>719</v>
      </c>
      <c r="F271" s="1956">
        <v>91.19880000000002</v>
      </c>
      <c r="G271" s="17" t="s">
        <v>2463</v>
      </c>
      <c r="H271" s="18"/>
      <c r="I271" s="201"/>
      <c r="J271" s="201"/>
      <c r="K271" s="201"/>
      <c r="L271" s="365"/>
      <c r="M271" s="365"/>
      <c r="N271" s="365"/>
      <c r="O271" s="366"/>
      <c r="P271" s="94" t="s">
        <v>2457</v>
      </c>
      <c r="Q271"/>
      <c r="R271"/>
    </row>
    <row r="272" spans="1:18" s="44" customFormat="1">
      <c r="A272" s="1503" t="str">
        <f>IF(ISERROR(#REF!),"xx","")</f>
        <v>xx</v>
      </c>
      <c r="B272" s="755" t="s">
        <v>2433</v>
      </c>
      <c r="C272" s="1347"/>
      <c r="D272" s="756" t="s">
        <v>3463</v>
      </c>
      <c r="E272" s="757" t="s">
        <v>720</v>
      </c>
      <c r="F272" s="1956">
        <v>128.06640000000004</v>
      </c>
      <c r="G272" s="17" t="s">
        <v>2463</v>
      </c>
      <c r="H272" s="18"/>
      <c r="I272" s="201"/>
      <c r="J272" s="201"/>
      <c r="K272" s="201"/>
      <c r="L272" s="365"/>
      <c r="M272" s="205"/>
      <c r="N272" s="205"/>
      <c r="O272" s="242"/>
      <c r="P272" s="94" t="s">
        <v>2459</v>
      </c>
      <c r="Q272"/>
      <c r="R272"/>
    </row>
    <row r="273" spans="1:18" s="44" customFormat="1">
      <c r="A273" s="1503" t="str">
        <f>IF(ISERROR(#REF!),"xx","")</f>
        <v>xx</v>
      </c>
      <c r="B273" s="754" t="s">
        <v>2438</v>
      </c>
      <c r="C273" s="1360"/>
      <c r="D273" s="705" t="s">
        <v>3464</v>
      </c>
      <c r="E273" s="658" t="s">
        <v>717</v>
      </c>
      <c r="F273" s="1956">
        <v>62.092800000000011</v>
      </c>
      <c r="G273" s="15"/>
      <c r="H273" s="16" t="s">
        <v>2422</v>
      </c>
      <c r="I273" s="203" t="s">
        <v>2423</v>
      </c>
      <c r="J273" s="203" t="s">
        <v>2421</v>
      </c>
      <c r="K273" s="203"/>
      <c r="L273" s="204"/>
      <c r="M273" s="204"/>
      <c r="N273" s="204"/>
      <c r="O273" s="115"/>
      <c r="P273" s="122" t="s">
        <v>2452</v>
      </c>
      <c r="Q273"/>
      <c r="R273"/>
    </row>
    <row r="274" spans="1:18" s="44" customFormat="1">
      <c r="A274" s="1503" t="str">
        <f>IF(ISERROR(#REF!),"xx","")</f>
        <v>xx</v>
      </c>
      <c r="B274" s="755" t="s">
        <v>2440</v>
      </c>
      <c r="C274" s="1347"/>
      <c r="D274" s="756" t="s">
        <v>3465</v>
      </c>
      <c r="E274" s="757" t="s">
        <v>718</v>
      </c>
      <c r="F274" s="1956">
        <v>100.9008</v>
      </c>
      <c r="G274" s="17"/>
      <c r="H274" s="18" t="s">
        <v>2422</v>
      </c>
      <c r="I274" s="201" t="s">
        <v>2423</v>
      </c>
      <c r="J274" s="201" t="s">
        <v>2421</v>
      </c>
      <c r="K274" s="201"/>
      <c r="L274" s="365"/>
      <c r="M274" s="365"/>
      <c r="N274" s="365"/>
      <c r="O274" s="366"/>
      <c r="P274" s="94" t="s">
        <v>2453</v>
      </c>
      <c r="Q274"/>
      <c r="R274"/>
    </row>
    <row r="275" spans="1:18" s="44" customFormat="1">
      <c r="A275" s="1503" t="str">
        <f>IF(ISERROR(#REF!),"xx","")</f>
        <v>xx</v>
      </c>
      <c r="B275" s="755" t="s">
        <v>2439</v>
      </c>
      <c r="C275" s="1347"/>
      <c r="D275" s="756" t="s">
        <v>3466</v>
      </c>
      <c r="E275" s="757" t="s">
        <v>719</v>
      </c>
      <c r="F275" s="1956">
        <v>77.616</v>
      </c>
      <c r="G275" s="17"/>
      <c r="H275" s="18" t="s">
        <v>2422</v>
      </c>
      <c r="I275" s="201" t="s">
        <v>2423</v>
      </c>
      <c r="J275" s="201" t="s">
        <v>2421</v>
      </c>
      <c r="K275" s="201"/>
      <c r="L275" s="365"/>
      <c r="M275" s="365"/>
      <c r="N275" s="365"/>
      <c r="O275" s="366"/>
      <c r="P275" s="94" t="s">
        <v>2454</v>
      </c>
      <c r="Q275"/>
      <c r="R275"/>
    </row>
    <row r="276" spans="1:18" s="44" customFormat="1">
      <c r="A276" s="1503" t="str">
        <f>IF(ISERROR(#REF!),"xx","")</f>
        <v>xx</v>
      </c>
      <c r="B276" s="758" t="s">
        <v>2437</v>
      </c>
      <c r="C276" s="1348"/>
      <c r="D276" s="706" t="s">
        <v>3467</v>
      </c>
      <c r="E276" s="661" t="s">
        <v>720</v>
      </c>
      <c r="F276" s="1956">
        <v>110.60280000000003</v>
      </c>
      <c r="G276" s="19"/>
      <c r="H276" s="20" t="s">
        <v>2422</v>
      </c>
      <c r="I276" s="202" t="s">
        <v>2423</v>
      </c>
      <c r="J276" s="202" t="s">
        <v>2421</v>
      </c>
      <c r="K276" s="202"/>
      <c r="L276" s="282"/>
      <c r="M276" s="224"/>
      <c r="N276" s="224"/>
      <c r="O276" s="254"/>
      <c r="P276" s="126" t="s">
        <v>2455</v>
      </c>
      <c r="Q276"/>
      <c r="R276"/>
    </row>
    <row r="277" spans="1:18" s="44" customFormat="1">
      <c r="A277" s="1503" t="str">
        <f>IF(ISERROR(#REF!),"xx","")</f>
        <v>xx</v>
      </c>
      <c r="B277" s="755" t="s">
        <v>2442</v>
      </c>
      <c r="C277" s="1347"/>
      <c r="D277" s="756" t="s">
        <v>3468</v>
      </c>
      <c r="E277" s="757" t="s">
        <v>376</v>
      </c>
      <c r="F277" s="1956">
        <v>355.09320000000008</v>
      </c>
      <c r="G277" s="17" t="s">
        <v>2463</v>
      </c>
      <c r="H277" s="18" t="s">
        <v>2422</v>
      </c>
      <c r="I277" s="201" t="s">
        <v>2423</v>
      </c>
      <c r="J277" s="201" t="s">
        <v>2421</v>
      </c>
      <c r="K277" s="201" t="s">
        <v>3123</v>
      </c>
      <c r="L277" s="365"/>
      <c r="M277" s="205"/>
      <c r="N277" s="205"/>
      <c r="O277" s="242"/>
      <c r="P277" s="94" t="s">
        <v>2460</v>
      </c>
      <c r="Q277"/>
      <c r="R277"/>
    </row>
    <row r="278" spans="1:18" s="44" customFormat="1">
      <c r="A278" s="1503" t="str">
        <f>IF(ISERROR(#REF!),"xx","")</f>
        <v>xx</v>
      </c>
      <c r="B278" s="755" t="s">
        <v>2444</v>
      </c>
      <c r="C278" s="1347"/>
      <c r="D278" s="756" t="s">
        <v>3469</v>
      </c>
      <c r="E278" s="757" t="s">
        <v>81</v>
      </c>
      <c r="F278" s="1956">
        <v>397.7820000000001</v>
      </c>
      <c r="G278" s="17" t="s">
        <v>2463</v>
      </c>
      <c r="H278" s="18" t="s">
        <v>2422</v>
      </c>
      <c r="I278" s="201" t="s">
        <v>2423</v>
      </c>
      <c r="J278" s="201" t="s">
        <v>2421</v>
      </c>
      <c r="K278" s="201" t="s">
        <v>3123</v>
      </c>
      <c r="L278" s="365"/>
      <c r="M278" s="205"/>
      <c r="N278" s="205"/>
      <c r="O278" s="242"/>
      <c r="P278" s="94" t="s">
        <v>2460</v>
      </c>
      <c r="Q278"/>
      <c r="R278"/>
    </row>
    <row r="279" spans="1:18" s="44" customFormat="1">
      <c r="A279" s="1503" t="str">
        <f>IF(ISERROR(#REF!),"xx","")</f>
        <v>xx</v>
      </c>
      <c r="B279" s="755" t="s">
        <v>2443</v>
      </c>
      <c r="C279" s="1347"/>
      <c r="D279" s="756" t="s">
        <v>3470</v>
      </c>
      <c r="E279" s="757" t="s">
        <v>1581</v>
      </c>
      <c r="F279" s="1956">
        <v>397.7820000000001</v>
      </c>
      <c r="G279" s="17" t="s">
        <v>2463</v>
      </c>
      <c r="H279" s="18" t="s">
        <v>2422</v>
      </c>
      <c r="I279" s="201" t="s">
        <v>2423</v>
      </c>
      <c r="J279" s="201" t="s">
        <v>2421</v>
      </c>
      <c r="K279" s="201"/>
      <c r="L279" s="365"/>
      <c r="M279" s="205"/>
      <c r="N279" s="205"/>
      <c r="O279" s="242"/>
      <c r="P279" s="94" t="s">
        <v>2460</v>
      </c>
      <c r="Q279"/>
      <c r="R279"/>
    </row>
    <row r="280" spans="1:18" s="44" customFormat="1">
      <c r="A280" s="1503" t="str">
        <f>IF(ISERROR(#REF!),"xx","")</f>
        <v>xx</v>
      </c>
      <c r="B280" s="755" t="s">
        <v>2441</v>
      </c>
      <c r="C280" s="1347"/>
      <c r="D280" s="756" t="s">
        <v>3471</v>
      </c>
      <c r="E280" s="757" t="s">
        <v>1582</v>
      </c>
      <c r="F280" s="1956">
        <v>397.7820000000001</v>
      </c>
      <c r="G280" s="17" t="s">
        <v>2463</v>
      </c>
      <c r="H280" s="18" t="s">
        <v>2422</v>
      </c>
      <c r="I280" s="201" t="s">
        <v>2423</v>
      </c>
      <c r="J280" s="201" t="s">
        <v>2421</v>
      </c>
      <c r="K280" s="201"/>
      <c r="L280" s="365"/>
      <c r="M280" s="205"/>
      <c r="N280" s="205"/>
      <c r="O280" s="242"/>
      <c r="P280" s="94" t="s">
        <v>2460</v>
      </c>
      <c r="Q280"/>
      <c r="R280"/>
    </row>
    <row r="281" spans="1:18" s="44" customFormat="1">
      <c r="A281" s="1503" t="str">
        <f>IF(ISERROR(#REF!),"xx","")</f>
        <v>xx</v>
      </c>
      <c r="B281" s="754" t="s">
        <v>2446</v>
      </c>
      <c r="C281" s="1360"/>
      <c r="D281" s="705" t="s">
        <v>3472</v>
      </c>
      <c r="E281" s="658" t="s">
        <v>509</v>
      </c>
      <c r="F281" s="1956">
        <v>816.90840000000003</v>
      </c>
      <c r="G281" s="15" t="s">
        <v>2463</v>
      </c>
      <c r="H281" s="16"/>
      <c r="I281" s="203"/>
      <c r="J281" s="203"/>
      <c r="K281" s="203"/>
      <c r="L281" s="281"/>
      <c r="M281" s="281"/>
      <c r="N281" s="281"/>
      <c r="O281" s="364"/>
      <c r="P281" s="122" t="s">
        <v>2461</v>
      </c>
      <c r="Q281"/>
      <c r="R281"/>
    </row>
    <row r="282" spans="1:18" s="44" customFormat="1">
      <c r="A282" s="1503" t="str">
        <f>IF(ISERROR(#REF!),"xx","")</f>
        <v>xx</v>
      </c>
      <c r="B282" s="758" t="s">
        <v>2445</v>
      </c>
      <c r="C282" s="1348"/>
      <c r="D282" s="706" t="s">
        <v>3473</v>
      </c>
      <c r="E282" s="661" t="s">
        <v>509</v>
      </c>
      <c r="F282" s="1956">
        <v>638.39160000000015</v>
      </c>
      <c r="G282" s="19"/>
      <c r="H282" s="20" t="s">
        <v>2422</v>
      </c>
      <c r="I282" s="202" t="s">
        <v>2423</v>
      </c>
      <c r="J282" s="202" t="s">
        <v>2421</v>
      </c>
      <c r="K282" s="202" t="s">
        <v>3123</v>
      </c>
      <c r="L282" s="224"/>
      <c r="M282" s="224"/>
      <c r="N282" s="224"/>
      <c r="O282" s="254"/>
      <c r="P282" s="126" t="s">
        <v>2641</v>
      </c>
      <c r="Q282"/>
      <c r="R282"/>
    </row>
    <row r="283" spans="1:18" s="44" customFormat="1">
      <c r="A283" s="1503" t="str">
        <f>IF(ISERROR(#REF!),"xx","")</f>
        <v>xx</v>
      </c>
      <c r="B283" s="662" t="s">
        <v>3341</v>
      </c>
      <c r="C283" s="1350"/>
      <c r="D283" s="663" t="s">
        <v>187</v>
      </c>
      <c r="E283" s="664"/>
      <c r="F283" s="1956">
        <v>49.441392000000015</v>
      </c>
      <c r="G283" s="17" t="s">
        <v>2463</v>
      </c>
      <c r="H283" s="18" t="s">
        <v>2422</v>
      </c>
      <c r="I283" s="201" t="s">
        <v>2423</v>
      </c>
      <c r="J283" s="201" t="s">
        <v>2421</v>
      </c>
      <c r="K283" s="201" t="s">
        <v>3123</v>
      </c>
      <c r="L283" s="365"/>
      <c r="M283" s="365"/>
      <c r="N283" s="365"/>
      <c r="O283" s="366"/>
      <c r="P283" s="94" t="s">
        <v>2914</v>
      </c>
      <c r="Q283"/>
      <c r="R283"/>
    </row>
    <row r="284" spans="1:18" s="44" customFormat="1">
      <c r="A284" s="1503" t="str">
        <f>IF(ISERROR(#REF!),"xx","")</f>
        <v>xx</v>
      </c>
      <c r="B284" s="665" t="s">
        <v>3750</v>
      </c>
      <c r="C284" s="1351"/>
      <c r="D284" s="666" t="s">
        <v>1536</v>
      </c>
      <c r="E284" s="667"/>
      <c r="F284" s="1956">
        <v>2840.2993080000006</v>
      </c>
      <c r="G284" s="19" t="s">
        <v>2463</v>
      </c>
      <c r="H284" s="20" t="s">
        <v>2422</v>
      </c>
      <c r="I284" s="202" t="s">
        <v>2423</v>
      </c>
      <c r="J284" s="202" t="s">
        <v>2421</v>
      </c>
      <c r="K284" s="202" t="s">
        <v>3123</v>
      </c>
      <c r="L284" s="282"/>
      <c r="M284" s="282"/>
      <c r="N284" s="282"/>
      <c r="O284" s="369"/>
      <c r="P284" s="126"/>
      <c r="Q284"/>
      <c r="R284"/>
    </row>
    <row r="285" spans="1:18">
      <c r="A285" s="1503" t="str">
        <f>IF(ISERROR(#REF!),"xx","")</f>
        <v>xx</v>
      </c>
      <c r="B285" s="662">
        <v>4448121</v>
      </c>
      <c r="C285" s="1350"/>
      <c r="D285" s="663" t="s">
        <v>1235</v>
      </c>
      <c r="E285" s="664" t="s">
        <v>295</v>
      </c>
      <c r="F285" s="1956">
        <v>53.555040000000012</v>
      </c>
      <c r="G285" s="17" t="s">
        <v>2463</v>
      </c>
      <c r="H285" s="18" t="s">
        <v>2422</v>
      </c>
      <c r="I285" s="18" t="s">
        <v>2423</v>
      </c>
      <c r="J285" s="18" t="s">
        <v>2421</v>
      </c>
      <c r="K285" s="18" t="s">
        <v>3123</v>
      </c>
      <c r="L285" s="191"/>
      <c r="M285" s="183"/>
      <c r="N285" s="139"/>
      <c r="O285" s="116"/>
      <c r="P285" s="14" t="s">
        <v>79</v>
      </c>
    </row>
    <row r="286" spans="1:18" s="44" customFormat="1">
      <c r="A286" s="1503" t="str">
        <f>IF(ISERROR(#REF!),"xx","")</f>
        <v>xx</v>
      </c>
      <c r="B286" s="662" t="s">
        <v>1353</v>
      </c>
      <c r="C286" s="1350"/>
      <c r="D286" s="663" t="s">
        <v>917</v>
      </c>
      <c r="E286" s="664" t="s">
        <v>1243</v>
      </c>
      <c r="F286" s="1956">
        <v>105.75180000000002</v>
      </c>
      <c r="G286" s="17"/>
      <c r="H286" s="18" t="s">
        <v>2422</v>
      </c>
      <c r="I286" s="201" t="s">
        <v>2423</v>
      </c>
      <c r="J286" s="201" t="s">
        <v>2421</v>
      </c>
      <c r="K286" s="201" t="s">
        <v>3123</v>
      </c>
      <c r="L286" s="365"/>
      <c r="M286" s="365"/>
      <c r="N286" s="365"/>
      <c r="O286" s="391"/>
      <c r="P286" s="14" t="s">
        <v>1232</v>
      </c>
      <c r="Q286"/>
      <c r="R286"/>
    </row>
    <row r="287" spans="1:18" s="44" customFormat="1">
      <c r="A287" s="1503" t="str">
        <f>IF(ISERROR(#REF!),"xx","")</f>
        <v>xx</v>
      </c>
      <c r="B287" s="662" t="s">
        <v>3308</v>
      </c>
      <c r="C287" s="1350"/>
      <c r="D287" s="663" t="s">
        <v>3309</v>
      </c>
      <c r="E287" s="664" t="s">
        <v>3310</v>
      </c>
      <c r="F287" s="1956">
        <v>105.75180000000002</v>
      </c>
      <c r="G287" s="17"/>
      <c r="H287" s="18" t="s">
        <v>2422</v>
      </c>
      <c r="I287" s="201" t="s">
        <v>2423</v>
      </c>
      <c r="J287" s="201" t="s">
        <v>2421</v>
      </c>
      <c r="K287" s="201" t="s">
        <v>3123</v>
      </c>
      <c r="L287" s="365"/>
      <c r="M287" s="365"/>
      <c r="N287" s="365"/>
      <c r="O287" s="391"/>
      <c r="P287" s="14" t="s">
        <v>3312</v>
      </c>
      <c r="Q287"/>
      <c r="R287"/>
    </row>
    <row r="288" spans="1:18" s="44" customFormat="1">
      <c r="A288" s="1503" t="str">
        <f>IF(ISERROR(#REF!),"xx","")</f>
        <v>xx</v>
      </c>
      <c r="B288" s="662" t="s">
        <v>1372</v>
      </c>
      <c r="C288" s="1350"/>
      <c r="D288" s="663" t="s">
        <v>1373</v>
      </c>
      <c r="E288" s="664" t="s">
        <v>1243</v>
      </c>
      <c r="F288" s="1956">
        <v>53.555040000000012</v>
      </c>
      <c r="G288" s="17" t="s">
        <v>2463</v>
      </c>
      <c r="H288" s="18" t="s">
        <v>2422</v>
      </c>
      <c r="I288" s="201" t="s">
        <v>2423</v>
      </c>
      <c r="J288" s="201" t="s">
        <v>2421</v>
      </c>
      <c r="K288" s="201" t="s">
        <v>3123</v>
      </c>
      <c r="L288" s="365"/>
      <c r="M288" s="365"/>
      <c r="N288" s="365"/>
      <c r="O288" s="391"/>
      <c r="P288" s="14" t="s">
        <v>744</v>
      </c>
      <c r="Q288"/>
      <c r="R288"/>
    </row>
    <row r="289" spans="1:19" s="44" customFormat="1">
      <c r="A289" s="1503" t="str">
        <f>IF(ISERROR(#REF!),"xx","")</f>
        <v>xx</v>
      </c>
      <c r="B289" s="662" t="s">
        <v>1746</v>
      </c>
      <c r="C289" s="1350"/>
      <c r="D289" s="663" t="s">
        <v>1747</v>
      </c>
      <c r="E289" s="664" t="s">
        <v>1748</v>
      </c>
      <c r="F289" s="1956">
        <v>222.56388000000007</v>
      </c>
      <c r="G289" s="17"/>
      <c r="H289" s="18" t="s">
        <v>2422</v>
      </c>
      <c r="I289" s="201" t="s">
        <v>2423</v>
      </c>
      <c r="J289" s="201" t="s">
        <v>2421</v>
      </c>
      <c r="K289" s="201" t="s">
        <v>3123</v>
      </c>
      <c r="L289" s="365"/>
      <c r="M289" s="205"/>
      <c r="N289" s="205"/>
      <c r="O289" s="208"/>
      <c r="P289" s="14" t="s">
        <v>1750</v>
      </c>
      <c r="Q289"/>
      <c r="R289"/>
    </row>
    <row r="290" spans="1:19">
      <c r="A290" s="1503" t="str">
        <f>IF(ISERROR(#REF!),"xx","")</f>
        <v>xx</v>
      </c>
      <c r="B290" s="674" t="s">
        <v>1256</v>
      </c>
      <c r="C290" s="1349"/>
      <c r="D290" s="708" t="s">
        <v>513</v>
      </c>
      <c r="E290" s="673" t="s">
        <v>547</v>
      </c>
      <c r="F290" s="1956">
        <v>56.271600000000014</v>
      </c>
      <c r="G290" s="15"/>
      <c r="H290" s="16" t="s">
        <v>2422</v>
      </c>
      <c r="I290" s="16" t="s">
        <v>2423</v>
      </c>
      <c r="J290" s="16" t="s">
        <v>2421</v>
      </c>
      <c r="K290" s="16" t="s">
        <v>3123</v>
      </c>
      <c r="L290" s="189"/>
      <c r="M290" s="200"/>
      <c r="N290" s="124"/>
      <c r="O290" s="125"/>
      <c r="P290" s="4" t="s">
        <v>754</v>
      </c>
    </row>
    <row r="291" spans="1:19">
      <c r="A291" s="1503" t="str">
        <f>IF(ISERROR(#REF!),"xx","")</f>
        <v>xx</v>
      </c>
      <c r="B291" s="662" t="s">
        <v>1720</v>
      </c>
      <c r="C291" s="1350"/>
      <c r="D291" s="663" t="s">
        <v>1721</v>
      </c>
      <c r="E291" s="664" t="s">
        <v>1722</v>
      </c>
      <c r="F291" s="1956">
        <v>425.27746800000006</v>
      </c>
      <c r="G291" s="17"/>
      <c r="H291" s="18" t="s">
        <v>2422</v>
      </c>
      <c r="I291" s="18" t="s">
        <v>2423</v>
      </c>
      <c r="J291" s="18" t="s">
        <v>2421</v>
      </c>
      <c r="K291" s="18" t="s">
        <v>3123</v>
      </c>
      <c r="L291" s="331"/>
      <c r="M291" s="183"/>
      <c r="N291" s="139"/>
      <c r="O291" s="116"/>
      <c r="P291" s="14" t="s">
        <v>1846</v>
      </c>
    </row>
    <row r="292" spans="1:19">
      <c r="A292" s="1503" t="str">
        <f>IF(ISERROR(#REF!),"xx","")</f>
        <v>xx</v>
      </c>
      <c r="B292" s="662" t="s">
        <v>1723</v>
      </c>
      <c r="C292" s="1350"/>
      <c r="D292" s="663" t="s">
        <v>1721</v>
      </c>
      <c r="E292" s="664" t="s">
        <v>1724</v>
      </c>
      <c r="F292" s="1956">
        <v>425.27746800000006</v>
      </c>
      <c r="G292" s="17"/>
      <c r="H292" s="18" t="s">
        <v>2422</v>
      </c>
      <c r="I292" s="18" t="s">
        <v>2423</v>
      </c>
      <c r="J292" s="18" t="s">
        <v>2421</v>
      </c>
      <c r="K292" s="18" t="s">
        <v>3123</v>
      </c>
      <c r="L292" s="331"/>
      <c r="M292" s="183"/>
      <c r="N292" s="139"/>
      <c r="O292" s="58"/>
      <c r="P292" s="14" t="s">
        <v>1847</v>
      </c>
    </row>
    <row r="293" spans="1:19">
      <c r="A293" s="1503" t="str">
        <f>IF(ISERROR(#REF!),"xx","")</f>
        <v>xx</v>
      </c>
      <c r="B293" s="662" t="s">
        <v>1725</v>
      </c>
      <c r="C293" s="1350"/>
      <c r="D293" s="663" t="s">
        <v>1721</v>
      </c>
      <c r="E293" s="664" t="s">
        <v>1726</v>
      </c>
      <c r="F293" s="1956">
        <v>425.27746800000006</v>
      </c>
      <c r="G293" s="17"/>
      <c r="H293" s="18" t="s">
        <v>2422</v>
      </c>
      <c r="I293" s="18" t="s">
        <v>2423</v>
      </c>
      <c r="J293" s="18" t="s">
        <v>2421</v>
      </c>
      <c r="K293" s="18" t="s">
        <v>3123</v>
      </c>
      <c r="L293" s="331"/>
      <c r="M293" s="183"/>
      <c r="N293" s="139"/>
      <c r="O293" s="58"/>
      <c r="P293" s="14" t="s">
        <v>1848</v>
      </c>
    </row>
    <row r="294" spans="1:19">
      <c r="A294" s="1503" t="str">
        <f>IF(ISERROR(#REF!),"xx","")</f>
        <v>xx</v>
      </c>
      <c r="B294" s="665" t="s">
        <v>1727</v>
      </c>
      <c r="C294" s="1351"/>
      <c r="D294" s="666" t="s">
        <v>1721</v>
      </c>
      <c r="E294" s="667" t="s">
        <v>1728</v>
      </c>
      <c r="F294" s="1956">
        <v>425.27746800000006</v>
      </c>
      <c r="G294" s="19"/>
      <c r="H294" s="20" t="s">
        <v>2422</v>
      </c>
      <c r="I294" s="20" t="s">
        <v>2423</v>
      </c>
      <c r="J294" s="20" t="s">
        <v>2421</v>
      </c>
      <c r="K294" s="20" t="s">
        <v>3123</v>
      </c>
      <c r="L294" s="870"/>
      <c r="M294" s="209"/>
      <c r="N294" s="123"/>
      <c r="O294" s="199"/>
      <c r="P294" s="5" t="s">
        <v>1849</v>
      </c>
    </row>
    <row r="295" spans="1:19" ht="14.1" customHeight="1">
      <c r="A295" s="1503"/>
      <c r="G295" s="77"/>
      <c r="H295" s="77"/>
      <c r="I295" s="77"/>
      <c r="R295" s="44"/>
      <c r="S295" s="44"/>
    </row>
    <row r="296" spans="1:19" s="78" customFormat="1" ht="15.6">
      <c r="A296" s="1503"/>
      <c r="B296" s="157" t="s">
        <v>4500</v>
      </c>
      <c r="C296" s="1343"/>
      <c r="D296" s="81"/>
      <c r="E296" s="81"/>
      <c r="F296" s="1979"/>
      <c r="G296" s="83"/>
      <c r="H296" s="83"/>
      <c r="I296" s="83"/>
      <c r="J296" s="83"/>
      <c r="K296" s="83"/>
      <c r="L296" s="83"/>
      <c r="M296" s="83"/>
      <c r="N296" s="83"/>
      <c r="O296" s="91"/>
      <c r="P296" s="79"/>
      <c r="R296" s="44"/>
      <c r="S296" s="44"/>
    </row>
    <row r="297" spans="1:19" s="44" customFormat="1">
      <c r="A297" s="1503" t="str">
        <f>IF(ISERROR(#REF!),"xx","")</f>
        <v>xx</v>
      </c>
      <c r="B297" s="662" t="s">
        <v>4175</v>
      </c>
      <c r="C297" s="1350"/>
      <c r="D297" s="663" t="s">
        <v>3776</v>
      </c>
      <c r="E297" s="664" t="s">
        <v>477</v>
      </c>
      <c r="F297" s="1956">
        <v>1346.8673433599999</v>
      </c>
      <c r="G297" s="166" t="s">
        <v>3804</v>
      </c>
      <c r="H297" s="167" t="s">
        <v>3777</v>
      </c>
      <c r="I297" s="167" t="s">
        <v>3805</v>
      </c>
      <c r="J297" s="167"/>
      <c r="K297" s="167"/>
      <c r="L297" s="139"/>
      <c r="M297" s="139"/>
      <c r="N297" s="139"/>
      <c r="O297" s="116"/>
      <c r="P297" s="86"/>
      <c r="Q297"/>
      <c r="R297"/>
    </row>
    <row r="298" spans="1:19" s="44" customFormat="1">
      <c r="A298" s="1503" t="str">
        <f>IF(ISERROR(#REF!),"xx","")</f>
        <v>xx</v>
      </c>
      <c r="B298" s="668">
        <v>9967002050</v>
      </c>
      <c r="C298" s="1350"/>
      <c r="D298" s="663" t="s">
        <v>1765</v>
      </c>
      <c r="E298" s="664" t="s">
        <v>2</v>
      </c>
      <c r="F298" s="540">
        <v>62.474631912000014</v>
      </c>
      <c r="G298" s="166" t="s">
        <v>3804</v>
      </c>
      <c r="H298" s="167" t="s">
        <v>3777</v>
      </c>
      <c r="I298" s="167" t="s">
        <v>3805</v>
      </c>
      <c r="J298" s="167"/>
      <c r="K298" s="167"/>
      <c r="L298" s="139"/>
      <c r="M298" s="139"/>
      <c r="N298" s="191"/>
      <c r="O298" s="116"/>
      <c r="P298" s="86"/>
      <c r="Q298"/>
      <c r="R298"/>
    </row>
    <row r="299" spans="1:19">
      <c r="A299" s="1503" t="str">
        <f>IF(ISERROR(#REF!),"xx","")</f>
        <v>xx</v>
      </c>
      <c r="B299" s="674" t="s">
        <v>2410</v>
      </c>
      <c r="C299" s="1349"/>
      <c r="D299" s="708" t="s">
        <v>2411</v>
      </c>
      <c r="E299" s="673" t="s">
        <v>542</v>
      </c>
      <c r="F299" s="1956">
        <v>184.65777792000003</v>
      </c>
      <c r="G299" s="169" t="s">
        <v>3804</v>
      </c>
      <c r="H299" s="165" t="s">
        <v>3777</v>
      </c>
      <c r="I299" s="165" t="s">
        <v>3805</v>
      </c>
      <c r="J299" s="165" t="s">
        <v>3806</v>
      </c>
      <c r="K299" s="165"/>
      <c r="L299" s="124"/>
      <c r="M299" s="124"/>
      <c r="N299" s="124"/>
      <c r="O299" s="179"/>
      <c r="P299" s="155" t="s">
        <v>2424</v>
      </c>
    </row>
    <row r="300" spans="1:19">
      <c r="A300" s="1503" t="str">
        <f>IF(ISERROR(#REF!),"xx","")</f>
        <v>xx</v>
      </c>
      <c r="B300" s="662" t="s">
        <v>4394</v>
      </c>
      <c r="C300" s="1350"/>
      <c r="D300" s="663" t="s">
        <v>2412</v>
      </c>
      <c r="E300" s="664" t="s">
        <v>2413</v>
      </c>
      <c r="F300" s="1956">
        <v>2063.2754419200005</v>
      </c>
      <c r="G300" s="166" t="s">
        <v>3804</v>
      </c>
      <c r="H300" s="167" t="s">
        <v>3777</v>
      </c>
      <c r="I300" s="167" t="s">
        <v>3805</v>
      </c>
      <c r="J300" s="167" t="s">
        <v>3806</v>
      </c>
      <c r="K300" s="167"/>
      <c r="L300" s="139"/>
      <c r="M300" s="139"/>
      <c r="N300" s="139"/>
      <c r="O300" s="116"/>
      <c r="P300" s="86"/>
    </row>
    <row r="301" spans="1:19">
      <c r="A301" s="1503" t="str">
        <f>IF(ISERROR(#REF!),"xx","")</f>
        <v>xx</v>
      </c>
      <c r="B301" s="665">
        <v>9967008359</v>
      </c>
      <c r="C301" s="1351"/>
      <c r="D301" s="666" t="s">
        <v>4561</v>
      </c>
      <c r="E301" s="667"/>
      <c r="F301" s="1956">
        <v>311.1780672000001</v>
      </c>
      <c r="G301" s="172" t="s">
        <v>3804</v>
      </c>
      <c r="H301" s="168" t="s">
        <v>3777</v>
      </c>
      <c r="I301" s="168" t="s">
        <v>3805</v>
      </c>
      <c r="J301" s="168" t="s">
        <v>3806</v>
      </c>
      <c r="K301" s="168"/>
      <c r="L301" s="123"/>
      <c r="M301" s="123"/>
      <c r="N301" s="123"/>
      <c r="O301" s="180"/>
      <c r="P301" s="310" t="s">
        <v>401</v>
      </c>
    </row>
    <row r="302" spans="1:19" s="108" customFormat="1">
      <c r="A302" s="1503" t="str">
        <f>IF(ISERROR(#REF!),"xx","")</f>
        <v>xx</v>
      </c>
      <c r="B302" s="1431" t="s">
        <v>3786</v>
      </c>
      <c r="C302" s="1432"/>
      <c r="D302" s="1433" t="s">
        <v>3015</v>
      </c>
      <c r="E302" s="1434" t="s">
        <v>3016</v>
      </c>
      <c r="F302" s="1956">
        <v>751.83825024000021</v>
      </c>
      <c r="G302" s="1435" t="s">
        <v>3804</v>
      </c>
      <c r="H302" s="1524" t="s">
        <v>3777</v>
      </c>
      <c r="I302" s="1524" t="s">
        <v>3805</v>
      </c>
      <c r="J302" s="1524" t="s">
        <v>3806</v>
      </c>
      <c r="K302" s="1524"/>
      <c r="L302" s="1437"/>
      <c r="M302" s="1437"/>
      <c r="N302" s="1437"/>
      <c r="O302" s="1438"/>
      <c r="P302" s="1439" t="s">
        <v>3787</v>
      </c>
      <c r="Q302"/>
      <c r="R302"/>
    </row>
    <row r="303" spans="1:19">
      <c r="A303" s="1503" t="str">
        <f>IF(ISERROR(#REF!),"xx","")</f>
        <v>xx</v>
      </c>
      <c r="B303" s="665" t="s">
        <v>2399</v>
      </c>
      <c r="C303" s="1351"/>
      <c r="D303" s="666" t="s">
        <v>2400</v>
      </c>
      <c r="E303" s="667" t="s">
        <v>303</v>
      </c>
      <c r="F303" s="1956">
        <v>484.26795648000012</v>
      </c>
      <c r="G303" s="172" t="s">
        <v>3804</v>
      </c>
      <c r="H303" s="168" t="s">
        <v>3777</v>
      </c>
      <c r="I303" s="168" t="s">
        <v>3805</v>
      </c>
      <c r="J303" s="168" t="s">
        <v>3806</v>
      </c>
      <c r="K303" s="168"/>
      <c r="L303" s="123"/>
      <c r="M303" s="123"/>
      <c r="N303" s="123"/>
      <c r="O303" s="180"/>
      <c r="P303" s="310" t="s">
        <v>631</v>
      </c>
    </row>
    <row r="304" spans="1:19">
      <c r="A304" s="1503" t="str">
        <f>IF(ISERROR(#REF!),"xx","")</f>
        <v>xx</v>
      </c>
      <c r="B304" s="662" t="s">
        <v>3782</v>
      </c>
      <c r="C304" s="1350"/>
      <c r="D304" s="663" t="s">
        <v>3783</v>
      </c>
      <c r="E304" s="664" t="s">
        <v>3784</v>
      </c>
      <c r="F304" s="1956">
        <v>2139.1280064000002</v>
      </c>
      <c r="G304" s="166" t="s">
        <v>3804</v>
      </c>
      <c r="H304" s="167" t="s">
        <v>3777</v>
      </c>
      <c r="I304" s="167" t="s">
        <v>3805</v>
      </c>
      <c r="J304" s="167" t="s">
        <v>3806</v>
      </c>
      <c r="K304" s="167"/>
      <c r="L304" s="139"/>
      <c r="M304" s="139"/>
      <c r="N304" s="139"/>
      <c r="O304" s="116"/>
      <c r="P304" s="86"/>
    </row>
    <row r="305" spans="1:18">
      <c r="A305" s="1503" t="str">
        <f>IF(ISERROR(#REF!),"xx","")</f>
        <v>xx</v>
      </c>
      <c r="B305" s="662" t="s">
        <v>479</v>
      </c>
      <c r="C305" s="1350"/>
      <c r="D305" s="663" t="s">
        <v>67</v>
      </c>
      <c r="E305" s="664" t="s">
        <v>59</v>
      </c>
      <c r="F305" s="1956">
        <v>473.53832064000011</v>
      </c>
      <c r="G305" s="166" t="s">
        <v>3804</v>
      </c>
      <c r="H305" s="167" t="s">
        <v>3777</v>
      </c>
      <c r="I305" s="167" t="s">
        <v>3805</v>
      </c>
      <c r="J305" s="167" t="s">
        <v>3806</v>
      </c>
      <c r="K305" s="167"/>
      <c r="L305" s="139"/>
      <c r="M305" s="139"/>
      <c r="N305" s="139"/>
      <c r="O305" s="116"/>
      <c r="P305" s="86" t="s">
        <v>632</v>
      </c>
    </row>
    <row r="306" spans="1:18">
      <c r="A306" s="1503" t="str">
        <f>IF(ISERROR(#REF!),"xx","")</f>
        <v>xx</v>
      </c>
      <c r="B306" s="662" t="s">
        <v>2407</v>
      </c>
      <c r="C306" s="1350"/>
      <c r="D306" s="663" t="s">
        <v>2408</v>
      </c>
      <c r="E306" s="664" t="s">
        <v>173</v>
      </c>
      <c r="F306" s="1956">
        <v>92.319575040000018</v>
      </c>
      <c r="G306" s="166" t="s">
        <v>3804</v>
      </c>
      <c r="H306" s="167" t="s">
        <v>3777</v>
      </c>
      <c r="I306" s="167" t="s">
        <v>3805</v>
      </c>
      <c r="J306" s="167" t="s">
        <v>3806</v>
      </c>
      <c r="K306" s="167"/>
      <c r="L306" s="139"/>
      <c r="M306" s="139"/>
      <c r="N306" s="139"/>
      <c r="O306" s="116"/>
      <c r="P306" s="86" t="s">
        <v>632</v>
      </c>
    </row>
    <row r="307" spans="1:18">
      <c r="A307" s="1503" t="str">
        <f>IF(ISERROR(#REF!),"xx","")</f>
        <v>xx</v>
      </c>
      <c r="B307" s="665" t="s">
        <v>3788</v>
      </c>
      <c r="C307" s="1351"/>
      <c r="D307" s="666" t="s">
        <v>3789</v>
      </c>
      <c r="E307" s="667" t="s">
        <v>3790</v>
      </c>
      <c r="F307" s="1956">
        <v>489.78179712000008</v>
      </c>
      <c r="G307" s="172" t="s">
        <v>3804</v>
      </c>
      <c r="H307" s="168" t="s">
        <v>3777</v>
      </c>
      <c r="I307" s="168" t="s">
        <v>3805</v>
      </c>
      <c r="J307" s="168" t="s">
        <v>3806</v>
      </c>
      <c r="K307" s="168"/>
      <c r="L307" s="123"/>
      <c r="M307" s="123"/>
      <c r="N307" s="123"/>
      <c r="O307" s="180"/>
      <c r="P307" s="310" t="s">
        <v>3919</v>
      </c>
    </row>
    <row r="308" spans="1:18">
      <c r="A308" s="1503" t="str">
        <f>IF(ISERROR(#REF!),"xx","")</f>
        <v>xx</v>
      </c>
      <c r="B308" s="674" t="s">
        <v>3988</v>
      </c>
      <c r="C308" s="1840"/>
      <c r="D308" s="708" t="s">
        <v>3990</v>
      </c>
      <c r="E308" s="673" t="s">
        <v>1240</v>
      </c>
      <c r="F308" s="1956">
        <v>8153.2379174400003</v>
      </c>
      <c r="G308" s="169"/>
      <c r="H308" s="165" t="s">
        <v>3777</v>
      </c>
      <c r="I308" s="165" t="s">
        <v>3805</v>
      </c>
      <c r="J308" s="165" t="s">
        <v>3806</v>
      </c>
      <c r="K308" s="165"/>
      <c r="L308" s="124"/>
      <c r="M308" s="124"/>
      <c r="N308" s="124"/>
      <c r="O308" s="179"/>
      <c r="P308" s="155" t="s">
        <v>2469</v>
      </c>
    </row>
    <row r="309" spans="1:18">
      <c r="A309" s="1503" t="str">
        <f>IF(ISERROR(#REF!),"xx","")</f>
        <v>xx</v>
      </c>
      <c r="B309" s="662" t="s">
        <v>4221</v>
      </c>
      <c r="C309" s="1350"/>
      <c r="D309" s="663" t="s">
        <v>172</v>
      </c>
      <c r="E309" s="664" t="s">
        <v>173</v>
      </c>
      <c r="F309" s="1956">
        <v>1114.0379712000001</v>
      </c>
      <c r="G309" s="166"/>
      <c r="H309" s="167" t="s">
        <v>3777</v>
      </c>
      <c r="I309" s="167" t="s">
        <v>3805</v>
      </c>
      <c r="J309" s="167" t="s">
        <v>3806</v>
      </c>
      <c r="K309" s="167"/>
      <c r="L309" s="139"/>
      <c r="M309" s="139"/>
      <c r="N309" s="139"/>
      <c r="O309" s="116"/>
      <c r="P309" s="86" t="s">
        <v>2404</v>
      </c>
    </row>
    <row r="310" spans="1:18">
      <c r="A310" s="1503" t="str">
        <f>IF(ISERROR(#REF!),"xx","")</f>
        <v>xx</v>
      </c>
      <c r="B310" s="662" t="s">
        <v>2398</v>
      </c>
      <c r="C310" s="1350"/>
      <c r="D310" s="663" t="s">
        <v>2462</v>
      </c>
      <c r="E310" s="664" t="s">
        <v>1240</v>
      </c>
      <c r="F310" s="1956">
        <v>4935.4462080000003</v>
      </c>
      <c r="G310" s="166"/>
      <c r="H310" s="167" t="s">
        <v>3777</v>
      </c>
      <c r="I310" s="167" t="s">
        <v>3805</v>
      </c>
      <c r="J310" s="167" t="s">
        <v>3806</v>
      </c>
      <c r="K310" s="167"/>
      <c r="L310" s="139"/>
      <c r="M310" s="139"/>
      <c r="N310" s="139"/>
      <c r="O310" s="116"/>
      <c r="P310" s="86" t="s">
        <v>2470</v>
      </c>
    </row>
    <row r="311" spans="1:18">
      <c r="A311" s="1503" t="str">
        <f>IF(ISERROR(#REF!),"xx","")</f>
        <v>xx</v>
      </c>
      <c r="B311" s="665" t="s">
        <v>68</v>
      </c>
      <c r="C311" s="1351"/>
      <c r="D311" s="666" t="s">
        <v>69</v>
      </c>
      <c r="E311" s="667" t="s">
        <v>2406</v>
      </c>
      <c r="F311" s="1956">
        <v>787.95763200000022</v>
      </c>
      <c r="G311" s="172"/>
      <c r="H311" s="168" t="s">
        <v>3777</v>
      </c>
      <c r="I311" s="168" t="s">
        <v>3805</v>
      </c>
      <c r="J311" s="168" t="s">
        <v>3806</v>
      </c>
      <c r="K311" s="168"/>
      <c r="L311" s="123"/>
      <c r="M311" s="123"/>
      <c r="N311" s="123"/>
      <c r="O311" s="180"/>
      <c r="P311" s="310" t="s">
        <v>2405</v>
      </c>
    </row>
    <row r="312" spans="1:18">
      <c r="A312" s="1503" t="str">
        <f>IF(ISERROR(#REF!),"xx","")</f>
        <v>xx</v>
      </c>
      <c r="B312" s="662" t="s">
        <v>4085</v>
      </c>
      <c r="C312" s="1350"/>
      <c r="D312" s="663" t="s">
        <v>3778</v>
      </c>
      <c r="E312" s="664" t="s">
        <v>3781</v>
      </c>
      <c r="F312" s="1956">
        <v>2103.7723660800002</v>
      </c>
      <c r="G312" s="166" t="s">
        <v>3804</v>
      </c>
      <c r="H312" s="167" t="s">
        <v>3777</v>
      </c>
      <c r="I312" s="167" t="s">
        <v>3805</v>
      </c>
      <c r="J312" s="167" t="s">
        <v>3806</v>
      </c>
      <c r="K312" s="167"/>
      <c r="L312" s="139"/>
      <c r="M312" s="139"/>
      <c r="N312" s="139"/>
      <c r="O312" s="116"/>
      <c r="P312" s="86" t="s">
        <v>3920</v>
      </c>
    </row>
    <row r="313" spans="1:18">
      <c r="A313" s="1503" t="str">
        <f>IF(ISERROR(#REF!),"xx","")</f>
        <v>xx</v>
      </c>
      <c r="B313" s="665" t="s">
        <v>3779</v>
      </c>
      <c r="C313" s="1351"/>
      <c r="D313" s="666" t="s">
        <v>3780</v>
      </c>
      <c r="E313" s="667" t="s">
        <v>829</v>
      </c>
      <c r="F313" s="1956">
        <v>627.32976767999992</v>
      </c>
      <c r="G313" s="172" t="s">
        <v>3804</v>
      </c>
      <c r="H313" s="168" t="s">
        <v>3777</v>
      </c>
      <c r="I313" s="168" t="s">
        <v>3805</v>
      </c>
      <c r="J313" s="168" t="s">
        <v>3806</v>
      </c>
      <c r="K313" s="168"/>
      <c r="L313" s="123"/>
      <c r="M313" s="123"/>
      <c r="N313" s="123"/>
      <c r="O313" s="180"/>
      <c r="P313" s="310" t="s">
        <v>4018</v>
      </c>
    </row>
    <row r="314" spans="1:18">
      <c r="A314" s="1503" t="str">
        <f>IF(ISERROR(#REF!),"xx","")</f>
        <v>xx</v>
      </c>
      <c r="B314" s="662" t="s">
        <v>3245</v>
      </c>
      <c r="C314" s="1350"/>
      <c r="D314" s="663" t="s">
        <v>927</v>
      </c>
      <c r="E314" s="664" t="s">
        <v>472</v>
      </c>
      <c r="F314" s="1956">
        <v>2443.4696563200005</v>
      </c>
      <c r="G314" s="166" t="s">
        <v>3804</v>
      </c>
      <c r="H314" s="167" t="s">
        <v>3777</v>
      </c>
      <c r="I314" s="167" t="s">
        <v>3805</v>
      </c>
      <c r="J314" s="167" t="s">
        <v>3806</v>
      </c>
      <c r="K314" s="167"/>
      <c r="L314" s="139"/>
      <c r="M314" s="139"/>
      <c r="N314" s="139"/>
      <c r="O314" s="116"/>
      <c r="P314" s="86" t="s">
        <v>743</v>
      </c>
    </row>
    <row r="315" spans="1:18" s="44" customFormat="1">
      <c r="A315" s="1503" t="str">
        <f>IF(ISERROR(#REF!),"xx","")</f>
        <v>xx</v>
      </c>
      <c r="B315" s="662" t="s">
        <v>3244</v>
      </c>
      <c r="C315" s="1350"/>
      <c r="D315" s="663" t="s">
        <v>171</v>
      </c>
      <c r="E315" s="664" t="s">
        <v>473</v>
      </c>
      <c r="F315" s="1956">
        <v>3136.3321651200008</v>
      </c>
      <c r="G315" s="166" t="s">
        <v>3804</v>
      </c>
      <c r="H315" s="167" t="s">
        <v>3777</v>
      </c>
      <c r="I315" s="167" t="s">
        <v>3805</v>
      </c>
      <c r="J315" s="167" t="s">
        <v>3806</v>
      </c>
      <c r="K315" s="167"/>
      <c r="L315" s="139"/>
      <c r="M315" s="139"/>
      <c r="N315" s="139"/>
      <c r="O315" s="116"/>
      <c r="P315" s="86" t="s">
        <v>1330</v>
      </c>
      <c r="Q315"/>
      <c r="R315"/>
    </row>
    <row r="316" spans="1:18" s="44" customFormat="1">
      <c r="A316" s="1503" t="str">
        <f>IF(ISERROR(#REF!),"xx","")</f>
        <v>xx</v>
      </c>
      <c r="B316" s="665" t="s">
        <v>4088</v>
      </c>
      <c r="C316" s="1351"/>
      <c r="D316" s="666" t="s">
        <v>1704</v>
      </c>
      <c r="E316" s="667" t="s">
        <v>1852</v>
      </c>
      <c r="F316" s="1956">
        <v>4507.1735385600005</v>
      </c>
      <c r="G316" s="172"/>
      <c r="H316" s="168" t="s">
        <v>3777</v>
      </c>
      <c r="I316" s="168" t="s">
        <v>3805</v>
      </c>
      <c r="J316" s="168" t="s">
        <v>3806</v>
      </c>
      <c r="K316" s="168"/>
      <c r="L316" s="123"/>
      <c r="M316" s="123"/>
      <c r="N316" s="123"/>
      <c r="O316" s="180"/>
      <c r="P316" s="310" t="s">
        <v>4014</v>
      </c>
      <c r="Q316"/>
      <c r="R316"/>
    </row>
    <row r="317" spans="1:18" s="44" customFormat="1">
      <c r="A317" s="1503" t="str">
        <f>IF(ISERROR(#REF!),"xx","")</f>
        <v>xx</v>
      </c>
      <c r="B317" s="662" t="s">
        <v>1705</v>
      </c>
      <c r="C317" s="1350"/>
      <c r="D317" s="663" t="s">
        <v>885</v>
      </c>
      <c r="E317" s="664" t="s">
        <v>2464</v>
      </c>
      <c r="F317" s="1956">
        <v>954.8817062400002</v>
      </c>
      <c r="G317" s="166" t="s">
        <v>3804</v>
      </c>
      <c r="H317" s="167" t="s">
        <v>3777</v>
      </c>
      <c r="I317" s="167" t="s">
        <v>3805</v>
      </c>
      <c r="J317" s="167" t="s">
        <v>3806</v>
      </c>
      <c r="K317" s="167"/>
      <c r="L317" s="139"/>
      <c r="M317" s="139"/>
      <c r="N317" s="139"/>
      <c r="O317" s="116"/>
      <c r="P317" s="86" t="s">
        <v>2465</v>
      </c>
      <c r="Q317"/>
      <c r="R317"/>
    </row>
    <row r="318" spans="1:18" s="44" customFormat="1">
      <c r="A318" s="1503" t="str">
        <f>IF(ISERROR(#REF!),"xx","")</f>
        <v>xx</v>
      </c>
      <c r="B318" s="662" t="s">
        <v>63</v>
      </c>
      <c r="C318" s="1350"/>
      <c r="D318" s="663" t="s">
        <v>64</v>
      </c>
      <c r="E318" s="664" t="s">
        <v>474</v>
      </c>
      <c r="F318" s="1956">
        <v>450.25352064000009</v>
      </c>
      <c r="G318" s="166" t="s">
        <v>3804</v>
      </c>
      <c r="H318" s="167" t="s">
        <v>3777</v>
      </c>
      <c r="I318" s="167" t="s">
        <v>3805</v>
      </c>
      <c r="J318" s="167" t="s">
        <v>3806</v>
      </c>
      <c r="K318" s="167"/>
      <c r="L318" s="139"/>
      <c r="M318" s="139"/>
      <c r="N318" s="139"/>
      <c r="O318" s="116"/>
      <c r="P318" s="86" t="s">
        <v>633</v>
      </c>
      <c r="Q318"/>
      <c r="R318"/>
    </row>
    <row r="319" spans="1:18" s="44" customFormat="1">
      <c r="A319" s="1503" t="str">
        <f>IF(ISERROR(#REF!),"xx","")</f>
        <v>xx</v>
      </c>
      <c r="B319" s="674" t="s">
        <v>1712</v>
      </c>
      <c r="C319" s="1349"/>
      <c r="D319" s="708" t="s">
        <v>1713</v>
      </c>
      <c r="E319" s="673" t="s">
        <v>1714</v>
      </c>
      <c r="F319" s="1956">
        <v>405.11826431999998</v>
      </c>
      <c r="G319" s="169"/>
      <c r="H319" s="165" t="s">
        <v>3777</v>
      </c>
      <c r="I319" s="165" t="s">
        <v>3805</v>
      </c>
      <c r="J319" s="165" t="s">
        <v>3806</v>
      </c>
      <c r="K319" s="165"/>
      <c r="L319" s="124"/>
      <c r="M319" s="124"/>
      <c r="N319" s="124"/>
      <c r="O319" s="179"/>
      <c r="P319" s="155" t="s">
        <v>2466</v>
      </c>
      <c r="Q319"/>
      <c r="R319"/>
    </row>
    <row r="320" spans="1:18" s="44" customFormat="1">
      <c r="A320" s="1503" t="str">
        <f>IF(ISERROR(#REF!),"xx","")</f>
        <v>xx</v>
      </c>
      <c r="B320" s="662" t="s">
        <v>2395</v>
      </c>
      <c r="C320" s="1350"/>
      <c r="D320" s="663" t="s">
        <v>1710</v>
      </c>
      <c r="E320" s="664" t="s">
        <v>1711</v>
      </c>
      <c r="F320" s="1956">
        <v>448.44662016000007</v>
      </c>
      <c r="G320" s="166"/>
      <c r="H320" s="167" t="s">
        <v>3777</v>
      </c>
      <c r="I320" s="167" t="s">
        <v>3805</v>
      </c>
      <c r="J320" s="167" t="s">
        <v>3806</v>
      </c>
      <c r="K320" s="167"/>
      <c r="L320" s="139"/>
      <c r="M320" s="139"/>
      <c r="N320" s="139"/>
      <c r="O320" s="116"/>
      <c r="P320" s="86" t="s">
        <v>1738</v>
      </c>
      <c r="Q320"/>
      <c r="R320"/>
    </row>
    <row r="321" spans="1:18" s="44" customFormat="1">
      <c r="A321" s="1503" t="str">
        <f>IF(ISERROR(#REF!),"xx","")</f>
        <v>xx</v>
      </c>
      <c r="B321" s="665" t="s">
        <v>1707</v>
      </c>
      <c r="C321" s="1351"/>
      <c r="D321" s="666" t="s">
        <v>1708</v>
      </c>
      <c r="E321" s="667" t="s">
        <v>1709</v>
      </c>
      <c r="F321" s="1956">
        <v>1744.8325171199999</v>
      </c>
      <c r="G321" s="172"/>
      <c r="H321" s="168" t="s">
        <v>3777</v>
      </c>
      <c r="I321" s="168" t="s">
        <v>3805</v>
      </c>
      <c r="J321" s="168" t="s">
        <v>3806</v>
      </c>
      <c r="K321" s="168"/>
      <c r="L321" s="123"/>
      <c r="M321" s="123"/>
      <c r="N321" s="123"/>
      <c r="O321" s="180"/>
      <c r="P321" s="310" t="s">
        <v>1737</v>
      </c>
      <c r="Q321"/>
      <c r="R321"/>
    </row>
    <row r="322" spans="1:18">
      <c r="A322" s="1503" t="str">
        <f>IF(ISERROR(#REF!),"xx","")</f>
        <v>xx</v>
      </c>
      <c r="B322" s="662" t="s">
        <v>2401</v>
      </c>
      <c r="C322" s="1350"/>
      <c r="D322" s="663" t="s">
        <v>928</v>
      </c>
      <c r="E322" s="664" t="s">
        <v>1588</v>
      </c>
      <c r="F322" s="1956">
        <v>3326.5224115200008</v>
      </c>
      <c r="G322" s="166"/>
      <c r="H322" s="167" t="s">
        <v>3777</v>
      </c>
      <c r="I322" s="167" t="s">
        <v>3805</v>
      </c>
      <c r="J322" s="167" t="s">
        <v>3806</v>
      </c>
      <c r="K322" s="167"/>
      <c r="L322" s="139"/>
      <c r="M322" s="139"/>
      <c r="N322" s="139"/>
      <c r="O322" s="116"/>
      <c r="P322" s="86" t="s">
        <v>168</v>
      </c>
    </row>
    <row r="323" spans="1:18">
      <c r="A323" s="1503" t="str">
        <f>IF(ISERROR(#REF!),"xx","")</f>
        <v>xx</v>
      </c>
      <c r="B323" s="665" t="s">
        <v>1823</v>
      </c>
      <c r="C323" s="1351"/>
      <c r="D323" s="666" t="s">
        <v>931</v>
      </c>
      <c r="E323" s="667" t="s">
        <v>2414</v>
      </c>
      <c r="F323" s="1956">
        <v>5705.9495539200007</v>
      </c>
      <c r="G323" s="172"/>
      <c r="H323" s="168" t="s">
        <v>3777</v>
      </c>
      <c r="I323" s="168" t="s">
        <v>3805</v>
      </c>
      <c r="J323" s="168" t="s">
        <v>3806</v>
      </c>
      <c r="K323" s="168"/>
      <c r="L323" s="123"/>
      <c r="M323" s="123"/>
      <c r="N323" s="123"/>
      <c r="O323" s="180"/>
      <c r="P323" s="310" t="s">
        <v>170</v>
      </c>
    </row>
    <row r="324" spans="1:18">
      <c r="A324" s="1503" t="str">
        <f>IF(ISERROR(#REF!),"xx","")</f>
        <v>xx</v>
      </c>
      <c r="B324" s="662" t="s">
        <v>2397</v>
      </c>
      <c r="C324" s="1350"/>
      <c r="D324" s="663" t="s">
        <v>1719</v>
      </c>
      <c r="E324" s="664" t="s">
        <v>1758</v>
      </c>
      <c r="F324" s="1956">
        <v>29893.939004160005</v>
      </c>
      <c r="G324" s="166"/>
      <c r="H324" s="167" t="s">
        <v>3777</v>
      </c>
      <c r="I324" s="167" t="s">
        <v>3805</v>
      </c>
      <c r="J324" s="167" t="s">
        <v>3806</v>
      </c>
      <c r="K324" s="167"/>
      <c r="L324" s="139"/>
      <c r="M324" s="139"/>
      <c r="N324" s="139"/>
      <c r="O324" s="116"/>
      <c r="P324" s="86" t="s">
        <v>1741</v>
      </c>
    </row>
    <row r="325" spans="1:18" s="44" customFormat="1">
      <c r="A325" s="1503" t="str">
        <f>IF(ISERROR(#REF!),"xx","")</f>
        <v>xx</v>
      </c>
      <c r="B325" s="662" t="s">
        <v>625</v>
      </c>
      <c r="C325" s="1350"/>
      <c r="D325" s="663" t="s">
        <v>624</v>
      </c>
      <c r="E325" s="664" t="s">
        <v>1242</v>
      </c>
      <c r="F325" s="1956">
        <v>12091.163293440002</v>
      </c>
      <c r="G325" s="166"/>
      <c r="H325" s="167" t="s">
        <v>3777</v>
      </c>
      <c r="I325" s="167" t="s">
        <v>3805</v>
      </c>
      <c r="J325" s="167" t="s">
        <v>3806</v>
      </c>
      <c r="K325" s="167"/>
      <c r="L325" s="139"/>
      <c r="M325" s="139"/>
      <c r="N325" s="139"/>
      <c r="O325" s="116"/>
      <c r="P325" s="86" t="s">
        <v>1552</v>
      </c>
      <c r="Q325"/>
      <c r="R325"/>
    </row>
    <row r="326" spans="1:18" s="44" customFormat="1">
      <c r="A326" s="1503" t="str">
        <f>IF(ISERROR(#REF!),"xx","")</f>
        <v>xx</v>
      </c>
      <c r="B326" s="662" t="s">
        <v>1550</v>
      </c>
      <c r="C326" s="1350"/>
      <c r="D326" s="663" t="s">
        <v>1551</v>
      </c>
      <c r="E326" s="664"/>
      <c r="F326" s="1956">
        <v>45.228395520000007</v>
      </c>
      <c r="G326" s="166"/>
      <c r="H326" s="167" t="s">
        <v>3777</v>
      </c>
      <c r="I326" s="167" t="s">
        <v>3805</v>
      </c>
      <c r="J326" s="167" t="s">
        <v>3806</v>
      </c>
      <c r="K326" s="167"/>
      <c r="L326" s="139"/>
      <c r="M326" s="139"/>
      <c r="N326" s="139"/>
      <c r="O326" s="116"/>
      <c r="P326" s="86" t="s">
        <v>1557</v>
      </c>
      <c r="Q326"/>
      <c r="R326"/>
    </row>
    <row r="327" spans="1:18" s="44" customFormat="1">
      <c r="A327" s="1503" t="str">
        <f>IF(ISERROR(#REF!),"xx","")</f>
        <v>xx</v>
      </c>
      <c r="B327" s="662" t="s">
        <v>1432</v>
      </c>
      <c r="C327" s="1350"/>
      <c r="D327" s="663" t="s">
        <v>913</v>
      </c>
      <c r="E327" s="664" t="s">
        <v>1447</v>
      </c>
      <c r="F327" s="1956">
        <v>22468.621190400005</v>
      </c>
      <c r="G327" s="166"/>
      <c r="H327" s="167" t="s">
        <v>3777</v>
      </c>
      <c r="I327" s="167" t="s">
        <v>3805</v>
      </c>
      <c r="J327" s="167" t="s">
        <v>3806</v>
      </c>
      <c r="K327" s="167"/>
      <c r="L327" s="139"/>
      <c r="M327" s="139"/>
      <c r="N327" s="139"/>
      <c r="O327" s="116"/>
      <c r="P327" s="86" t="s">
        <v>776</v>
      </c>
      <c r="Q327"/>
      <c r="R327"/>
    </row>
    <row r="328" spans="1:18" s="44" customFormat="1">
      <c r="A328" s="1503" t="str">
        <f>IF(ISERROR(#REF!),"xx","")</f>
        <v>xx</v>
      </c>
      <c r="B328" s="662">
        <v>9967002759</v>
      </c>
      <c r="C328" s="1350"/>
      <c r="D328" s="669" t="s">
        <v>2745</v>
      </c>
      <c r="E328" s="664"/>
      <c r="F328" s="1956">
        <v>79.131064320000007</v>
      </c>
      <c r="G328" s="166"/>
      <c r="H328" s="167" t="s">
        <v>3777</v>
      </c>
      <c r="I328" s="167" t="s">
        <v>3805</v>
      </c>
      <c r="J328" s="167" t="s">
        <v>3806</v>
      </c>
      <c r="K328" s="323"/>
      <c r="L328" s="365"/>
      <c r="M328" s="205"/>
      <c r="N328" s="205"/>
      <c r="O328" s="116"/>
      <c r="P328" s="86" t="s">
        <v>854</v>
      </c>
      <c r="Q328"/>
      <c r="R328"/>
    </row>
    <row r="329" spans="1:18" s="44" customFormat="1">
      <c r="A329" s="1503" t="str">
        <f>IF(ISERROR(#REF!),"xx","")</f>
        <v>xx</v>
      </c>
      <c r="B329" s="662" t="s">
        <v>3293</v>
      </c>
      <c r="C329" s="1350"/>
      <c r="D329" s="663" t="s">
        <v>3298</v>
      </c>
      <c r="E329" s="664" t="s">
        <v>3329</v>
      </c>
      <c r="F329" s="1956">
        <v>12270.363114240001</v>
      </c>
      <c r="G329" s="166"/>
      <c r="H329" s="167" t="s">
        <v>3777</v>
      </c>
      <c r="I329" s="167" t="s">
        <v>3805</v>
      </c>
      <c r="J329" s="167" t="s">
        <v>3806</v>
      </c>
      <c r="K329" s="323"/>
      <c r="L329" s="365"/>
      <c r="M329" s="205"/>
      <c r="N329" s="205"/>
      <c r="O329" s="116"/>
      <c r="P329" s="86" t="s">
        <v>3303</v>
      </c>
      <c r="Q329"/>
      <c r="R329"/>
    </row>
    <row r="330" spans="1:18" s="44" customFormat="1">
      <c r="A330" s="1503" t="str">
        <f>IF(ISERROR(#REF!),"xx","")</f>
        <v>xx</v>
      </c>
      <c r="B330" s="662" t="s">
        <v>3294</v>
      </c>
      <c r="C330" s="1350"/>
      <c r="D330" s="663" t="s">
        <v>3299</v>
      </c>
      <c r="E330" s="664" t="s">
        <v>3403</v>
      </c>
      <c r="F330" s="1956">
        <v>12270.363114240001</v>
      </c>
      <c r="G330" s="166"/>
      <c r="H330" s="167" t="s">
        <v>3777</v>
      </c>
      <c r="I330" s="167" t="s">
        <v>3805</v>
      </c>
      <c r="J330" s="167" t="s">
        <v>3806</v>
      </c>
      <c r="K330" s="323"/>
      <c r="L330" s="365"/>
      <c r="M330" s="205"/>
      <c r="N330" s="205"/>
      <c r="O330" s="116"/>
      <c r="P330" s="86" t="s">
        <v>3304</v>
      </c>
      <c r="Q330"/>
      <c r="R330"/>
    </row>
    <row r="331" spans="1:18" s="44" customFormat="1">
      <c r="A331" s="1503" t="str">
        <f>IF(ISERROR(#REF!),"xx","")</f>
        <v>xx</v>
      </c>
      <c r="B331" s="662" t="s">
        <v>3295</v>
      </c>
      <c r="C331" s="1350"/>
      <c r="D331" s="663" t="s">
        <v>3300</v>
      </c>
      <c r="E331" s="664" t="s">
        <v>3406</v>
      </c>
      <c r="F331" s="1956">
        <v>5907.2047372800007</v>
      </c>
      <c r="G331" s="166"/>
      <c r="H331" s="167" t="s">
        <v>3777</v>
      </c>
      <c r="I331" s="167" t="s">
        <v>3805</v>
      </c>
      <c r="J331" s="167" t="s">
        <v>3806</v>
      </c>
      <c r="K331" s="323"/>
      <c r="L331" s="365"/>
      <c r="M331" s="205"/>
      <c r="N331" s="205"/>
      <c r="O331" s="116"/>
      <c r="P331" s="86" t="s">
        <v>3305</v>
      </c>
      <c r="Q331"/>
      <c r="R331"/>
    </row>
    <row r="332" spans="1:18" s="44" customFormat="1">
      <c r="A332" s="1503" t="str">
        <f>IF(ISERROR(#REF!),"xx","")</f>
        <v>xx</v>
      </c>
      <c r="B332" s="662" t="s">
        <v>3296</v>
      </c>
      <c r="C332" s="1350"/>
      <c r="D332" s="663" t="s">
        <v>3301</v>
      </c>
      <c r="E332" s="664" t="s">
        <v>3404</v>
      </c>
      <c r="F332" s="1956">
        <v>12788.53373952</v>
      </c>
      <c r="G332" s="166"/>
      <c r="H332" s="167" t="s">
        <v>3777</v>
      </c>
      <c r="I332" s="167" t="s">
        <v>3805</v>
      </c>
      <c r="J332" s="167" t="s">
        <v>3806</v>
      </c>
      <c r="K332" s="323"/>
      <c r="L332" s="365"/>
      <c r="M332" s="205"/>
      <c r="N332" s="205"/>
      <c r="O332" s="116"/>
      <c r="P332" s="86" t="s">
        <v>3306</v>
      </c>
      <c r="Q332"/>
      <c r="R332"/>
    </row>
    <row r="333" spans="1:18" s="44" customFormat="1">
      <c r="A333" s="1503" t="str">
        <f>IF(ISERROR(#REF!),"xx","")</f>
        <v>xx</v>
      </c>
      <c r="B333" s="662" t="s">
        <v>3297</v>
      </c>
      <c r="C333" s="1350"/>
      <c r="D333" s="663" t="s">
        <v>3302</v>
      </c>
      <c r="E333" s="664" t="s">
        <v>3405</v>
      </c>
      <c r="F333" s="1956">
        <v>6031.5641971200012</v>
      </c>
      <c r="G333" s="166"/>
      <c r="H333" s="167" t="s">
        <v>3777</v>
      </c>
      <c r="I333" s="167" t="s">
        <v>3805</v>
      </c>
      <c r="J333" s="167" t="s">
        <v>3806</v>
      </c>
      <c r="K333" s="323"/>
      <c r="L333" s="365"/>
      <c r="M333" s="205"/>
      <c r="N333" s="205"/>
      <c r="O333" s="116"/>
      <c r="P333" s="86" t="s">
        <v>3307</v>
      </c>
      <c r="Q333"/>
      <c r="R333"/>
    </row>
    <row r="334" spans="1:18">
      <c r="A334" s="1503" t="str">
        <f>IF(ISERROR(#REF!),"xx","")</f>
        <v>xx</v>
      </c>
      <c r="B334" s="674" t="s">
        <v>1433</v>
      </c>
      <c r="C334" s="1349"/>
      <c r="D334" s="708" t="s">
        <v>1435</v>
      </c>
      <c r="E334" s="673" t="s">
        <v>534</v>
      </c>
      <c r="F334" s="1956">
        <v>30160.000442880002</v>
      </c>
      <c r="G334" s="169"/>
      <c r="H334" s="165" t="s">
        <v>3777</v>
      </c>
      <c r="I334" s="165" t="s">
        <v>3805</v>
      </c>
      <c r="J334" s="165" t="s">
        <v>3806</v>
      </c>
      <c r="K334" s="165"/>
      <c r="L334" s="124"/>
      <c r="M334" s="124"/>
      <c r="N334" s="124"/>
      <c r="O334" s="179"/>
      <c r="P334" s="155" t="s">
        <v>1853</v>
      </c>
    </row>
    <row r="335" spans="1:18" s="44" customFormat="1">
      <c r="A335" s="1503" t="str">
        <f>IF(ISERROR(#REF!),"xx","")</f>
        <v>xx</v>
      </c>
      <c r="B335" s="662" t="s">
        <v>2822</v>
      </c>
      <c r="C335" s="1350"/>
      <c r="D335" s="663" t="s">
        <v>2823</v>
      </c>
      <c r="E335" s="664" t="s">
        <v>916</v>
      </c>
      <c r="F335" s="1956">
        <v>17599.080280320002</v>
      </c>
      <c r="G335" s="166"/>
      <c r="H335" s="167" t="s">
        <v>3777</v>
      </c>
      <c r="I335" s="167" t="s">
        <v>3805</v>
      </c>
      <c r="J335" s="167" t="s">
        <v>3806</v>
      </c>
      <c r="K335" s="167"/>
      <c r="L335" s="183"/>
      <c r="M335" s="139"/>
      <c r="N335" s="139"/>
      <c r="O335" s="58"/>
      <c r="P335" s="86" t="s">
        <v>1047</v>
      </c>
      <c r="Q335"/>
      <c r="R335"/>
    </row>
    <row r="336" spans="1:18">
      <c r="A336" s="1503" t="str">
        <f>IF(ISERROR(#REF!),"xx","")</f>
        <v>xx</v>
      </c>
      <c r="B336" s="662" t="s">
        <v>2824</v>
      </c>
      <c r="C336" s="1350"/>
      <c r="D336" s="663" t="s">
        <v>397</v>
      </c>
      <c r="E336" s="664" t="s">
        <v>316</v>
      </c>
      <c r="F336" s="1956">
        <v>1331.38760832</v>
      </c>
      <c r="G336" s="166"/>
      <c r="H336" s="167" t="s">
        <v>3777</v>
      </c>
      <c r="I336" s="167" t="s">
        <v>3805</v>
      </c>
      <c r="J336" s="167" t="s">
        <v>3806</v>
      </c>
      <c r="K336" s="167"/>
      <c r="L336" s="139"/>
      <c r="M336" s="139"/>
      <c r="N336" s="139"/>
      <c r="O336" s="116"/>
      <c r="P336" s="86"/>
    </row>
    <row r="337" spans="1:18">
      <c r="A337" s="1503" t="str">
        <f>IF(ISERROR(#REF!),"xx","")</f>
        <v>xx</v>
      </c>
      <c r="B337" s="662">
        <v>9967003352</v>
      </c>
      <c r="C337" s="1350"/>
      <c r="D337" s="663" t="s">
        <v>670</v>
      </c>
      <c r="E337" s="664"/>
      <c r="F337" s="1956">
        <v>1409.4382579200001</v>
      </c>
      <c r="G337" s="166"/>
      <c r="H337" s="167" t="s">
        <v>3777</v>
      </c>
      <c r="I337" s="167" t="s">
        <v>3805</v>
      </c>
      <c r="J337" s="167" t="s">
        <v>3806</v>
      </c>
      <c r="K337" s="167"/>
      <c r="L337" s="139"/>
      <c r="M337" s="139"/>
      <c r="N337" s="139"/>
      <c r="O337" s="116"/>
      <c r="P337" s="86"/>
    </row>
    <row r="338" spans="1:18" s="44" customFormat="1">
      <c r="A338" s="1503" t="str">
        <f>IF(ISERROR(#REF!),"xx","")</f>
        <v>xx</v>
      </c>
      <c r="B338" s="674" t="s">
        <v>3986</v>
      </c>
      <c r="C338" s="1349"/>
      <c r="D338" s="708" t="s">
        <v>3987</v>
      </c>
      <c r="E338" s="673" t="s">
        <v>4012</v>
      </c>
      <c r="F338" s="1956">
        <v>14680.302658560004</v>
      </c>
      <c r="G338" s="159"/>
      <c r="H338" s="160"/>
      <c r="I338" s="165" t="s">
        <v>3805</v>
      </c>
      <c r="J338" s="165" t="s">
        <v>3806</v>
      </c>
      <c r="K338" s="1792"/>
      <c r="L338" s="281"/>
      <c r="M338" s="204"/>
      <c r="N338" s="204"/>
      <c r="O338" s="179"/>
      <c r="P338" s="155" t="s">
        <v>4023</v>
      </c>
      <c r="Q338"/>
      <c r="R338"/>
    </row>
    <row r="339" spans="1:18" s="44" customFormat="1">
      <c r="A339" s="1503" t="str">
        <f>IF(ISERROR(#REF!),"xx","")</f>
        <v>xx</v>
      </c>
      <c r="B339" s="726" t="s">
        <v>4000</v>
      </c>
      <c r="C339" s="1363"/>
      <c r="D339" s="736" t="s">
        <v>4001</v>
      </c>
      <c r="E339" s="735" t="s">
        <v>4013</v>
      </c>
      <c r="F339" s="1956">
        <v>663.07659263999994</v>
      </c>
      <c r="G339" s="472"/>
      <c r="H339" s="499"/>
      <c r="I339" s="168" t="s">
        <v>3805</v>
      </c>
      <c r="J339" s="168" t="s">
        <v>3806</v>
      </c>
      <c r="K339" s="459"/>
      <c r="L339" s="459"/>
      <c r="M339" s="463"/>
      <c r="N339" s="463"/>
      <c r="O339" s="469"/>
      <c r="P339" s="310" t="s">
        <v>4024</v>
      </c>
      <c r="Q339"/>
      <c r="R339"/>
    </row>
    <row r="340" spans="1:18" s="44" customFormat="1">
      <c r="A340" s="1503" t="str">
        <f>IF(ISERROR(#REF!),"xx","")</f>
        <v>xx</v>
      </c>
      <c r="B340" s="711" t="s">
        <v>4188</v>
      </c>
      <c r="C340" s="1353"/>
      <c r="D340" s="721" t="s">
        <v>3785</v>
      </c>
      <c r="E340" s="713" t="s">
        <v>2936</v>
      </c>
      <c r="F340" s="1956">
        <v>1052.6033548800001</v>
      </c>
      <c r="G340" s="436"/>
      <c r="H340" s="246" t="s">
        <v>3777</v>
      </c>
      <c r="I340" s="246" t="s">
        <v>3805</v>
      </c>
      <c r="J340" s="246" t="s">
        <v>3806</v>
      </c>
      <c r="K340" s="246"/>
      <c r="L340" s="382"/>
      <c r="M340" s="296"/>
      <c r="N340" s="151"/>
      <c r="O340" s="151"/>
      <c r="P340" s="787" t="s">
        <v>2937</v>
      </c>
      <c r="Q340"/>
      <c r="R340"/>
    </row>
    <row r="341" spans="1:18" s="44" customFormat="1">
      <c r="A341" s="1503" t="str">
        <f>IF(ISERROR(#REF!),"xx","")</f>
        <v>xx</v>
      </c>
      <c r="B341" s="665" t="s">
        <v>251</v>
      </c>
      <c r="C341" s="1351"/>
      <c r="D341" s="670" t="s">
        <v>252</v>
      </c>
      <c r="E341" s="667"/>
      <c r="F341" s="1956">
        <v>2347.9460927999999</v>
      </c>
      <c r="G341" s="172" t="s">
        <v>3804</v>
      </c>
      <c r="H341" s="168" t="s">
        <v>3777</v>
      </c>
      <c r="I341" s="168" t="s">
        <v>3805</v>
      </c>
      <c r="J341" s="168" t="s">
        <v>3806</v>
      </c>
      <c r="K341" s="168"/>
      <c r="L341" s="211"/>
      <c r="M341" s="209"/>
      <c r="N341" s="123"/>
      <c r="O341" s="123"/>
      <c r="P341" s="286"/>
      <c r="Q341"/>
      <c r="R341"/>
    </row>
    <row r="342" spans="1:18" s="44" customFormat="1">
      <c r="A342" s="1503" t="str">
        <f>IF(ISERROR(#REF!),"xx","")</f>
        <v>xx</v>
      </c>
      <c r="B342" s="674" t="s">
        <v>4077</v>
      </c>
      <c r="C342" s="1349"/>
      <c r="D342" s="710" t="s">
        <v>3292</v>
      </c>
      <c r="E342" s="673"/>
      <c r="F342" s="1956">
        <v>6410.2123008000008</v>
      </c>
      <c r="G342" s="169" t="s">
        <v>3804</v>
      </c>
      <c r="H342" s="165" t="s">
        <v>3777</v>
      </c>
      <c r="I342" s="165" t="s">
        <v>3805</v>
      </c>
      <c r="J342" s="165" t="s">
        <v>3806</v>
      </c>
      <c r="K342" s="165"/>
      <c r="L342" s="258"/>
      <c r="M342" s="200"/>
      <c r="N342" s="124"/>
      <c r="O342" s="124"/>
      <c r="P342" s="337"/>
      <c r="Q342"/>
      <c r="R342"/>
    </row>
    <row r="343" spans="1:18" s="44" customFormat="1">
      <c r="A343" s="1503" t="str">
        <f>IF(ISERROR(#REF!),"xx","")</f>
        <v>xx</v>
      </c>
      <c r="B343" s="779">
        <v>9967002452</v>
      </c>
      <c r="C343" s="1349"/>
      <c r="D343" s="710" t="s">
        <v>1918</v>
      </c>
      <c r="E343" s="673"/>
      <c r="F343" s="1956">
        <v>1508.8736678400003</v>
      </c>
      <c r="G343" s="169" t="s">
        <v>3804</v>
      </c>
      <c r="H343" s="165" t="s">
        <v>3777</v>
      </c>
      <c r="I343" s="165" t="s">
        <v>3805</v>
      </c>
      <c r="J343" s="165" t="s">
        <v>3806</v>
      </c>
      <c r="K343" s="165"/>
      <c r="L343" s="124"/>
      <c r="M343" s="124"/>
      <c r="N343" s="124"/>
      <c r="O343" s="179"/>
      <c r="P343" s="155" t="s">
        <v>847</v>
      </c>
      <c r="Q343"/>
      <c r="R343"/>
    </row>
    <row r="344" spans="1:18" s="44" customFormat="1">
      <c r="A344" s="1503" t="str">
        <f>IF(ISERROR(#REF!),"xx","")</f>
        <v>xx</v>
      </c>
      <c r="B344" s="665">
        <v>9967001378</v>
      </c>
      <c r="C344" s="1351"/>
      <c r="D344" s="670" t="s">
        <v>388</v>
      </c>
      <c r="E344" s="667"/>
      <c r="F344" s="1956">
        <v>3337.4010700800004</v>
      </c>
      <c r="G344" s="172" t="s">
        <v>3804</v>
      </c>
      <c r="H344" s="168" t="s">
        <v>3777</v>
      </c>
      <c r="I344" s="168" t="s">
        <v>3805</v>
      </c>
      <c r="J344" s="168" t="s">
        <v>3806</v>
      </c>
      <c r="K344" s="168"/>
      <c r="L344" s="123"/>
      <c r="M344" s="123"/>
      <c r="N344" s="123"/>
      <c r="O344" s="180"/>
      <c r="P344" s="310" t="s">
        <v>848</v>
      </c>
      <c r="Q344"/>
      <c r="R344"/>
    </row>
    <row r="345" spans="1:18" s="44" customFormat="1">
      <c r="A345" s="1503" t="str">
        <f>IF(ISERROR(#REF!),"xx","")</f>
        <v>xx</v>
      </c>
      <c r="B345" s="674">
        <v>9967003571</v>
      </c>
      <c r="C345" s="1349"/>
      <c r="D345" s="710" t="s">
        <v>2992</v>
      </c>
      <c r="E345" s="673"/>
      <c r="F345" s="1956">
        <v>3345.0012288000012</v>
      </c>
      <c r="G345" s="169" t="s">
        <v>3804</v>
      </c>
      <c r="H345" s="165" t="s">
        <v>3777</v>
      </c>
      <c r="I345" s="165" t="s">
        <v>3805</v>
      </c>
      <c r="J345" s="165" t="s">
        <v>3806</v>
      </c>
      <c r="K345" s="165"/>
      <c r="L345" s="258"/>
      <c r="M345" s="200"/>
      <c r="N345" s="124"/>
      <c r="O345" s="124"/>
      <c r="P345" s="155" t="s">
        <v>2994</v>
      </c>
      <c r="Q345"/>
      <c r="R345"/>
    </row>
    <row r="346" spans="1:18" s="44" customFormat="1">
      <c r="A346" s="1503" t="str">
        <f>IF(ISERROR(#REF!),"xx","")</f>
        <v>xx</v>
      </c>
      <c r="B346" s="665">
        <v>9967003572</v>
      </c>
      <c r="C346" s="1351"/>
      <c r="D346" s="670" t="s">
        <v>2993</v>
      </c>
      <c r="E346" s="667"/>
      <c r="F346" s="1956">
        <v>3995.6716800000004</v>
      </c>
      <c r="G346" s="172" t="s">
        <v>3804</v>
      </c>
      <c r="H346" s="168" t="s">
        <v>3777</v>
      </c>
      <c r="I346" s="168" t="s">
        <v>3805</v>
      </c>
      <c r="J346" s="168" t="s">
        <v>3806</v>
      </c>
      <c r="K346" s="168"/>
      <c r="L346" s="211"/>
      <c r="M346" s="209"/>
      <c r="N346" s="123"/>
      <c r="O346" s="123"/>
      <c r="P346" s="310" t="s">
        <v>2995</v>
      </c>
      <c r="Q346"/>
      <c r="R346"/>
    </row>
    <row r="347" spans="1:18" s="44" customFormat="1">
      <c r="A347" s="1503"/>
      <c r="B347" s="1771">
        <v>996290201422</v>
      </c>
      <c r="C347" s="1351"/>
      <c r="D347" s="670" t="s">
        <v>3959</v>
      </c>
      <c r="E347" s="667"/>
      <c r="F347" s="1956">
        <v>40.3292736</v>
      </c>
      <c r="G347" s="172" t="s">
        <v>3804</v>
      </c>
      <c r="H347" s="168" t="s">
        <v>3777</v>
      </c>
      <c r="I347" s="168" t="s">
        <v>3805</v>
      </c>
      <c r="J347" s="168" t="s">
        <v>3806</v>
      </c>
      <c r="K347" s="168"/>
      <c r="L347" s="211"/>
      <c r="M347" s="209"/>
      <c r="N347" s="123"/>
      <c r="O347" s="123"/>
      <c r="P347" s="310"/>
      <c r="Q347"/>
      <c r="R347"/>
    </row>
    <row r="348" spans="1:18" s="78" customFormat="1">
      <c r="A348" s="1503"/>
      <c r="B348" s="90" t="s">
        <v>3232</v>
      </c>
      <c r="C348" s="1343"/>
      <c r="D348" s="83"/>
      <c r="E348" s="83"/>
      <c r="F348" s="83"/>
      <c r="G348" s="431" t="s">
        <v>10</v>
      </c>
      <c r="H348" s="515"/>
      <c r="I348" s="434"/>
      <c r="J348" s="434"/>
      <c r="K348" s="356"/>
      <c r="L348" s="131"/>
      <c r="M348" s="131"/>
      <c r="N348" s="131"/>
      <c r="O348" s="184"/>
      <c r="P348" s="89"/>
      <c r="Q348"/>
      <c r="R348"/>
    </row>
    <row r="349" spans="1:18">
      <c r="A349" s="1503" t="str">
        <f>IF(ISERROR(#REF!),"xx","")</f>
        <v>xx</v>
      </c>
      <c r="B349" s="662" t="s">
        <v>4559</v>
      </c>
      <c r="C349" s="1350"/>
      <c r="D349" s="663" t="s">
        <v>3791</v>
      </c>
      <c r="E349" s="664" t="s">
        <v>3796</v>
      </c>
      <c r="F349" s="1956">
        <v>17811.5680512</v>
      </c>
      <c r="G349" s="166"/>
      <c r="H349" s="162" t="s">
        <v>3777</v>
      </c>
      <c r="I349" s="162" t="s">
        <v>3805</v>
      </c>
      <c r="J349" s="162" t="s">
        <v>3806</v>
      </c>
      <c r="K349" s="162"/>
      <c r="L349" s="139"/>
      <c r="M349" s="139"/>
      <c r="N349" s="139"/>
      <c r="O349" s="116"/>
      <c r="P349" s="86" t="s">
        <v>3921</v>
      </c>
    </row>
    <row r="350" spans="1:18">
      <c r="A350" s="1503" t="str">
        <f>IF(ISERROR(#REF!),"xx","")</f>
        <v>xx</v>
      </c>
      <c r="B350" s="665" t="s">
        <v>4525</v>
      </c>
      <c r="C350" s="1351"/>
      <c r="D350" s="666" t="s">
        <v>3794</v>
      </c>
      <c r="E350" s="667" t="s">
        <v>3795</v>
      </c>
      <c r="F350" s="1956">
        <v>6948.7990387200016</v>
      </c>
      <c r="G350" s="172" t="s">
        <v>3804</v>
      </c>
      <c r="H350" s="164" t="s">
        <v>3777</v>
      </c>
      <c r="I350" s="164" t="s">
        <v>3805</v>
      </c>
      <c r="J350" s="164" t="s">
        <v>3806</v>
      </c>
      <c r="K350" s="164"/>
      <c r="L350" s="123"/>
      <c r="M350" s="123"/>
      <c r="N350" s="123"/>
      <c r="O350" s="180"/>
      <c r="P350" s="310" t="s">
        <v>2521</v>
      </c>
    </row>
    <row r="351" spans="1:18">
      <c r="A351" s="1503" t="str">
        <f>IF(ISERROR(#REF!),"xx","")</f>
        <v>xx</v>
      </c>
      <c r="B351" s="665" t="s">
        <v>4191</v>
      </c>
      <c r="C351" s="1351"/>
      <c r="D351" s="666" t="s">
        <v>3792</v>
      </c>
      <c r="E351" s="667" t="s">
        <v>4501</v>
      </c>
      <c r="F351" s="1956">
        <v>586.05047424000009</v>
      </c>
      <c r="G351" s="172" t="s">
        <v>3804</v>
      </c>
      <c r="H351" s="164" t="s">
        <v>3777</v>
      </c>
      <c r="I351" s="164" t="s">
        <v>3805</v>
      </c>
      <c r="J351" s="164" t="s">
        <v>3806</v>
      </c>
      <c r="K351" s="164"/>
      <c r="L351" s="123"/>
      <c r="M351" s="123"/>
      <c r="N351" s="123"/>
      <c r="O351" s="180"/>
      <c r="P351" s="310"/>
    </row>
    <row r="352" spans="1:18">
      <c r="A352" s="1503" t="str">
        <f>IF(ISERROR(#REF!),"xx","")</f>
        <v>xx</v>
      </c>
      <c r="B352" s="755" t="s">
        <v>3797</v>
      </c>
      <c r="C352" s="1347"/>
      <c r="D352" s="756" t="s">
        <v>3798</v>
      </c>
      <c r="E352" s="757" t="s">
        <v>245</v>
      </c>
      <c r="F352" s="1956">
        <v>4522.2434611200006</v>
      </c>
      <c r="G352" s="166" t="s">
        <v>3804</v>
      </c>
      <c r="H352" s="162" t="s">
        <v>3777</v>
      </c>
      <c r="I352" s="162" t="s">
        <v>3805</v>
      </c>
      <c r="J352" s="162"/>
      <c r="K352" s="162"/>
      <c r="L352" s="139"/>
      <c r="M352" s="139"/>
      <c r="N352" s="139"/>
      <c r="O352" s="116"/>
      <c r="P352" s="86" t="s">
        <v>3927</v>
      </c>
    </row>
    <row r="353" spans="1:18">
      <c r="A353" s="1503" t="str">
        <f>IF(ISERROR(#REF!),"xx","")</f>
        <v>xx</v>
      </c>
      <c r="B353" s="755" t="s">
        <v>3799</v>
      </c>
      <c r="C353" s="1347"/>
      <c r="D353" s="756" t="s">
        <v>3800</v>
      </c>
      <c r="E353" s="757" t="s">
        <v>245</v>
      </c>
      <c r="F353" s="1956">
        <v>5388.6429273600006</v>
      </c>
      <c r="G353" s="166"/>
      <c r="H353" s="162"/>
      <c r="I353" s="162"/>
      <c r="J353" s="162" t="s">
        <v>3806</v>
      </c>
      <c r="K353" s="162"/>
      <c r="L353" s="139"/>
      <c r="M353" s="139"/>
      <c r="N353" s="139"/>
      <c r="O353" s="116"/>
      <c r="P353" s="86" t="s">
        <v>3928</v>
      </c>
    </row>
    <row r="354" spans="1:18">
      <c r="A354" s="1503" t="str">
        <f>IF(ISERROR(#REF!),"xx","")</f>
        <v>xx</v>
      </c>
      <c r="B354" s="674" t="s">
        <v>3801</v>
      </c>
      <c r="C354" s="1349"/>
      <c r="D354" s="708" t="s">
        <v>2428</v>
      </c>
      <c r="E354" s="673" t="s">
        <v>2431</v>
      </c>
      <c r="F354" s="1956">
        <v>1733.5254182400001</v>
      </c>
      <c r="G354" s="169"/>
      <c r="H354" s="160" t="s">
        <v>3777</v>
      </c>
      <c r="I354" s="160" t="s">
        <v>3805</v>
      </c>
      <c r="J354" s="160" t="s">
        <v>3806</v>
      </c>
      <c r="K354" s="160"/>
      <c r="L354" s="124"/>
      <c r="M354" s="124"/>
      <c r="N354" s="124"/>
      <c r="O354" s="179"/>
      <c r="P354" s="155"/>
    </row>
    <row r="355" spans="1:18">
      <c r="A355" s="1503" t="str">
        <f>IF(ISERROR(#REF!),"xx","")</f>
        <v>xx</v>
      </c>
      <c r="B355" s="665" t="s">
        <v>3802</v>
      </c>
      <c r="C355" s="1351"/>
      <c r="D355" s="666" t="s">
        <v>3803</v>
      </c>
      <c r="E355" s="667" t="s">
        <v>2432</v>
      </c>
      <c r="F355" s="1956">
        <v>2616.29875584</v>
      </c>
      <c r="G355" s="172"/>
      <c r="H355" s="164" t="s">
        <v>3777</v>
      </c>
      <c r="I355" s="164" t="s">
        <v>3805</v>
      </c>
      <c r="J355" s="164" t="s">
        <v>3806</v>
      </c>
      <c r="K355" s="164"/>
      <c r="L355" s="123"/>
      <c r="M355" s="123"/>
      <c r="N355" s="123"/>
      <c r="O355" s="180"/>
      <c r="P355" s="310" t="s">
        <v>2667</v>
      </c>
    </row>
    <row r="356" spans="1:18">
      <c r="A356" s="1503" t="str">
        <f>IF(ISERROR(#REF!),"xx","")</f>
        <v>xx</v>
      </c>
      <c r="B356" s="662">
        <v>9967005205</v>
      </c>
      <c r="C356" s="1350"/>
      <c r="D356" s="669" t="s">
        <v>3946</v>
      </c>
      <c r="E356" s="664"/>
      <c r="F356" s="1956">
        <v>1689.9176448000005</v>
      </c>
      <c r="G356" s="243" t="s">
        <v>3815</v>
      </c>
      <c r="H356" s="162"/>
      <c r="I356" s="162"/>
      <c r="J356" s="162"/>
      <c r="K356" s="162"/>
      <c r="L356" s="139"/>
      <c r="M356" s="139"/>
      <c r="N356" s="139"/>
      <c r="O356" s="116"/>
      <c r="P356" s="86"/>
    </row>
    <row r="357" spans="1:18">
      <c r="A357" s="1503" t="str">
        <f>IF(ISERROR(#REF!),"xx","")</f>
        <v>xx</v>
      </c>
      <c r="B357" s="662">
        <v>9967005206</v>
      </c>
      <c r="C357" s="1350"/>
      <c r="D357" s="669" t="s">
        <v>3947</v>
      </c>
      <c r="E357" s="664"/>
      <c r="F357" s="1956">
        <v>331.72457472000008</v>
      </c>
      <c r="G357" s="243" t="s">
        <v>3815</v>
      </c>
      <c r="H357" s="162"/>
      <c r="I357" s="162"/>
      <c r="J357" s="162"/>
      <c r="K357" s="162"/>
      <c r="L357" s="139"/>
      <c r="M357" s="139"/>
      <c r="N357" s="139"/>
      <c r="O357" s="116"/>
      <c r="P357" s="86"/>
    </row>
    <row r="358" spans="1:18">
      <c r="A358" s="1503" t="str">
        <f>IF(ISERROR(#REF!),"xx","")</f>
        <v>xx</v>
      </c>
      <c r="B358" s="662">
        <v>9967005207</v>
      </c>
      <c r="C358" s="1350"/>
      <c r="D358" s="669" t="s">
        <v>3948</v>
      </c>
      <c r="E358" s="664"/>
      <c r="F358" s="1956">
        <v>1373.0580864000001</v>
      </c>
      <c r="G358" s="243" t="s">
        <v>3815</v>
      </c>
      <c r="H358" s="162"/>
      <c r="I358" s="162"/>
      <c r="J358" s="162"/>
      <c r="K358" s="162"/>
      <c r="L358" s="139"/>
      <c r="M358" s="139"/>
      <c r="N358" s="139"/>
      <c r="O358" s="116"/>
      <c r="P358" s="86"/>
    </row>
    <row r="359" spans="1:18">
      <c r="A359" s="1503" t="str">
        <f>IF(ISERROR(#REF!),"xx","")</f>
        <v>xx</v>
      </c>
      <c r="B359" s="665">
        <v>9967005208</v>
      </c>
      <c r="C359" s="1351"/>
      <c r="D359" s="670" t="s">
        <v>3949</v>
      </c>
      <c r="E359" s="667"/>
      <c r="F359" s="1956">
        <v>269.52621696000011</v>
      </c>
      <c r="G359" s="244" t="s">
        <v>3815</v>
      </c>
      <c r="H359" s="164"/>
      <c r="I359" s="164"/>
      <c r="J359" s="164"/>
      <c r="K359" s="164"/>
      <c r="L359" s="123"/>
      <c r="M359" s="123"/>
      <c r="N359" s="123"/>
      <c r="O359" s="180"/>
      <c r="P359" s="310"/>
    </row>
    <row r="360" spans="1:18" s="78" customFormat="1">
      <c r="A360" s="1503"/>
      <c r="B360" s="90" t="s">
        <v>1030</v>
      </c>
      <c r="C360" s="1343"/>
      <c r="D360" s="83"/>
      <c r="E360" s="83"/>
      <c r="F360" s="91"/>
      <c r="G360" s="515" t="s">
        <v>10</v>
      </c>
      <c r="H360" s="515"/>
      <c r="I360" s="434"/>
      <c r="J360" s="434"/>
      <c r="K360" s="356"/>
      <c r="L360" s="131"/>
      <c r="M360" s="131"/>
      <c r="N360" s="131"/>
      <c r="O360" s="184"/>
      <c r="P360" s="89"/>
      <c r="Q360"/>
      <c r="R360"/>
    </row>
    <row r="361" spans="1:18" s="44" customFormat="1">
      <c r="A361" s="1503" t="str">
        <f>IF(ISERROR(#REF!),"xx","")</f>
        <v>xx</v>
      </c>
      <c r="B361" s="754" t="s">
        <v>3811</v>
      </c>
      <c r="C361" s="1360"/>
      <c r="D361" s="705" t="s">
        <v>3460</v>
      </c>
      <c r="E361" s="658" t="s">
        <v>717</v>
      </c>
      <c r="F361" s="1956">
        <v>59.880744000000007</v>
      </c>
      <c r="G361" s="159" t="s">
        <v>3804</v>
      </c>
      <c r="H361" s="160"/>
      <c r="I361" s="219">
        <f>F361*443</f>
        <v>26527.169592000002</v>
      </c>
      <c r="J361" s="219" t="s">
        <v>4615</v>
      </c>
      <c r="K361" s="219">
        <v>26600</v>
      </c>
      <c r="L361" s="204"/>
      <c r="M361" s="204"/>
      <c r="N361" s="204"/>
      <c r="O361" s="115"/>
      <c r="P361" s="411" t="s">
        <v>2456</v>
      </c>
      <c r="Q361"/>
      <c r="R361"/>
    </row>
    <row r="362" spans="1:18" s="44" customFormat="1">
      <c r="A362" s="1503" t="str">
        <f>IF(ISERROR(#REF!),"xx","")</f>
        <v>xx</v>
      </c>
      <c r="B362" s="755" t="s">
        <v>3812</v>
      </c>
      <c r="C362" s="1347"/>
      <c r="D362" s="756" t="s">
        <v>3461</v>
      </c>
      <c r="E362" s="757" t="s">
        <v>718</v>
      </c>
      <c r="F362" s="1956">
        <v>98.76636000000002</v>
      </c>
      <c r="G362" s="161" t="s">
        <v>3804</v>
      </c>
      <c r="H362" s="162"/>
      <c r="I362" s="219">
        <f t="shared" ref="I362:I364" si="0">F362*443</f>
        <v>43753.497480000005</v>
      </c>
      <c r="J362" s="221" t="s">
        <v>4616</v>
      </c>
      <c r="K362" s="221">
        <v>43750</v>
      </c>
      <c r="L362" s="365"/>
      <c r="M362" s="365"/>
      <c r="N362" s="365"/>
      <c r="O362" s="366"/>
      <c r="P362" s="88" t="s">
        <v>2458</v>
      </c>
      <c r="Q362"/>
      <c r="R362"/>
    </row>
    <row r="363" spans="1:18" s="44" customFormat="1">
      <c r="A363" s="1503" t="str">
        <f>IF(ISERROR(#REF!),"xx","")</f>
        <v>xx</v>
      </c>
      <c r="B363" s="755" t="s">
        <v>3813</v>
      </c>
      <c r="C363" s="1347"/>
      <c r="D363" s="756" t="s">
        <v>3462</v>
      </c>
      <c r="E363" s="757" t="s">
        <v>719</v>
      </c>
      <c r="F363" s="1956">
        <v>75.520368000000005</v>
      </c>
      <c r="G363" s="161" t="s">
        <v>3804</v>
      </c>
      <c r="H363" s="162"/>
      <c r="I363" s="219">
        <f t="shared" si="0"/>
        <v>33455.523024000002</v>
      </c>
      <c r="J363" s="221" t="s">
        <v>4617</v>
      </c>
      <c r="K363" s="221">
        <v>33500</v>
      </c>
      <c r="L363" s="365"/>
      <c r="M363" s="365"/>
      <c r="N363" s="365"/>
      <c r="O363" s="366"/>
      <c r="P363" s="88" t="s">
        <v>2457</v>
      </c>
      <c r="Q363"/>
      <c r="R363"/>
    </row>
    <row r="364" spans="1:18" s="44" customFormat="1">
      <c r="A364" s="1503" t="str">
        <f>IF(ISERROR(#REF!),"xx","")</f>
        <v>xx</v>
      </c>
      <c r="B364" s="758" t="s">
        <v>3814</v>
      </c>
      <c r="C364" s="1348"/>
      <c r="D364" s="706" t="s">
        <v>3463</v>
      </c>
      <c r="E364" s="661" t="s">
        <v>720</v>
      </c>
      <c r="F364" s="1956">
        <v>107.76981600000001</v>
      </c>
      <c r="G364" s="163" t="s">
        <v>3804</v>
      </c>
      <c r="H364" s="164"/>
      <c r="I364" s="219">
        <f t="shared" si="0"/>
        <v>47742.028488000004</v>
      </c>
      <c r="J364" s="223" t="s">
        <v>4618</v>
      </c>
      <c r="K364" s="223">
        <v>47750</v>
      </c>
      <c r="L364" s="282"/>
      <c r="M364" s="224"/>
      <c r="N364" s="224"/>
      <c r="O364" s="254"/>
      <c r="P364" s="256" t="s">
        <v>2459</v>
      </c>
      <c r="Q364"/>
      <c r="R364"/>
    </row>
    <row r="365" spans="1:18" s="44" customFormat="1">
      <c r="A365" s="1503" t="str">
        <f>IF(ISERROR(#REF!),"xx","")</f>
        <v>xx</v>
      </c>
      <c r="B365" s="754" t="s">
        <v>3807</v>
      </c>
      <c r="C365" s="1360"/>
      <c r="D365" s="705" t="s">
        <v>3464</v>
      </c>
      <c r="E365" s="658" t="s">
        <v>717</v>
      </c>
      <c r="F365" s="1956">
        <v>64.013796000000013</v>
      </c>
      <c r="G365" s="159"/>
      <c r="H365" s="160" t="s">
        <v>3777</v>
      </c>
      <c r="I365" s="219" t="s">
        <v>3805</v>
      </c>
      <c r="J365" s="219" t="s">
        <v>3806</v>
      </c>
      <c r="K365" s="219"/>
      <c r="L365" s="204"/>
      <c r="M365" s="204"/>
      <c r="N365" s="204"/>
      <c r="O365" s="115"/>
      <c r="P365" s="411" t="s">
        <v>2452</v>
      </c>
      <c r="Q365"/>
      <c r="R365"/>
    </row>
    <row r="366" spans="1:18" s="44" customFormat="1">
      <c r="A366" s="1503" t="str">
        <f>IF(ISERROR(#REF!),"xx","")</f>
        <v>xx</v>
      </c>
      <c r="B366" s="755" t="s">
        <v>3808</v>
      </c>
      <c r="C366" s="1347"/>
      <c r="D366" s="756" t="s">
        <v>3465</v>
      </c>
      <c r="E366" s="757" t="s">
        <v>718</v>
      </c>
      <c r="F366" s="1956">
        <v>114.85227600000005</v>
      </c>
      <c r="G366" s="161"/>
      <c r="H366" s="162" t="s">
        <v>3777</v>
      </c>
      <c r="I366" s="221" t="s">
        <v>3805</v>
      </c>
      <c r="J366" s="221" t="s">
        <v>3806</v>
      </c>
      <c r="K366" s="221"/>
      <c r="L366" s="365"/>
      <c r="M366" s="365"/>
      <c r="N366" s="365"/>
      <c r="O366" s="366"/>
      <c r="P366" s="88" t="s">
        <v>2453</v>
      </c>
      <c r="Q366"/>
      <c r="R366"/>
    </row>
    <row r="367" spans="1:18" s="44" customFormat="1">
      <c r="A367" s="1503" t="str">
        <f>IF(ISERROR(#REF!),"xx","")</f>
        <v>xx</v>
      </c>
      <c r="B367" s="755" t="s">
        <v>3809</v>
      </c>
      <c r="C367" s="1347"/>
      <c r="D367" s="756" t="s">
        <v>3466</v>
      </c>
      <c r="E367" s="757" t="s">
        <v>719</v>
      </c>
      <c r="F367" s="1956">
        <v>87.900120000000001</v>
      </c>
      <c r="G367" s="161"/>
      <c r="H367" s="162" t="s">
        <v>3777</v>
      </c>
      <c r="I367" s="221" t="s">
        <v>3805</v>
      </c>
      <c r="J367" s="221" t="s">
        <v>3806</v>
      </c>
      <c r="K367" s="221"/>
      <c r="L367" s="365"/>
      <c r="M367" s="365"/>
      <c r="N367" s="365"/>
      <c r="O367" s="366"/>
      <c r="P367" s="88" t="s">
        <v>2454</v>
      </c>
      <c r="Q367"/>
      <c r="R367"/>
    </row>
    <row r="368" spans="1:18" s="44" customFormat="1">
      <c r="A368" s="1503" t="str">
        <f>IF(ISERROR(#REF!),"xx","")</f>
        <v>xx</v>
      </c>
      <c r="B368" s="758" t="s">
        <v>3810</v>
      </c>
      <c r="C368" s="1348"/>
      <c r="D368" s="706" t="s">
        <v>3467</v>
      </c>
      <c r="E368" s="661" t="s">
        <v>720</v>
      </c>
      <c r="F368" s="1956">
        <v>125.52447600000002</v>
      </c>
      <c r="G368" s="163"/>
      <c r="H368" s="164" t="s">
        <v>3777</v>
      </c>
      <c r="I368" s="223" t="s">
        <v>3805</v>
      </c>
      <c r="J368" s="223" t="s">
        <v>3806</v>
      </c>
      <c r="K368" s="223"/>
      <c r="L368" s="282"/>
      <c r="M368" s="224"/>
      <c r="N368" s="224"/>
      <c r="O368" s="254"/>
      <c r="P368" s="256" t="s">
        <v>2455</v>
      </c>
      <c r="Q368"/>
      <c r="R368"/>
    </row>
    <row r="369" spans="1:18" s="44" customFormat="1">
      <c r="A369" s="1503" t="str">
        <f>IF(ISERROR(#REF!),"xx","")</f>
        <v>xx</v>
      </c>
      <c r="B369" s="755" t="s">
        <v>2442</v>
      </c>
      <c r="C369" s="1347"/>
      <c r="D369" s="756" t="s">
        <v>3468</v>
      </c>
      <c r="E369" s="757" t="s">
        <v>376</v>
      </c>
      <c r="F369" s="1956">
        <v>355.09320000000008</v>
      </c>
      <c r="G369" s="159" t="s">
        <v>3804</v>
      </c>
      <c r="H369" s="160" t="s">
        <v>3777</v>
      </c>
      <c r="I369" s="219" t="s">
        <v>3805</v>
      </c>
      <c r="J369" s="219" t="s">
        <v>3806</v>
      </c>
      <c r="K369" s="205" t="s">
        <v>2463</v>
      </c>
      <c r="L369" s="365" t="s">
        <v>2422</v>
      </c>
      <c r="M369" s="205" t="s">
        <v>2423</v>
      </c>
      <c r="N369" s="205" t="s">
        <v>2421</v>
      </c>
      <c r="O369" s="242" t="s">
        <v>3123</v>
      </c>
      <c r="P369" s="94" t="s">
        <v>2460</v>
      </c>
      <c r="Q369"/>
      <c r="R369"/>
    </row>
    <row r="370" spans="1:18" s="44" customFormat="1">
      <c r="A370" s="1503" t="str">
        <f>IF(ISERROR(#REF!),"xx","")</f>
        <v>xx</v>
      </c>
      <c r="B370" s="755" t="s">
        <v>2444</v>
      </c>
      <c r="C370" s="1347"/>
      <c r="D370" s="756" t="s">
        <v>3469</v>
      </c>
      <c r="E370" s="757" t="s">
        <v>81</v>
      </c>
      <c r="F370" s="1956">
        <v>397.7820000000001</v>
      </c>
      <c r="G370" s="161" t="s">
        <v>3804</v>
      </c>
      <c r="H370" s="162" t="s">
        <v>3777</v>
      </c>
      <c r="I370" s="221" t="s">
        <v>3805</v>
      </c>
      <c r="J370" s="221" t="s">
        <v>3806</v>
      </c>
      <c r="K370" s="205" t="s">
        <v>2463</v>
      </c>
      <c r="L370" s="365" t="s">
        <v>2422</v>
      </c>
      <c r="M370" s="205" t="s">
        <v>2423</v>
      </c>
      <c r="N370" s="205" t="s">
        <v>2421</v>
      </c>
      <c r="O370" s="242" t="s">
        <v>3123</v>
      </c>
      <c r="P370" s="94" t="s">
        <v>2460</v>
      </c>
      <c r="Q370"/>
      <c r="R370"/>
    </row>
    <row r="371" spans="1:18" s="44" customFormat="1">
      <c r="A371" s="1503" t="str">
        <f>IF(ISERROR(#REF!),"xx","")</f>
        <v>xx</v>
      </c>
      <c r="B371" s="755" t="s">
        <v>2443</v>
      </c>
      <c r="C371" s="1347"/>
      <c r="D371" s="756" t="s">
        <v>3470</v>
      </c>
      <c r="E371" s="757" t="s">
        <v>1581</v>
      </c>
      <c r="F371" s="1956">
        <v>397.7820000000001</v>
      </c>
      <c r="G371" s="161" t="s">
        <v>3804</v>
      </c>
      <c r="H371" s="162" t="s">
        <v>3777</v>
      </c>
      <c r="I371" s="221" t="s">
        <v>3805</v>
      </c>
      <c r="J371" s="221" t="s">
        <v>3806</v>
      </c>
      <c r="K371" s="205" t="s">
        <v>2463</v>
      </c>
      <c r="L371" s="365" t="s">
        <v>2422</v>
      </c>
      <c r="M371" s="205" t="s">
        <v>2423</v>
      </c>
      <c r="N371" s="205" t="s">
        <v>2421</v>
      </c>
      <c r="O371" s="242"/>
      <c r="P371" s="94" t="s">
        <v>2460</v>
      </c>
      <c r="Q371"/>
      <c r="R371"/>
    </row>
    <row r="372" spans="1:18" s="44" customFormat="1">
      <c r="A372" s="1503" t="str">
        <f>IF(ISERROR(#REF!),"xx","")</f>
        <v>xx</v>
      </c>
      <c r="B372" s="755" t="s">
        <v>2441</v>
      </c>
      <c r="C372" s="1347"/>
      <c r="D372" s="756" t="s">
        <v>3471</v>
      </c>
      <c r="E372" s="757" t="s">
        <v>1582</v>
      </c>
      <c r="F372" s="1956">
        <v>397.7820000000001</v>
      </c>
      <c r="G372" s="163" t="s">
        <v>3804</v>
      </c>
      <c r="H372" s="164" t="s">
        <v>3777</v>
      </c>
      <c r="I372" s="223" t="s">
        <v>3805</v>
      </c>
      <c r="J372" s="223" t="s">
        <v>3806</v>
      </c>
      <c r="K372" s="224" t="s">
        <v>2463</v>
      </c>
      <c r="L372" s="282" t="s">
        <v>2422</v>
      </c>
      <c r="M372" s="224" t="s">
        <v>2423</v>
      </c>
      <c r="N372" s="224" t="s">
        <v>2421</v>
      </c>
      <c r="O372" s="254"/>
      <c r="P372" s="94" t="s">
        <v>2460</v>
      </c>
      <c r="Q372"/>
      <c r="R372"/>
    </row>
    <row r="373" spans="1:18" s="44" customFormat="1">
      <c r="A373" s="1503" t="str">
        <f>IF(ISERROR(#REF!),"xx","")</f>
        <v>xx</v>
      </c>
      <c r="B373" s="754" t="s">
        <v>2446</v>
      </c>
      <c r="C373" s="1360"/>
      <c r="D373" s="705" t="s">
        <v>3472</v>
      </c>
      <c r="E373" s="658" t="s">
        <v>509</v>
      </c>
      <c r="F373" s="1956">
        <v>816.90840000000003</v>
      </c>
      <c r="G373" s="159" t="s">
        <v>3804</v>
      </c>
      <c r="H373" s="160"/>
      <c r="I373" s="219"/>
      <c r="J373" s="219"/>
      <c r="K373" s="205" t="s">
        <v>2463</v>
      </c>
      <c r="L373" s="365"/>
      <c r="M373" s="205"/>
      <c r="N373" s="205"/>
      <c r="O373" s="242"/>
      <c r="P373" s="122" t="s">
        <v>2461</v>
      </c>
      <c r="Q373"/>
      <c r="R373"/>
    </row>
    <row r="374" spans="1:18" s="44" customFormat="1">
      <c r="A374" s="1503" t="str">
        <f>IF(ISERROR(#REF!),"xx","")</f>
        <v>xx</v>
      </c>
      <c r="B374" s="758" t="s">
        <v>2445</v>
      </c>
      <c r="C374" s="1348"/>
      <c r="D374" s="706" t="s">
        <v>3473</v>
      </c>
      <c r="E374" s="661" t="s">
        <v>509</v>
      </c>
      <c r="F374" s="1956">
        <v>638.39160000000015</v>
      </c>
      <c r="G374" s="163"/>
      <c r="H374" s="164" t="s">
        <v>3777</v>
      </c>
      <c r="I374" s="223" t="s">
        <v>3805</v>
      </c>
      <c r="J374" s="223" t="s">
        <v>3806</v>
      </c>
      <c r="K374" s="224"/>
      <c r="L374" s="282" t="s">
        <v>2422</v>
      </c>
      <c r="M374" s="224" t="s">
        <v>2423</v>
      </c>
      <c r="N374" s="224" t="s">
        <v>2421</v>
      </c>
      <c r="O374" s="254" t="s">
        <v>3123</v>
      </c>
      <c r="P374" s="126" t="s">
        <v>2641</v>
      </c>
      <c r="Q374"/>
      <c r="R374"/>
    </row>
    <row r="375" spans="1:18" s="44" customFormat="1">
      <c r="A375" s="1503" t="str">
        <f>IF(ISERROR(#REF!),"xx","")</f>
        <v>xx</v>
      </c>
      <c r="B375" s="662" t="s">
        <v>3341</v>
      </c>
      <c r="C375" s="1350"/>
      <c r="D375" s="663" t="s">
        <v>187</v>
      </c>
      <c r="E375" s="664"/>
      <c r="F375" s="1956">
        <v>49.441392000000015</v>
      </c>
      <c r="G375" s="161" t="s">
        <v>3804</v>
      </c>
      <c r="H375" s="162" t="s">
        <v>3777</v>
      </c>
      <c r="I375" s="221" t="s">
        <v>3805</v>
      </c>
      <c r="J375" s="221" t="s">
        <v>3806</v>
      </c>
      <c r="K375" s="350" t="s">
        <v>2463</v>
      </c>
      <c r="L375" s="332" t="s">
        <v>2422</v>
      </c>
      <c r="M375" s="350" t="s">
        <v>2423</v>
      </c>
      <c r="N375" s="350" t="s">
        <v>2421</v>
      </c>
      <c r="O375" s="270" t="s">
        <v>3123</v>
      </c>
      <c r="P375" s="94" t="s">
        <v>2914</v>
      </c>
      <c r="Q375"/>
      <c r="R375"/>
    </row>
    <row r="376" spans="1:18" s="44" customFormat="1">
      <c r="A376" s="1503" t="str">
        <f>IF(ISERROR(#REF!),"xx","")</f>
        <v>xx</v>
      </c>
      <c r="B376" s="665" t="s">
        <v>3954</v>
      </c>
      <c r="C376" s="1351"/>
      <c r="D376" s="666" t="s">
        <v>1536</v>
      </c>
      <c r="E376" s="667"/>
      <c r="F376" s="1956">
        <v>2642.3591040000006</v>
      </c>
      <c r="G376" s="163" t="s">
        <v>3804</v>
      </c>
      <c r="H376" s="164" t="s">
        <v>3777</v>
      </c>
      <c r="I376" s="223" t="s">
        <v>3805</v>
      </c>
      <c r="J376" s="223" t="s">
        <v>3806</v>
      </c>
      <c r="K376" s="223"/>
      <c r="L376" s="282"/>
      <c r="M376" s="282"/>
      <c r="N376" s="282"/>
      <c r="O376" s="369"/>
      <c r="P376" s="1753"/>
      <c r="Q376"/>
      <c r="R376"/>
    </row>
    <row r="377" spans="1:18">
      <c r="A377" s="1503" t="str">
        <f>IF(ISERROR(#REF!),"xx","")</f>
        <v>xx</v>
      </c>
      <c r="B377" s="662">
        <v>4448121</v>
      </c>
      <c r="C377" s="1350"/>
      <c r="D377" s="663" t="s">
        <v>1235</v>
      </c>
      <c r="E377" s="664" t="s">
        <v>295</v>
      </c>
      <c r="F377" s="1956">
        <v>53.555040000000012</v>
      </c>
      <c r="G377" s="166" t="s">
        <v>3804</v>
      </c>
      <c r="H377" s="167" t="s">
        <v>3777</v>
      </c>
      <c r="I377" s="167" t="s">
        <v>3805</v>
      </c>
      <c r="J377" s="167" t="s">
        <v>3806</v>
      </c>
      <c r="K377" s="350"/>
      <c r="L377" s="332"/>
      <c r="M377" s="350"/>
      <c r="N377" s="350"/>
      <c r="O377" s="270"/>
      <c r="P377" s="14" t="s">
        <v>79</v>
      </c>
    </row>
    <row r="378" spans="1:18" s="44" customFormat="1">
      <c r="A378" s="1503" t="str">
        <f>IF(ISERROR(#REF!),"xx","")</f>
        <v>xx</v>
      </c>
      <c r="B378" s="662" t="s">
        <v>1353</v>
      </c>
      <c r="C378" s="1350"/>
      <c r="D378" s="663" t="s">
        <v>917</v>
      </c>
      <c r="E378" s="664" t="s">
        <v>1243</v>
      </c>
      <c r="F378" s="1956">
        <v>105.75180000000002</v>
      </c>
      <c r="G378" s="166"/>
      <c r="H378" s="167" t="s">
        <v>3777</v>
      </c>
      <c r="I378" s="323" t="s">
        <v>3805</v>
      </c>
      <c r="J378" s="323" t="s">
        <v>3806</v>
      </c>
      <c r="K378" s="221"/>
      <c r="L378" s="365"/>
      <c r="M378" s="365"/>
      <c r="N378" s="365"/>
      <c r="O378" s="391"/>
      <c r="P378" s="14" t="s">
        <v>1232</v>
      </c>
      <c r="Q378"/>
      <c r="R378"/>
    </row>
    <row r="379" spans="1:18" s="44" customFormat="1">
      <c r="A379" s="1503" t="str">
        <f>IF(ISERROR(#REF!),"xx","")</f>
        <v>xx</v>
      </c>
      <c r="B379" s="662" t="s">
        <v>3308</v>
      </c>
      <c r="C379" s="1350"/>
      <c r="D379" s="663" t="s">
        <v>3309</v>
      </c>
      <c r="E379" s="664" t="s">
        <v>3310</v>
      </c>
      <c r="F379" s="1956">
        <v>105.75180000000002</v>
      </c>
      <c r="G379" s="166"/>
      <c r="H379" s="167" t="s">
        <v>3777</v>
      </c>
      <c r="I379" s="323" t="s">
        <v>3805</v>
      </c>
      <c r="J379" s="323" t="s">
        <v>3806</v>
      </c>
      <c r="K379" s="221"/>
      <c r="L379" s="365"/>
      <c r="M379" s="365"/>
      <c r="N379" s="365"/>
      <c r="O379" s="391"/>
      <c r="P379" s="14" t="s">
        <v>3312</v>
      </c>
      <c r="Q379"/>
      <c r="R379"/>
    </row>
    <row r="380" spans="1:18" s="44" customFormat="1">
      <c r="A380" s="1503" t="str">
        <f>IF(ISERROR(#REF!),"xx","")</f>
        <v>xx</v>
      </c>
      <c r="B380" s="662" t="s">
        <v>1372</v>
      </c>
      <c r="C380" s="1350"/>
      <c r="D380" s="663" t="s">
        <v>1373</v>
      </c>
      <c r="E380" s="664" t="s">
        <v>1243</v>
      </c>
      <c r="F380" s="1956">
        <v>53.555040000000012</v>
      </c>
      <c r="G380" s="166" t="s">
        <v>3804</v>
      </c>
      <c r="H380" s="167" t="s">
        <v>3777</v>
      </c>
      <c r="I380" s="323" t="s">
        <v>3805</v>
      </c>
      <c r="J380" s="323" t="s">
        <v>3806</v>
      </c>
      <c r="K380" s="221"/>
      <c r="L380" s="365"/>
      <c r="M380" s="365"/>
      <c r="N380" s="365"/>
      <c r="O380" s="391"/>
      <c r="P380" s="14" t="s">
        <v>744</v>
      </c>
      <c r="Q380"/>
      <c r="R380"/>
    </row>
    <row r="381" spans="1:18" s="44" customFormat="1">
      <c r="A381" s="1503" t="str">
        <f>IF(ISERROR(#REF!),"xx","")</f>
        <v>xx</v>
      </c>
      <c r="B381" s="662" t="s">
        <v>1746</v>
      </c>
      <c r="C381" s="1350"/>
      <c r="D381" s="663" t="s">
        <v>1747</v>
      </c>
      <c r="E381" s="664" t="s">
        <v>3816</v>
      </c>
      <c r="F381" s="1956">
        <v>222.56388000000007</v>
      </c>
      <c r="G381" s="166"/>
      <c r="H381" s="167" t="s">
        <v>3777</v>
      </c>
      <c r="I381" s="323" t="s">
        <v>3805</v>
      </c>
      <c r="J381" s="323" t="s">
        <v>3806</v>
      </c>
      <c r="K381" s="221"/>
      <c r="L381" s="365"/>
      <c r="M381" s="205"/>
      <c r="N381" s="205"/>
      <c r="O381" s="208"/>
      <c r="P381" s="14" t="s">
        <v>1750</v>
      </c>
      <c r="Q381"/>
      <c r="R381"/>
    </row>
    <row r="382" spans="1:18">
      <c r="A382" s="1503" t="str">
        <f>IF(ISERROR(#REF!),"xx","")</f>
        <v>xx</v>
      </c>
      <c r="B382" s="674" t="s">
        <v>1256</v>
      </c>
      <c r="C382" s="1349"/>
      <c r="D382" s="708" t="s">
        <v>513</v>
      </c>
      <c r="E382" s="673" t="s">
        <v>547</v>
      </c>
      <c r="F382" s="1956">
        <v>56.271600000000014</v>
      </c>
      <c r="G382" s="169"/>
      <c r="H382" s="165" t="s">
        <v>3777</v>
      </c>
      <c r="I382" s="165" t="s">
        <v>3805</v>
      </c>
      <c r="J382" s="165" t="s">
        <v>3806</v>
      </c>
      <c r="K382" s="160"/>
      <c r="L382" s="124"/>
      <c r="M382" s="200"/>
      <c r="N382" s="124"/>
      <c r="O382" s="125"/>
      <c r="P382" s="4" t="s">
        <v>754</v>
      </c>
    </row>
    <row r="383" spans="1:18">
      <c r="A383" s="1503" t="str">
        <f>IF(ISERROR(#REF!),"xx","")</f>
        <v>xx</v>
      </c>
      <c r="B383" s="662" t="s">
        <v>1720</v>
      </c>
      <c r="C383" s="1350"/>
      <c r="D383" s="663" t="s">
        <v>1721</v>
      </c>
      <c r="E383" s="664" t="s">
        <v>1722</v>
      </c>
      <c r="F383" s="1956">
        <v>425.27746800000006</v>
      </c>
      <c r="G383" s="166"/>
      <c r="H383" s="167" t="s">
        <v>3777</v>
      </c>
      <c r="I383" s="167" t="s">
        <v>3805</v>
      </c>
      <c r="J383" s="167" t="s">
        <v>3806</v>
      </c>
      <c r="K383" s="162"/>
      <c r="L383" s="183"/>
      <c r="M383" s="183"/>
      <c r="N383" s="139"/>
      <c r="O383" s="116"/>
      <c r="P383" s="14" t="s">
        <v>1846</v>
      </c>
    </row>
    <row r="384" spans="1:18">
      <c r="A384" s="1503" t="str">
        <f>IF(ISERROR(#REF!),"xx","")</f>
        <v>xx</v>
      </c>
      <c r="B384" s="662" t="s">
        <v>1723</v>
      </c>
      <c r="C384" s="1350"/>
      <c r="D384" s="663" t="s">
        <v>1721</v>
      </c>
      <c r="E384" s="664" t="s">
        <v>1724</v>
      </c>
      <c r="F384" s="1956">
        <v>425.27746800000006</v>
      </c>
      <c r="G384" s="166"/>
      <c r="H384" s="167" t="s">
        <v>3777</v>
      </c>
      <c r="I384" s="167" t="s">
        <v>3805</v>
      </c>
      <c r="J384" s="167" t="s">
        <v>3806</v>
      </c>
      <c r="K384" s="162"/>
      <c r="L384" s="183"/>
      <c r="M384" s="183"/>
      <c r="N384" s="139"/>
      <c r="O384" s="58"/>
      <c r="P384" s="14" t="s">
        <v>1847</v>
      </c>
    </row>
    <row r="385" spans="1:19">
      <c r="A385" s="1503" t="str">
        <f>IF(ISERROR(#REF!),"xx","")</f>
        <v>xx</v>
      </c>
      <c r="B385" s="662" t="s">
        <v>1725</v>
      </c>
      <c r="C385" s="1350"/>
      <c r="D385" s="663" t="s">
        <v>1721</v>
      </c>
      <c r="E385" s="664" t="s">
        <v>1726</v>
      </c>
      <c r="F385" s="1956">
        <v>425.27746800000006</v>
      </c>
      <c r="G385" s="166"/>
      <c r="H385" s="167" t="s">
        <v>3777</v>
      </c>
      <c r="I385" s="167" t="s">
        <v>3805</v>
      </c>
      <c r="J385" s="167" t="s">
        <v>3806</v>
      </c>
      <c r="K385" s="162"/>
      <c r="L385" s="183"/>
      <c r="M385" s="183"/>
      <c r="N385" s="139"/>
      <c r="O385" s="58"/>
      <c r="P385" s="14" t="s">
        <v>1848</v>
      </c>
    </row>
    <row r="386" spans="1:19">
      <c r="A386" s="1503" t="str">
        <f>IF(ISERROR(#REF!),"xx","")</f>
        <v>xx</v>
      </c>
      <c r="B386" s="665" t="s">
        <v>1727</v>
      </c>
      <c r="C386" s="1351"/>
      <c r="D386" s="666" t="s">
        <v>1721</v>
      </c>
      <c r="E386" s="667" t="s">
        <v>1728</v>
      </c>
      <c r="F386" s="1956">
        <v>425.27746800000006</v>
      </c>
      <c r="G386" s="172"/>
      <c r="H386" s="168" t="s">
        <v>3777</v>
      </c>
      <c r="I386" s="168" t="s">
        <v>3805</v>
      </c>
      <c r="J386" s="168" t="s">
        <v>3806</v>
      </c>
      <c r="K386" s="164"/>
      <c r="L386" s="209"/>
      <c r="M386" s="209"/>
      <c r="N386" s="123"/>
      <c r="O386" s="199"/>
      <c r="P386" s="5" t="s">
        <v>1849</v>
      </c>
    </row>
    <row r="387" spans="1:19" s="44" customFormat="1">
      <c r="A387" s="1503" t="str">
        <f>IF(ISERROR(#REF!),"xx","")</f>
        <v>xx</v>
      </c>
      <c r="B387" s="711">
        <v>9967000748</v>
      </c>
      <c r="C387" s="1353"/>
      <c r="D387" s="721" t="s">
        <v>755</v>
      </c>
      <c r="E387" s="713"/>
      <c r="F387" s="1956">
        <v>261.95400000000001</v>
      </c>
      <c r="G387" s="436" t="s">
        <v>3804</v>
      </c>
      <c r="H387" s="246" t="s">
        <v>3777</v>
      </c>
      <c r="I387" s="1836" t="s">
        <v>3805</v>
      </c>
      <c r="J387" s="1836" t="s">
        <v>3806</v>
      </c>
      <c r="K387" s="1837"/>
      <c r="L387" s="1838" t="s">
        <v>3984</v>
      </c>
      <c r="M387" s="1838" t="s">
        <v>3985</v>
      </c>
      <c r="N387" s="154"/>
      <c r="O387" s="154"/>
      <c r="P387" s="1839" t="s">
        <v>756</v>
      </c>
    </row>
    <row r="388" spans="1:19" ht="14.1" customHeight="1">
      <c r="A388" s="1503"/>
      <c r="G388" s="77"/>
      <c r="H388" s="77"/>
      <c r="I388" s="77"/>
      <c r="R388" s="44"/>
      <c r="S388" s="44"/>
    </row>
    <row r="389" spans="1:19" s="78" customFormat="1" ht="15.6">
      <c r="A389" s="1503"/>
      <c r="B389" s="157" t="s">
        <v>2918</v>
      </c>
      <c r="C389" s="1343"/>
      <c r="D389" s="81"/>
      <c r="E389" s="81"/>
      <c r="F389" s="1979"/>
      <c r="G389" s="83"/>
      <c r="H389" s="83"/>
      <c r="I389" s="83"/>
      <c r="J389" s="83"/>
      <c r="K389" s="83"/>
      <c r="L389" s="83"/>
      <c r="M389" s="83"/>
      <c r="N389" s="83"/>
      <c r="O389" s="91"/>
      <c r="P389" s="79"/>
      <c r="R389" s="44"/>
      <c r="S389" s="44"/>
    </row>
    <row r="390" spans="1:19" s="44" customFormat="1">
      <c r="A390" s="1503" t="str">
        <f>IF(ISERROR(#REF!),"xx","")</f>
        <v>xx</v>
      </c>
      <c r="B390" s="674" t="s">
        <v>1387</v>
      </c>
      <c r="C390" s="1349"/>
      <c r="D390" s="708" t="s">
        <v>903</v>
      </c>
      <c r="E390" s="673" t="s">
        <v>1588</v>
      </c>
      <c r="F390" s="1956">
        <v>4997.5514265599995</v>
      </c>
      <c r="G390" s="15" t="s">
        <v>162</v>
      </c>
      <c r="H390" s="16"/>
      <c r="I390" s="170"/>
      <c r="J390" s="456"/>
      <c r="K390" s="456"/>
      <c r="L390" s="456"/>
      <c r="M390" s="124"/>
      <c r="N390" s="124"/>
      <c r="O390" s="125" t="s">
        <v>244</v>
      </c>
      <c r="P390" s="4" t="s">
        <v>307</v>
      </c>
    </row>
    <row r="391" spans="1:19" s="44" customFormat="1">
      <c r="A391" s="1503" t="str">
        <f>IF(ISERROR(#REF!),"xx","")</f>
        <v>xx</v>
      </c>
      <c r="B391" s="662" t="s">
        <v>904</v>
      </c>
      <c r="C391" s="1350"/>
      <c r="D391" s="663" t="s">
        <v>905</v>
      </c>
      <c r="E391" s="664" t="s">
        <v>906</v>
      </c>
      <c r="F391" s="1956">
        <v>6241.6117209600015</v>
      </c>
      <c r="G391" s="17" t="s">
        <v>162</v>
      </c>
      <c r="H391" s="18"/>
      <c r="I391" s="153"/>
      <c r="J391" s="136"/>
      <c r="K391" s="136"/>
      <c r="L391" s="136"/>
      <c r="M391" s="139"/>
      <c r="N391" s="139"/>
      <c r="O391" s="58" t="s">
        <v>244</v>
      </c>
      <c r="P391" s="14" t="s">
        <v>1396</v>
      </c>
    </row>
    <row r="392" spans="1:19" s="44" customFormat="1">
      <c r="A392" s="1503" t="str">
        <f>IF(ISERROR(#REF!),"xx","")</f>
        <v>xx</v>
      </c>
      <c r="B392" s="662" t="s">
        <v>907</v>
      </c>
      <c r="C392" s="1350"/>
      <c r="D392" s="663" t="s">
        <v>908</v>
      </c>
      <c r="E392" s="664" t="s">
        <v>1240</v>
      </c>
      <c r="F392" s="1956">
        <v>8327.9484288000003</v>
      </c>
      <c r="G392" s="17" t="s">
        <v>162</v>
      </c>
      <c r="H392" s="18"/>
      <c r="I392" s="153"/>
      <c r="J392" s="136"/>
      <c r="K392" s="136"/>
      <c r="L392" s="136"/>
      <c r="M392" s="139"/>
      <c r="N392" s="139"/>
      <c r="O392" s="58"/>
      <c r="P392" s="14" t="s">
        <v>310</v>
      </c>
    </row>
    <row r="393" spans="1:19" s="44" customFormat="1">
      <c r="A393" s="1503" t="str">
        <f>IF(ISERROR(#REF!),"xx","")</f>
        <v>xx</v>
      </c>
      <c r="B393" s="674">
        <v>9967001703</v>
      </c>
      <c r="C393" s="1349"/>
      <c r="D393" s="708" t="s">
        <v>645</v>
      </c>
      <c r="E393" s="673" t="s">
        <v>1468</v>
      </c>
      <c r="F393" s="1956">
        <v>2035.0170086400001</v>
      </c>
      <c r="G393" s="15" t="s">
        <v>162</v>
      </c>
      <c r="H393" s="53"/>
      <c r="I393" s="53"/>
      <c r="J393" s="124"/>
      <c r="K393" s="124"/>
      <c r="L393" s="124"/>
      <c r="M393" s="124"/>
      <c r="N393" s="124"/>
      <c r="O393" s="125"/>
      <c r="P393" s="4" t="s">
        <v>775</v>
      </c>
    </row>
    <row r="394" spans="1:19" s="44" customFormat="1">
      <c r="A394" s="1503" t="str">
        <f>IF(ISERROR(#REF!),"xx","")</f>
        <v>xx</v>
      </c>
      <c r="B394" s="662" t="s">
        <v>3244</v>
      </c>
      <c r="C394" s="1350"/>
      <c r="D394" s="663" t="s">
        <v>171</v>
      </c>
      <c r="E394" s="664" t="s">
        <v>473</v>
      </c>
      <c r="F394" s="1956">
        <v>3136.3321651200008</v>
      </c>
      <c r="G394" s="17" t="s">
        <v>162</v>
      </c>
      <c r="H394" s="18"/>
      <c r="I394" s="51"/>
      <c r="J394" s="139"/>
      <c r="K394" s="139"/>
      <c r="L394" s="139"/>
      <c r="M394" s="139"/>
      <c r="N394" s="139"/>
      <c r="O394" s="58"/>
      <c r="P394" s="14" t="s">
        <v>1330</v>
      </c>
    </row>
    <row r="395" spans="1:19" s="44" customFormat="1">
      <c r="A395" s="1503" t="str">
        <f>IF(ISERROR(#REF!),"xx","")</f>
        <v>xx</v>
      </c>
      <c r="B395" s="662" t="s">
        <v>1705</v>
      </c>
      <c r="C395" s="1351"/>
      <c r="D395" s="666" t="s">
        <v>885</v>
      </c>
      <c r="E395" s="667" t="s">
        <v>1420</v>
      </c>
      <c r="F395" s="1956">
        <v>954.8817062400002</v>
      </c>
      <c r="G395" s="19" t="s">
        <v>162</v>
      </c>
      <c r="H395" s="20"/>
      <c r="I395" s="52"/>
      <c r="J395" s="123"/>
      <c r="K395" s="123"/>
      <c r="L395" s="123"/>
      <c r="M395" s="123"/>
      <c r="N395" s="123"/>
      <c r="O395" s="199"/>
      <c r="P395" s="5" t="s">
        <v>106</v>
      </c>
    </row>
    <row r="396" spans="1:19" s="44" customFormat="1">
      <c r="A396" s="1503" t="str">
        <f>IF(ISERROR(#REF!),"xx","")</f>
        <v>xx</v>
      </c>
      <c r="B396" s="674" t="s">
        <v>63</v>
      </c>
      <c r="C396" s="1349"/>
      <c r="D396" s="708" t="s">
        <v>64</v>
      </c>
      <c r="E396" s="673" t="s">
        <v>474</v>
      </c>
      <c r="F396" s="1956">
        <v>450.25352064000009</v>
      </c>
      <c r="G396" s="15" t="s">
        <v>162</v>
      </c>
      <c r="H396" s="16"/>
      <c r="I396" s="53"/>
      <c r="J396" s="182"/>
      <c r="K396" s="182"/>
      <c r="L396" s="182"/>
      <c r="M396" s="124"/>
      <c r="N396" s="124"/>
      <c r="O396" s="125"/>
      <c r="P396" s="4" t="s">
        <v>105</v>
      </c>
    </row>
    <row r="397" spans="1:19" s="44" customFormat="1">
      <c r="A397" s="1503" t="str">
        <f>IF(ISERROR(#REF!),"xx","")</f>
        <v>xx</v>
      </c>
      <c r="B397" s="662" t="s">
        <v>4221</v>
      </c>
      <c r="C397" s="1350"/>
      <c r="D397" s="663" t="s">
        <v>172</v>
      </c>
      <c r="E397" s="664" t="s">
        <v>173</v>
      </c>
      <c r="F397" s="1956">
        <v>1114.0379712000001</v>
      </c>
      <c r="G397" s="17" t="s">
        <v>162</v>
      </c>
      <c r="H397" s="18"/>
      <c r="I397" s="51"/>
      <c r="J397" s="297"/>
      <c r="K397" s="297"/>
      <c r="L397" s="297"/>
      <c r="M397" s="139"/>
      <c r="N397" s="139"/>
      <c r="O397" s="116"/>
      <c r="P397" s="14" t="s">
        <v>102</v>
      </c>
    </row>
    <row r="398" spans="1:19" s="44" customFormat="1">
      <c r="A398" s="1503" t="str">
        <f>IF(ISERROR(#REF!),"xx","")</f>
        <v>xx</v>
      </c>
      <c r="B398" s="665" t="s">
        <v>174</v>
      </c>
      <c r="C398" s="1351"/>
      <c r="D398" s="666" t="s">
        <v>175</v>
      </c>
      <c r="E398" s="667" t="s">
        <v>309</v>
      </c>
      <c r="F398" s="1956">
        <v>5705.9495539200007</v>
      </c>
      <c r="G398" s="19" t="s">
        <v>162</v>
      </c>
      <c r="H398" s="20"/>
      <c r="I398" s="52"/>
      <c r="J398" s="344"/>
      <c r="K398" s="344"/>
      <c r="L398" s="344"/>
      <c r="M398" s="123"/>
      <c r="N398" s="123"/>
      <c r="O398" s="180"/>
      <c r="P398" s="5" t="s">
        <v>308</v>
      </c>
    </row>
    <row r="399" spans="1:19" s="44" customFormat="1">
      <c r="A399" s="1503" t="str">
        <f>IF(ISERROR(#REF!),"xx","")</f>
        <v>xx</v>
      </c>
      <c r="B399" s="1911">
        <v>9967001324</v>
      </c>
      <c r="C399" s="1912"/>
      <c r="D399" s="1913" t="s">
        <v>1391</v>
      </c>
      <c r="E399" s="664"/>
      <c r="F399" s="1956">
        <v>236.77847424000004</v>
      </c>
      <c r="G399" s="17" t="s">
        <v>162</v>
      </c>
      <c r="H399" s="18"/>
      <c r="I399" s="51"/>
      <c r="J399" s="297"/>
      <c r="K399" s="297"/>
      <c r="L399" s="297"/>
      <c r="M399" s="139"/>
      <c r="N399" s="139"/>
      <c r="O399" s="116"/>
      <c r="P399" s="14" t="s">
        <v>1392</v>
      </c>
    </row>
    <row r="400" spans="1:19" s="44" customFormat="1">
      <c r="A400" s="1503" t="str">
        <f>IF(ISERROR(#REF!),"xx","")</f>
        <v>xx</v>
      </c>
      <c r="B400" s="662" t="s">
        <v>625</v>
      </c>
      <c r="C400" s="1350"/>
      <c r="D400" s="663" t="s">
        <v>624</v>
      </c>
      <c r="E400" s="664" t="s">
        <v>1448</v>
      </c>
      <c r="F400" s="1956">
        <v>12091.163293440002</v>
      </c>
      <c r="G400" s="17" t="s">
        <v>162</v>
      </c>
      <c r="H400" s="18"/>
      <c r="I400" s="51"/>
      <c r="J400" s="297"/>
      <c r="K400" s="297"/>
      <c r="L400" s="297"/>
      <c r="M400" s="139"/>
      <c r="N400" s="139"/>
      <c r="O400" s="116"/>
      <c r="P400" s="14" t="s">
        <v>1552</v>
      </c>
    </row>
    <row r="401" spans="1:16" s="44" customFormat="1">
      <c r="A401" s="1503" t="str">
        <f>IF(ISERROR(#REF!),"xx","")</f>
        <v>xx</v>
      </c>
      <c r="B401" s="665" t="s">
        <v>1550</v>
      </c>
      <c r="C401" s="1351"/>
      <c r="D401" s="670" t="s">
        <v>1551</v>
      </c>
      <c r="E401" s="667"/>
      <c r="F401" s="1956">
        <v>45.228395520000007</v>
      </c>
      <c r="G401" s="19" t="s">
        <v>162</v>
      </c>
      <c r="H401" s="20"/>
      <c r="I401" s="52"/>
      <c r="J401" s="344"/>
      <c r="K401" s="344"/>
      <c r="L401" s="344"/>
      <c r="M401" s="123"/>
      <c r="N401" s="123"/>
      <c r="O401" s="180"/>
      <c r="P401" s="5" t="s">
        <v>1557</v>
      </c>
    </row>
    <row r="402" spans="1:16" s="44" customFormat="1">
      <c r="A402" s="1503" t="str">
        <f>IF(ISERROR(#REF!),"xx","")</f>
        <v>xx</v>
      </c>
      <c r="B402" s="674" t="s">
        <v>1432</v>
      </c>
      <c r="C402" s="1349"/>
      <c r="D402" s="708" t="s">
        <v>913</v>
      </c>
      <c r="E402" s="673" t="s">
        <v>473</v>
      </c>
      <c r="F402" s="1956">
        <v>22468.621190400005</v>
      </c>
      <c r="G402" s="15" t="s">
        <v>162</v>
      </c>
      <c r="H402" s="16"/>
      <c r="I402" s="53"/>
      <c r="J402" s="182"/>
      <c r="K402" s="182"/>
      <c r="L402" s="182"/>
      <c r="M402" s="124"/>
      <c r="N402" s="124"/>
      <c r="O402" s="179"/>
      <c r="P402" s="4" t="s">
        <v>776</v>
      </c>
    </row>
    <row r="403" spans="1:16" s="44" customFormat="1">
      <c r="A403" s="1503" t="str">
        <f>IF(ISERROR(#REF!),"xx","")</f>
        <v>xx</v>
      </c>
      <c r="B403" s="662">
        <v>9967002759</v>
      </c>
      <c r="C403" s="1350"/>
      <c r="D403" s="669" t="s">
        <v>2745</v>
      </c>
      <c r="E403" s="664"/>
      <c r="F403" s="1956">
        <v>79.131064320000007</v>
      </c>
      <c r="G403" s="17" t="s">
        <v>162</v>
      </c>
      <c r="H403" s="18"/>
      <c r="I403" s="51"/>
      <c r="J403" s="297"/>
      <c r="K403" s="297"/>
      <c r="L403" s="297"/>
      <c r="M403" s="139"/>
      <c r="N403" s="139"/>
      <c r="O403" s="116"/>
      <c r="P403" s="14" t="s">
        <v>854</v>
      </c>
    </row>
    <row r="404" spans="1:16" s="44" customFormat="1">
      <c r="A404" s="1503" t="str">
        <f>IF(ISERROR(#REF!),"xx","")</f>
        <v>xx</v>
      </c>
      <c r="B404" s="662">
        <v>9967008359</v>
      </c>
      <c r="C404" s="1350"/>
      <c r="D404" s="669" t="s">
        <v>4561</v>
      </c>
      <c r="E404" s="664"/>
      <c r="F404" s="1956">
        <v>311.1780672000001</v>
      </c>
      <c r="G404" s="17" t="s">
        <v>162</v>
      </c>
      <c r="H404" s="18"/>
      <c r="I404" s="51"/>
      <c r="J404" s="297"/>
      <c r="K404" s="297"/>
      <c r="L404" s="297"/>
      <c r="M404" s="139"/>
      <c r="N404" s="139"/>
      <c r="O404" s="116"/>
      <c r="P404" s="14"/>
    </row>
    <row r="405" spans="1:16" s="44" customFormat="1">
      <c r="A405" s="1503" t="str">
        <f>IF(ISERROR(#REF!),"xx","")</f>
        <v>xx</v>
      </c>
      <c r="B405" s="665">
        <v>9967000582</v>
      </c>
      <c r="C405" s="1351"/>
      <c r="D405" s="670" t="s">
        <v>482</v>
      </c>
      <c r="E405" s="667"/>
      <c r="F405" s="1956">
        <v>15.647385600000003</v>
      </c>
      <c r="G405" s="19" t="s">
        <v>162</v>
      </c>
      <c r="H405" s="20"/>
      <c r="I405" s="52"/>
      <c r="J405" s="344"/>
      <c r="K405" s="344"/>
      <c r="L405" s="344"/>
      <c r="M405" s="123"/>
      <c r="N405" s="123"/>
      <c r="O405" s="199"/>
      <c r="P405" s="5"/>
    </row>
    <row r="406" spans="1:16" s="44" customFormat="1">
      <c r="A406" s="1503" t="str">
        <f>IF(ISERROR(#REF!),"xx","")</f>
        <v>xx</v>
      </c>
      <c r="B406" s="662" t="s">
        <v>2824</v>
      </c>
      <c r="C406" s="1350"/>
      <c r="D406" s="663" t="s">
        <v>397</v>
      </c>
      <c r="E406" s="664" t="s">
        <v>1281</v>
      </c>
      <c r="F406" s="1956">
        <v>1331.38760832</v>
      </c>
      <c r="G406" s="17" t="s">
        <v>162</v>
      </c>
      <c r="H406" s="18"/>
      <c r="I406" s="51"/>
      <c r="J406" s="297"/>
      <c r="K406" s="297"/>
      <c r="L406" s="297"/>
      <c r="M406" s="139"/>
      <c r="N406" s="139"/>
      <c r="O406" s="116"/>
      <c r="P406" s="14" t="s">
        <v>1613</v>
      </c>
    </row>
    <row r="407" spans="1:16" s="44" customFormat="1">
      <c r="A407" s="1503" t="str">
        <f>IF(ISERROR(#REF!),"xx","")</f>
        <v>xx</v>
      </c>
      <c r="B407" s="662">
        <v>9967001928</v>
      </c>
      <c r="C407" s="1350"/>
      <c r="D407" s="663" t="s">
        <v>1079</v>
      </c>
      <c r="E407" s="664"/>
      <c r="F407" s="1956">
        <v>1048.0395340800001</v>
      </c>
      <c r="G407" s="17" t="s">
        <v>162</v>
      </c>
      <c r="H407" s="18"/>
      <c r="I407" s="51"/>
      <c r="J407" s="297"/>
      <c r="K407" s="297"/>
      <c r="L407" s="297"/>
      <c r="M407" s="139"/>
      <c r="N407" s="139"/>
      <c r="O407" s="116"/>
      <c r="P407" s="14"/>
    </row>
    <row r="408" spans="1:16" s="44" customFormat="1">
      <c r="A408" s="1503" t="str">
        <f>IF(ISERROR(#REF!),"xx","")</f>
        <v>xx</v>
      </c>
      <c r="B408" s="662" t="s">
        <v>1433</v>
      </c>
      <c r="C408" s="1350"/>
      <c r="D408" s="663" t="s">
        <v>1435</v>
      </c>
      <c r="E408" s="664" t="s">
        <v>534</v>
      </c>
      <c r="F408" s="1956">
        <v>30160.000442880002</v>
      </c>
      <c r="G408" s="17" t="s">
        <v>162</v>
      </c>
      <c r="H408" s="18"/>
      <c r="I408" s="51"/>
      <c r="J408" s="297"/>
      <c r="K408" s="297"/>
      <c r="L408" s="297"/>
      <c r="M408" s="139"/>
      <c r="N408" s="139"/>
      <c r="O408" s="116"/>
      <c r="P408" s="14" t="s">
        <v>103</v>
      </c>
    </row>
    <row r="409" spans="1:16" s="44" customFormat="1">
      <c r="A409" s="1503" t="str">
        <f>IF(ISERROR(#REF!),"xx","")</f>
        <v>xx</v>
      </c>
      <c r="B409" s="665" t="s">
        <v>771</v>
      </c>
      <c r="C409" s="1351"/>
      <c r="D409" s="666" t="s">
        <v>770</v>
      </c>
      <c r="E409" s="667" t="s">
        <v>381</v>
      </c>
      <c r="F409" s="1956">
        <v>2507.5121702400002</v>
      </c>
      <c r="G409" s="19" t="s">
        <v>162</v>
      </c>
      <c r="H409" s="20"/>
      <c r="I409" s="52"/>
      <c r="J409" s="344"/>
      <c r="K409" s="344"/>
      <c r="L409" s="344"/>
      <c r="M409" s="123"/>
      <c r="N409" s="123"/>
      <c r="O409" s="180"/>
      <c r="P409" s="5" t="s">
        <v>104</v>
      </c>
    </row>
    <row r="410" spans="1:16" s="44" customFormat="1">
      <c r="A410" s="1503" t="str">
        <f>IF(ISERROR(#REF!),"xx","")</f>
        <v>xx</v>
      </c>
      <c r="B410" s="674" t="s">
        <v>683</v>
      </c>
      <c r="C410" s="1349"/>
      <c r="D410" s="708" t="s">
        <v>684</v>
      </c>
      <c r="E410" s="673" t="s">
        <v>1816</v>
      </c>
      <c r="F410" s="1956">
        <v>12329.89769088</v>
      </c>
      <c r="G410" s="15" t="s">
        <v>162</v>
      </c>
      <c r="H410" s="16"/>
      <c r="I410" s="53"/>
      <c r="J410" s="182"/>
      <c r="K410" s="182"/>
      <c r="L410" s="182"/>
      <c r="M410" s="124"/>
      <c r="N410" s="124"/>
      <c r="O410" s="179"/>
      <c r="P410" s="4" t="s">
        <v>311</v>
      </c>
    </row>
    <row r="411" spans="1:16" s="44" customFormat="1">
      <c r="A411" s="1503" t="str">
        <f>IF(ISERROR(#REF!),"xx","")</f>
        <v>xx</v>
      </c>
      <c r="B411" s="662" t="s">
        <v>774</v>
      </c>
      <c r="C411" s="1350"/>
      <c r="D411" s="663" t="s">
        <v>291</v>
      </c>
      <c r="E411" s="664" t="s">
        <v>290</v>
      </c>
      <c r="F411" s="1956">
        <v>1121.7871526400002</v>
      </c>
      <c r="G411" s="17" t="s">
        <v>162</v>
      </c>
      <c r="H411" s="18"/>
      <c r="I411" s="51"/>
      <c r="J411" s="297"/>
      <c r="K411" s="297"/>
      <c r="L411" s="297"/>
      <c r="M411" s="139"/>
      <c r="N411" s="139"/>
      <c r="O411" s="116"/>
      <c r="P411" s="14" t="s">
        <v>121</v>
      </c>
    </row>
    <row r="412" spans="1:16" s="44" customFormat="1">
      <c r="A412" s="1503" t="str">
        <f>IF(ISERROR(#REF!),"xx","")</f>
        <v>xx</v>
      </c>
      <c r="B412" s="662" t="s">
        <v>282</v>
      </c>
      <c r="C412" s="1350"/>
      <c r="D412" s="663" t="s">
        <v>292</v>
      </c>
      <c r="E412" s="664" t="s">
        <v>290</v>
      </c>
      <c r="F412" s="1956">
        <v>1121.7871526400002</v>
      </c>
      <c r="G412" s="17" t="s">
        <v>162</v>
      </c>
      <c r="H412" s="18"/>
      <c r="I412" s="51"/>
      <c r="J412" s="297"/>
      <c r="K412" s="297"/>
      <c r="L412" s="297"/>
      <c r="M412" s="139"/>
      <c r="N412" s="139"/>
      <c r="O412" s="116"/>
      <c r="P412" s="14" t="s">
        <v>1088</v>
      </c>
    </row>
    <row r="413" spans="1:16" s="44" customFormat="1">
      <c r="A413" s="1503" t="str">
        <f>IF(ISERROR(#REF!),"xx","")</f>
        <v>xx</v>
      </c>
      <c r="B413" s="665" t="s">
        <v>283</v>
      </c>
      <c r="C413" s="1351"/>
      <c r="D413" s="666" t="s">
        <v>1425</v>
      </c>
      <c r="E413" s="667" t="s">
        <v>290</v>
      </c>
      <c r="F413" s="1956">
        <v>1121.7871526400002</v>
      </c>
      <c r="G413" s="19" t="s">
        <v>162</v>
      </c>
      <c r="H413" s="20"/>
      <c r="I413" s="52"/>
      <c r="J413" s="344"/>
      <c r="K413" s="344"/>
      <c r="L413" s="344"/>
      <c r="M413" s="123"/>
      <c r="N413" s="123"/>
      <c r="O413" s="180"/>
      <c r="P413" s="5" t="s">
        <v>1089</v>
      </c>
    </row>
    <row r="414" spans="1:16" s="44" customFormat="1">
      <c r="A414" s="1503" t="str">
        <f>IF(ISERROR(#REF!),"xx","")</f>
        <v>xx</v>
      </c>
      <c r="B414" s="674" t="s">
        <v>284</v>
      </c>
      <c r="C414" s="1349"/>
      <c r="D414" s="708" t="s">
        <v>1426</v>
      </c>
      <c r="E414" s="673" t="s">
        <v>290</v>
      </c>
      <c r="F414" s="1956">
        <v>1121.7871526400002</v>
      </c>
      <c r="G414" s="15" t="s">
        <v>162</v>
      </c>
      <c r="H414" s="16"/>
      <c r="I414" s="53"/>
      <c r="J414" s="182"/>
      <c r="K414" s="182"/>
      <c r="L414" s="182"/>
      <c r="M414" s="124"/>
      <c r="N414" s="124"/>
      <c r="O414" s="179"/>
      <c r="P414" s="4" t="s">
        <v>1090</v>
      </c>
    </row>
    <row r="415" spans="1:16" s="44" customFormat="1">
      <c r="A415" s="1503" t="str">
        <f>IF(ISERROR(#REF!),"xx","")</f>
        <v>xx</v>
      </c>
      <c r="B415" s="662" t="s">
        <v>285</v>
      </c>
      <c r="C415" s="1350"/>
      <c r="D415" s="663" t="s">
        <v>1427</v>
      </c>
      <c r="E415" s="664" t="s">
        <v>290</v>
      </c>
      <c r="F415" s="1956">
        <v>1121.7871526400002</v>
      </c>
      <c r="G415" s="17" t="s">
        <v>162</v>
      </c>
      <c r="H415" s="18"/>
      <c r="I415" s="51"/>
      <c r="J415" s="297"/>
      <c r="K415" s="297"/>
      <c r="L415" s="297"/>
      <c r="M415" s="139"/>
      <c r="N415" s="139"/>
      <c r="O415" s="116"/>
      <c r="P415" s="14" t="s">
        <v>256</v>
      </c>
    </row>
    <row r="416" spans="1:16" s="44" customFormat="1">
      <c r="A416" s="1503" t="str">
        <f>IF(ISERROR(#REF!),"xx","")</f>
        <v>xx</v>
      </c>
      <c r="B416" s="662" t="s">
        <v>286</v>
      </c>
      <c r="C416" s="1350"/>
      <c r="D416" s="663" t="s">
        <v>1428</v>
      </c>
      <c r="E416" s="664" t="s">
        <v>290</v>
      </c>
      <c r="F416" s="1956">
        <v>1121.7871526400002</v>
      </c>
      <c r="G416" s="17" t="s">
        <v>162</v>
      </c>
      <c r="H416" s="18"/>
      <c r="I416" s="51"/>
      <c r="J416" s="297"/>
      <c r="K416" s="297"/>
      <c r="L416" s="297"/>
      <c r="M416" s="139"/>
      <c r="N416" s="139"/>
      <c r="O416" s="116"/>
      <c r="P416" s="14" t="s">
        <v>257</v>
      </c>
    </row>
    <row r="417" spans="1:16" s="44" customFormat="1">
      <c r="A417" s="1503" t="str">
        <f>IF(ISERROR(#REF!),"xx","")</f>
        <v>xx</v>
      </c>
      <c r="B417" s="662" t="s">
        <v>287</v>
      </c>
      <c r="C417" s="1350"/>
      <c r="D417" s="663" t="s">
        <v>1429</v>
      </c>
      <c r="E417" s="664" t="s">
        <v>290</v>
      </c>
      <c r="F417" s="1956">
        <v>1121.7871526400002</v>
      </c>
      <c r="G417" s="17" t="s">
        <v>162</v>
      </c>
      <c r="H417" s="18"/>
      <c r="I417" s="51"/>
      <c r="J417" s="297"/>
      <c r="K417" s="297"/>
      <c r="L417" s="297"/>
      <c r="M417" s="139"/>
      <c r="N417" s="139"/>
      <c r="O417" s="116"/>
      <c r="P417" s="14" t="s">
        <v>258</v>
      </c>
    </row>
    <row r="418" spans="1:16" s="44" customFormat="1">
      <c r="A418" s="1503" t="str">
        <f>IF(ISERROR(#REF!),"xx","")</f>
        <v>xx</v>
      </c>
      <c r="B418" s="674" t="s">
        <v>288</v>
      </c>
      <c r="C418" s="1349"/>
      <c r="D418" s="708" t="s">
        <v>1430</v>
      </c>
      <c r="E418" s="673" t="s">
        <v>290</v>
      </c>
      <c r="F418" s="1956">
        <v>1121.7871526400002</v>
      </c>
      <c r="G418" s="15" t="s">
        <v>162</v>
      </c>
      <c r="H418" s="16"/>
      <c r="I418" s="53"/>
      <c r="J418" s="182"/>
      <c r="K418" s="182"/>
      <c r="L418" s="182"/>
      <c r="M418" s="124"/>
      <c r="N418" s="124"/>
      <c r="O418" s="179"/>
      <c r="P418" s="4" t="s">
        <v>259</v>
      </c>
    </row>
    <row r="419" spans="1:16" s="44" customFormat="1">
      <c r="A419" s="1503" t="str">
        <f>IF(ISERROR(#REF!),"xx","")</f>
        <v>xx</v>
      </c>
      <c r="B419" s="662" t="s">
        <v>289</v>
      </c>
      <c r="C419" s="1350"/>
      <c r="D419" s="663" t="s">
        <v>1431</v>
      </c>
      <c r="E419" s="664" t="s">
        <v>290</v>
      </c>
      <c r="F419" s="1956">
        <v>1121.7871526400002</v>
      </c>
      <c r="G419" s="17" t="s">
        <v>162</v>
      </c>
      <c r="H419" s="18"/>
      <c r="I419" s="51"/>
      <c r="J419" s="297"/>
      <c r="K419" s="297"/>
      <c r="L419" s="297"/>
      <c r="M419" s="139"/>
      <c r="N419" s="139"/>
      <c r="O419" s="116"/>
      <c r="P419" s="14" t="s">
        <v>259</v>
      </c>
    </row>
    <row r="420" spans="1:16" s="44" customFormat="1">
      <c r="A420" s="1503" t="str">
        <f>IF(ISERROR(#REF!),"xx","")</f>
        <v>xx</v>
      </c>
      <c r="B420" s="662" t="s">
        <v>1541</v>
      </c>
      <c r="C420" s="1350"/>
      <c r="D420" s="663" t="s">
        <v>1543</v>
      </c>
      <c r="E420" s="664" t="s">
        <v>290</v>
      </c>
      <c r="F420" s="1956">
        <v>1121.7871526400002</v>
      </c>
      <c r="G420" s="17" t="s">
        <v>162</v>
      </c>
      <c r="H420" s="18"/>
      <c r="I420" s="51"/>
      <c r="J420" s="297"/>
      <c r="K420" s="297"/>
      <c r="L420" s="297"/>
      <c r="M420" s="139"/>
      <c r="N420" s="139"/>
      <c r="O420" s="116"/>
      <c r="P420" s="14" t="s">
        <v>1090</v>
      </c>
    </row>
    <row r="421" spans="1:16" s="44" customFormat="1">
      <c r="A421" s="1503" t="str">
        <f>IF(ISERROR(#REF!),"xx","")</f>
        <v>xx</v>
      </c>
      <c r="B421" s="665" t="s">
        <v>1542</v>
      </c>
      <c r="C421" s="1351"/>
      <c r="D421" s="666" t="s">
        <v>1544</v>
      </c>
      <c r="E421" s="667" t="s">
        <v>290</v>
      </c>
      <c r="F421" s="1956">
        <v>1121.7871526400002</v>
      </c>
      <c r="G421" s="19" t="s">
        <v>162</v>
      </c>
      <c r="H421" s="20"/>
      <c r="I421" s="52"/>
      <c r="J421" s="344"/>
      <c r="K421" s="344"/>
      <c r="L421" s="344"/>
      <c r="M421" s="123"/>
      <c r="N421" s="123"/>
      <c r="O421" s="180"/>
      <c r="P421" s="5" t="s">
        <v>1089</v>
      </c>
    </row>
    <row r="422" spans="1:16">
      <c r="A422" s="1503" t="str">
        <f>IF(ISERROR(#REF!),"xx","")</f>
        <v>xx</v>
      </c>
      <c r="B422" s="662">
        <v>9967002756</v>
      </c>
      <c r="C422" s="1350"/>
      <c r="D422" s="669" t="s">
        <v>2731</v>
      </c>
      <c r="E422" s="664"/>
      <c r="F422" s="1956">
        <v>1746.7325568000001</v>
      </c>
      <c r="G422" s="418" t="s">
        <v>162</v>
      </c>
      <c r="H422" s="16"/>
      <c r="I422" s="160"/>
      <c r="J422" s="160"/>
      <c r="K422" s="139"/>
      <c r="L422" s="139"/>
      <c r="M422" s="183"/>
      <c r="N422" s="139"/>
      <c r="O422" s="58"/>
      <c r="P422" s="14" t="s">
        <v>2734</v>
      </c>
    </row>
    <row r="423" spans="1:16">
      <c r="A423" s="1503" t="str">
        <f>IF(ISERROR(#REF!),"xx","")</f>
        <v>xx</v>
      </c>
      <c r="B423" s="662">
        <v>9967002757</v>
      </c>
      <c r="C423" s="1350"/>
      <c r="D423" s="669" t="s">
        <v>2732</v>
      </c>
      <c r="E423" s="664"/>
      <c r="F423" s="1956">
        <v>2117.9108966399999</v>
      </c>
      <c r="G423" s="243" t="s">
        <v>162</v>
      </c>
      <c r="H423" s="18"/>
      <c r="I423" s="162"/>
      <c r="J423" s="162"/>
      <c r="K423" s="139"/>
      <c r="L423" s="139"/>
      <c r="M423" s="183"/>
      <c r="N423" s="139"/>
      <c r="O423" s="58"/>
      <c r="P423" s="14" t="s">
        <v>2734</v>
      </c>
    </row>
    <row r="424" spans="1:16">
      <c r="A424" s="1503" t="str">
        <f>IF(ISERROR(#REF!),"xx","")</f>
        <v>xx</v>
      </c>
      <c r="B424" s="665">
        <v>9967002758</v>
      </c>
      <c r="C424" s="1351"/>
      <c r="D424" s="670" t="s">
        <v>2733</v>
      </c>
      <c r="E424" s="667"/>
      <c r="F424" s="1956">
        <v>1891.8061747200004</v>
      </c>
      <c r="G424" s="244" t="s">
        <v>162</v>
      </c>
      <c r="H424" s="20"/>
      <c r="I424" s="164"/>
      <c r="J424" s="164"/>
      <c r="K424" s="123"/>
      <c r="L424" s="123"/>
      <c r="M424" s="209"/>
      <c r="N424" s="123"/>
      <c r="O424" s="199"/>
      <c r="P424" s="5" t="s">
        <v>2734</v>
      </c>
    </row>
    <row r="425" spans="1:16" s="44" customFormat="1">
      <c r="A425" s="1503" t="str">
        <f>IF(ISERROR(#REF!),"xx","")</f>
        <v>xx</v>
      </c>
      <c r="B425" s="674">
        <v>9967001678</v>
      </c>
      <c r="C425" s="1349"/>
      <c r="D425" s="710" t="s">
        <v>1062</v>
      </c>
      <c r="E425" s="673"/>
      <c r="F425" s="1956">
        <v>287.80012800000003</v>
      </c>
      <c r="G425" s="15" t="s">
        <v>162</v>
      </c>
      <c r="H425" s="16"/>
      <c r="I425" s="53"/>
      <c r="J425" s="182"/>
      <c r="K425" s="182"/>
      <c r="L425" s="182"/>
      <c r="M425" s="53"/>
      <c r="N425" s="258"/>
      <c r="O425" s="16"/>
      <c r="P425" s="230" t="s">
        <v>1067</v>
      </c>
    </row>
    <row r="426" spans="1:16" s="44" customFormat="1">
      <c r="A426" s="1503" t="str">
        <f>IF(ISERROR(#REF!),"xx","")</f>
        <v>xx</v>
      </c>
      <c r="B426" s="662">
        <v>9967001676</v>
      </c>
      <c r="C426" s="1350"/>
      <c r="D426" s="669" t="s">
        <v>1063</v>
      </c>
      <c r="E426" s="664"/>
      <c r="F426" s="1956">
        <v>182.27341440000001</v>
      </c>
      <c r="G426" s="17" t="s">
        <v>162</v>
      </c>
      <c r="H426" s="18"/>
      <c r="I426" s="51"/>
      <c r="J426" s="297"/>
      <c r="K426" s="297"/>
      <c r="L426" s="297"/>
      <c r="M426" s="51"/>
      <c r="N426" s="210"/>
      <c r="O426" s="18"/>
      <c r="P426" s="132" t="s">
        <v>1068</v>
      </c>
    </row>
    <row r="427" spans="1:16" s="44" customFormat="1">
      <c r="A427" s="1503" t="str">
        <f>IF(ISERROR(#REF!),"xx","")</f>
        <v>xx</v>
      </c>
      <c r="B427" s="665">
        <v>9967001677</v>
      </c>
      <c r="C427" s="1351"/>
      <c r="D427" s="670" t="s">
        <v>1064</v>
      </c>
      <c r="E427" s="667"/>
      <c r="F427" s="1956">
        <v>1630.8673920000003</v>
      </c>
      <c r="G427" s="19" t="s">
        <v>162</v>
      </c>
      <c r="H427" s="20"/>
      <c r="I427" s="52"/>
      <c r="J427" s="344"/>
      <c r="K427" s="344"/>
      <c r="L427" s="344"/>
      <c r="M427" s="52"/>
      <c r="N427" s="211"/>
      <c r="O427" s="20"/>
      <c r="P427" s="135" t="s">
        <v>1069</v>
      </c>
    </row>
    <row r="428" spans="1:16" s="44" customFormat="1">
      <c r="A428" s="1503" t="str">
        <f>IF(ISERROR(#REF!),"xx","")</f>
        <v>xx</v>
      </c>
      <c r="B428" s="662">
        <v>9967001368</v>
      </c>
      <c r="C428" s="1350"/>
      <c r="D428" s="669" t="s">
        <v>1065</v>
      </c>
      <c r="E428" s="664"/>
      <c r="F428" s="1956">
        <v>1909.0741824000006</v>
      </c>
      <c r="G428" s="15" t="s">
        <v>162</v>
      </c>
      <c r="H428" s="16"/>
      <c r="I428" s="53"/>
      <c r="J428" s="182"/>
      <c r="K428" s="182"/>
      <c r="L428" s="297"/>
      <c r="M428" s="51"/>
      <c r="N428" s="210"/>
      <c r="O428" s="18"/>
      <c r="P428" s="132" t="s">
        <v>1070</v>
      </c>
    </row>
    <row r="429" spans="1:16" s="44" customFormat="1">
      <c r="A429" s="1503" t="str">
        <f>IF(ISERROR(#REF!),"xx","")</f>
        <v>xx</v>
      </c>
      <c r="B429" s="662">
        <v>9967001680</v>
      </c>
      <c r="C429" s="1350"/>
      <c r="D429" s="669" t="s">
        <v>1066</v>
      </c>
      <c r="E429" s="664"/>
      <c r="F429" s="1956">
        <v>57477.522896640003</v>
      </c>
      <c r="G429" s="17" t="s">
        <v>162</v>
      </c>
      <c r="H429" s="18"/>
      <c r="I429" s="51"/>
      <c r="J429" s="297"/>
      <c r="K429" s="297"/>
      <c r="L429" s="297"/>
      <c r="M429" s="51"/>
      <c r="N429" s="210"/>
      <c r="O429" s="18"/>
      <c r="P429" s="132" t="s">
        <v>1071</v>
      </c>
    </row>
    <row r="430" spans="1:16" s="44" customFormat="1">
      <c r="A430" s="1503" t="str">
        <f>IF(ISERROR(#REF!),"xx","")</f>
        <v>xx</v>
      </c>
      <c r="B430" s="662">
        <v>9967001679</v>
      </c>
      <c r="C430" s="1350"/>
      <c r="D430" s="669" t="s">
        <v>1061</v>
      </c>
      <c r="E430" s="664"/>
      <c r="F430" s="1956">
        <v>982.35777024000026</v>
      </c>
      <c r="G430" s="17" t="s">
        <v>162</v>
      </c>
      <c r="H430" s="18"/>
      <c r="I430" s="51"/>
      <c r="J430" s="297"/>
      <c r="K430" s="297"/>
      <c r="L430" s="297"/>
      <c r="M430" s="51"/>
      <c r="N430" s="210"/>
      <c r="O430" s="18"/>
      <c r="P430" s="132" t="s">
        <v>1070</v>
      </c>
    </row>
    <row r="431" spans="1:16" s="44" customFormat="1">
      <c r="A431" s="1503" t="str">
        <f>IF(ISERROR(#REF!),"xx","")</f>
        <v>xx</v>
      </c>
      <c r="B431" s="711" t="s">
        <v>251</v>
      </c>
      <c r="C431" s="1353"/>
      <c r="D431" s="721" t="s">
        <v>252</v>
      </c>
      <c r="E431" s="713"/>
      <c r="F431" s="1956">
        <v>2347.9460927999999</v>
      </c>
      <c r="G431" s="22" t="s">
        <v>162</v>
      </c>
      <c r="H431" s="23"/>
      <c r="I431" s="74"/>
      <c r="J431" s="151"/>
      <c r="K431" s="296"/>
      <c r="L431" s="382"/>
      <c r="M431" s="296"/>
      <c r="N431" s="151"/>
      <c r="O431" s="151"/>
      <c r="P431" s="133"/>
    </row>
    <row r="432" spans="1:16" s="44" customFormat="1">
      <c r="A432" s="1503" t="str">
        <f>IF(ISERROR(#REF!),"xx","")</f>
        <v>xx</v>
      </c>
      <c r="B432" s="662">
        <v>9967002452</v>
      </c>
      <c r="C432" s="1350"/>
      <c r="D432" s="669" t="s">
        <v>1918</v>
      </c>
      <c r="E432" s="664"/>
      <c r="F432" s="1956">
        <v>1508.8736678400003</v>
      </c>
      <c r="G432" s="17" t="s">
        <v>162</v>
      </c>
      <c r="H432" s="18"/>
      <c r="I432" s="51"/>
      <c r="J432" s="139"/>
      <c r="K432" s="139"/>
      <c r="L432" s="139"/>
      <c r="M432" s="139"/>
      <c r="N432" s="139"/>
      <c r="O432" s="116"/>
      <c r="P432" s="14" t="s">
        <v>847</v>
      </c>
    </row>
    <row r="433" spans="1:19" s="44" customFormat="1">
      <c r="A433" s="1503" t="str">
        <f>IF(ISERROR(#REF!),"xx","")</f>
        <v>xx</v>
      </c>
      <c r="B433" s="665">
        <v>9967001378</v>
      </c>
      <c r="C433" s="1351"/>
      <c r="D433" s="670" t="s">
        <v>388</v>
      </c>
      <c r="E433" s="667"/>
      <c r="F433" s="1956">
        <v>3337.4010700800004</v>
      </c>
      <c r="G433" s="19" t="s">
        <v>162</v>
      </c>
      <c r="H433" s="20"/>
      <c r="I433" s="52"/>
      <c r="J433" s="123"/>
      <c r="K433" s="123"/>
      <c r="L433" s="123"/>
      <c r="M433" s="123"/>
      <c r="N433" s="123"/>
      <c r="O433" s="180"/>
      <c r="P433" s="5" t="s">
        <v>848</v>
      </c>
    </row>
    <row r="434" spans="1:19" s="44" customFormat="1">
      <c r="A434" s="1503" t="str">
        <f>IF(ISERROR(#REF!),"xx","")</f>
        <v>xx</v>
      </c>
      <c r="B434" s="983" t="s">
        <v>2716</v>
      </c>
      <c r="C434" s="1362"/>
      <c r="D434" s="795" t="s">
        <v>246</v>
      </c>
      <c r="E434" s="796" t="s">
        <v>2717</v>
      </c>
      <c r="F434" s="1956">
        <v>19491.426662400005</v>
      </c>
      <c r="G434" s="17" t="s">
        <v>162</v>
      </c>
      <c r="H434" s="51"/>
      <c r="I434" s="221"/>
      <c r="J434" s="139"/>
      <c r="K434" s="493"/>
      <c r="L434" s="205"/>
      <c r="M434" s="205"/>
      <c r="N434" s="205"/>
      <c r="O434" s="242"/>
      <c r="P434" s="14" t="s">
        <v>762</v>
      </c>
    </row>
    <row r="435" spans="1:19" s="44" customFormat="1">
      <c r="A435" s="1503" t="str">
        <f>IF(ISERROR(#REF!),"xx","")</f>
        <v>xx</v>
      </c>
      <c r="B435" s="722">
        <v>9967001688</v>
      </c>
      <c r="C435" s="1364"/>
      <c r="D435" s="725" t="s">
        <v>1683</v>
      </c>
      <c r="E435" s="729"/>
      <c r="F435" s="1956">
        <v>1016.9682969600003</v>
      </c>
      <c r="G435" s="15" t="s">
        <v>162</v>
      </c>
      <c r="H435" s="1240"/>
      <c r="I435" s="457"/>
      <c r="J435" s="457"/>
      <c r="K435" s="457"/>
      <c r="L435" s="457"/>
      <c r="M435" s="461"/>
      <c r="N435" s="461"/>
      <c r="O435" s="465"/>
      <c r="P435" s="4"/>
    </row>
    <row r="436" spans="1:19" s="44" customFormat="1">
      <c r="A436" s="1503" t="str">
        <f>IF(ISERROR(#REF!),"xx","")</f>
        <v>xx</v>
      </c>
      <c r="B436" s="734">
        <v>9967002643</v>
      </c>
      <c r="C436" s="1363"/>
      <c r="D436" s="1245" t="s">
        <v>2375</v>
      </c>
      <c r="E436" s="735"/>
      <c r="F436" s="1956">
        <v>1522.4906188800005</v>
      </c>
      <c r="G436" s="19" t="s">
        <v>162</v>
      </c>
      <c r="H436" s="1079"/>
      <c r="I436" s="459"/>
      <c r="J436" s="459"/>
      <c r="K436" s="459"/>
      <c r="L436" s="459"/>
      <c r="M436" s="463"/>
      <c r="N436" s="463"/>
      <c r="O436" s="469"/>
      <c r="P436" s="5"/>
    </row>
    <row r="437" spans="1:19" s="44" customFormat="1">
      <c r="A437" s="1503" t="str">
        <f>IF(ISERROR(#REF!),"xx","")</f>
        <v>xx</v>
      </c>
      <c r="B437" s="730">
        <v>9967003565</v>
      </c>
      <c r="C437" s="1365"/>
      <c r="D437" s="732" t="s">
        <v>2996</v>
      </c>
      <c r="E437" s="733"/>
      <c r="F437" s="1956">
        <v>3195.7177190400002</v>
      </c>
      <c r="G437" s="17" t="s">
        <v>162</v>
      </c>
      <c r="H437" s="18"/>
      <c r="I437" s="51"/>
      <c r="J437" s="139"/>
      <c r="K437" s="139"/>
      <c r="L437" s="139"/>
      <c r="M437" s="139"/>
      <c r="N437" s="139"/>
      <c r="O437" s="116"/>
      <c r="P437" s="14"/>
    </row>
    <row r="438" spans="1:19">
      <c r="A438" s="1503" t="str">
        <f>IF(ISERROR(#REF!),"xx","")</f>
        <v>xx</v>
      </c>
      <c r="B438" s="1247">
        <v>9967002683</v>
      </c>
      <c r="C438" s="1366"/>
      <c r="D438" s="669" t="s">
        <v>2481</v>
      </c>
      <c r="E438" s="1248"/>
      <c r="F438" s="1956">
        <v>1159.0242048000002</v>
      </c>
      <c r="G438" s="17" t="s">
        <v>162</v>
      </c>
      <c r="H438" s="1250"/>
      <c r="I438" s="69"/>
      <c r="J438" s="134"/>
      <c r="K438" s="134"/>
      <c r="L438" s="134"/>
      <c r="M438" s="134"/>
      <c r="N438" s="134"/>
      <c r="O438" s="186"/>
      <c r="P438" s="1246"/>
    </row>
    <row r="439" spans="1:19" s="44" customFormat="1">
      <c r="A439" s="1503" t="str">
        <f>IF(ISERROR(#REF!),"xx","")</f>
        <v>xx</v>
      </c>
      <c r="B439" s="726">
        <v>9967002037</v>
      </c>
      <c r="C439" s="1363"/>
      <c r="D439" s="727" t="s">
        <v>1755</v>
      </c>
      <c r="E439" s="735"/>
      <c r="F439" s="1956">
        <v>3459.525189120001</v>
      </c>
      <c r="G439" s="19" t="s">
        <v>162</v>
      </c>
      <c r="H439" s="474"/>
      <c r="I439" s="459"/>
      <c r="J439" s="459"/>
      <c r="K439" s="459"/>
      <c r="L439" s="468"/>
      <c r="M439" s="463"/>
      <c r="N439" s="463"/>
      <c r="O439" s="503"/>
      <c r="P439" s="5"/>
    </row>
    <row r="440" spans="1:19" s="78" customFormat="1">
      <c r="A440" s="1503" t="str">
        <f>IF(ISERROR(#REF!),"xx","")</f>
        <v>xx</v>
      </c>
      <c r="B440" s="90" t="s">
        <v>1030</v>
      </c>
      <c r="C440" s="1343"/>
      <c r="D440" s="83"/>
      <c r="E440" s="83"/>
      <c r="F440" s="91"/>
      <c r="G440" s="83"/>
      <c r="H440" s="83"/>
      <c r="I440" s="83"/>
      <c r="J440" s="83"/>
      <c r="K440" s="83"/>
      <c r="L440" s="83"/>
      <c r="M440" s="83"/>
      <c r="N440" s="83"/>
      <c r="O440" s="91"/>
      <c r="P440" s="89"/>
      <c r="R440" s="44"/>
      <c r="S440" s="44"/>
    </row>
    <row r="441" spans="1:19" s="44" customFormat="1">
      <c r="A441" s="1503" t="str">
        <f>IF(ISERROR(#REF!),"xx","")</f>
        <v>xx</v>
      </c>
      <c r="B441" s="794" t="s">
        <v>877</v>
      </c>
      <c r="C441" s="1362"/>
      <c r="D441" s="795" t="s">
        <v>878</v>
      </c>
      <c r="E441" s="796" t="s">
        <v>717</v>
      </c>
      <c r="F441" s="1956">
        <v>69.854400000000012</v>
      </c>
      <c r="G441" s="1251" t="s">
        <v>162</v>
      </c>
      <c r="H441" s="473"/>
      <c r="I441" s="457"/>
      <c r="J441" s="457"/>
      <c r="K441" s="457"/>
      <c r="L441" s="471"/>
      <c r="M441" s="461"/>
      <c r="N441" s="461"/>
      <c r="O441" s="465"/>
      <c r="P441" s="4" t="s">
        <v>777</v>
      </c>
    </row>
    <row r="442" spans="1:19" s="44" customFormat="1">
      <c r="A442" s="1503" t="str">
        <f>IF(ISERROR(#REF!),"xx","")</f>
        <v>xx</v>
      </c>
      <c r="B442" s="794" t="s">
        <v>28</v>
      </c>
      <c r="C442" s="1362"/>
      <c r="D442" s="795" t="s">
        <v>29</v>
      </c>
      <c r="E442" s="796" t="s">
        <v>718</v>
      </c>
      <c r="F442" s="1956">
        <v>65.973600000000019</v>
      </c>
      <c r="G442" s="497" t="s">
        <v>162</v>
      </c>
      <c r="H442" s="470"/>
      <c r="I442" s="458"/>
      <c r="J442" s="458"/>
      <c r="K442" s="458"/>
      <c r="L442" s="467"/>
      <c r="M442" s="462"/>
      <c r="N442" s="462"/>
      <c r="O442" s="466"/>
      <c r="P442" s="14" t="s">
        <v>1486</v>
      </c>
    </row>
    <row r="443" spans="1:19" s="44" customFormat="1">
      <c r="A443" s="1503" t="str">
        <f>IF(ISERROR(#REF!),"xx","")</f>
        <v>xx</v>
      </c>
      <c r="B443" s="794" t="s">
        <v>30</v>
      </c>
      <c r="C443" s="1362"/>
      <c r="D443" s="795" t="s">
        <v>31</v>
      </c>
      <c r="E443" s="796" t="s">
        <v>719</v>
      </c>
      <c r="F443" s="1956">
        <v>73.735200000000006</v>
      </c>
      <c r="G443" s="497" t="s">
        <v>162</v>
      </c>
      <c r="H443" s="470"/>
      <c r="I443" s="458"/>
      <c r="J443" s="458"/>
      <c r="K443" s="458"/>
      <c r="L443" s="467"/>
      <c r="M443" s="462"/>
      <c r="N443" s="462"/>
      <c r="O443" s="466"/>
      <c r="P443" s="14" t="s">
        <v>1487</v>
      </c>
    </row>
    <row r="444" spans="1:19" s="44" customFormat="1">
      <c r="A444" s="1503" t="str">
        <f>IF(ISERROR(#REF!),"xx","")</f>
        <v>xx</v>
      </c>
      <c r="B444" s="789" t="s">
        <v>32</v>
      </c>
      <c r="C444" s="1367"/>
      <c r="D444" s="795" t="s">
        <v>33</v>
      </c>
      <c r="E444" s="796" t="s">
        <v>720</v>
      </c>
      <c r="F444" s="1956">
        <v>81.496800000000022</v>
      </c>
      <c r="G444" s="1249" t="s">
        <v>162</v>
      </c>
      <c r="H444" s="474"/>
      <c r="I444" s="459"/>
      <c r="J444" s="459"/>
      <c r="K444" s="459"/>
      <c r="L444" s="468"/>
      <c r="M444" s="463"/>
      <c r="N444" s="463"/>
      <c r="O444" s="469"/>
      <c r="P444" s="5" t="s">
        <v>1488</v>
      </c>
    </row>
    <row r="445" spans="1:19" s="44" customFormat="1">
      <c r="A445" s="1503" t="str">
        <f>IF(ISERROR(#REF!),"xx","")</f>
        <v>xx</v>
      </c>
      <c r="B445" s="794" t="s">
        <v>34</v>
      </c>
      <c r="C445" s="1368"/>
      <c r="D445" s="785" t="s">
        <v>35</v>
      </c>
      <c r="E445" s="788" t="s">
        <v>376</v>
      </c>
      <c r="F445" s="1956">
        <v>73.735200000000006</v>
      </c>
      <c r="G445" s="1251" t="s">
        <v>162</v>
      </c>
      <c r="H445" s="473"/>
      <c r="I445" s="457"/>
      <c r="J445" s="457"/>
      <c r="K445" s="457"/>
      <c r="L445" s="471"/>
      <c r="M445" s="461"/>
      <c r="N445" s="461"/>
      <c r="O445" s="465"/>
      <c r="P445" s="4" t="s">
        <v>1656</v>
      </c>
    </row>
    <row r="446" spans="1:19" s="44" customFormat="1">
      <c r="A446" s="1503" t="str">
        <f>IF(ISERROR(#REF!),"xx","")</f>
        <v>xx</v>
      </c>
      <c r="B446" s="794" t="s">
        <v>36</v>
      </c>
      <c r="C446" s="1368"/>
      <c r="D446" s="795" t="s">
        <v>37</v>
      </c>
      <c r="E446" s="796" t="s">
        <v>377</v>
      </c>
      <c r="F446" s="1956">
        <v>102.84120000000003</v>
      </c>
      <c r="G446" s="497" t="s">
        <v>162</v>
      </c>
      <c r="H446" s="470"/>
      <c r="I446" s="458"/>
      <c r="J446" s="458"/>
      <c r="K446" s="458"/>
      <c r="L446" s="467"/>
      <c r="M446" s="462"/>
      <c r="N446" s="462"/>
      <c r="O446" s="466"/>
      <c r="P446" s="14" t="s">
        <v>1656</v>
      </c>
    </row>
    <row r="447" spans="1:19" s="44" customFormat="1">
      <c r="A447" s="1503" t="str">
        <f>IF(ISERROR(#REF!),"xx","")</f>
        <v>xx</v>
      </c>
      <c r="B447" s="794" t="s">
        <v>38</v>
      </c>
      <c r="C447" s="1368"/>
      <c r="D447" s="795" t="s">
        <v>39</v>
      </c>
      <c r="E447" s="796" t="s">
        <v>1581</v>
      </c>
      <c r="F447" s="1956">
        <v>102.84120000000003</v>
      </c>
      <c r="G447" s="497" t="s">
        <v>162</v>
      </c>
      <c r="H447" s="470"/>
      <c r="I447" s="458"/>
      <c r="J447" s="458"/>
      <c r="K447" s="458"/>
      <c r="L447" s="467"/>
      <c r="M447" s="462"/>
      <c r="N447" s="462"/>
      <c r="O447" s="466"/>
      <c r="P447" s="14" t="s">
        <v>1656</v>
      </c>
    </row>
    <row r="448" spans="1:19" s="44" customFormat="1">
      <c r="A448" s="1503" t="str">
        <f>IF(ISERROR(#REF!),"xx","")</f>
        <v>xx</v>
      </c>
      <c r="B448" s="794" t="s">
        <v>40</v>
      </c>
      <c r="C448" s="1368"/>
      <c r="D448" s="795" t="s">
        <v>41</v>
      </c>
      <c r="E448" s="796" t="s">
        <v>1582</v>
      </c>
      <c r="F448" s="1956">
        <v>102.84120000000003</v>
      </c>
      <c r="G448" s="497" t="s">
        <v>162</v>
      </c>
      <c r="H448" s="470"/>
      <c r="I448" s="458"/>
      <c r="J448" s="458"/>
      <c r="K448" s="458"/>
      <c r="L448" s="467"/>
      <c r="M448" s="462"/>
      <c r="N448" s="462"/>
      <c r="O448" s="466"/>
      <c r="P448" s="14" t="s">
        <v>1656</v>
      </c>
    </row>
    <row r="449" spans="1:19" s="44" customFormat="1">
      <c r="A449" s="1503" t="str">
        <f>IF(ISERROR(#REF!),"xx","")</f>
        <v>xx</v>
      </c>
      <c r="B449" s="789" t="s">
        <v>42</v>
      </c>
      <c r="C449" s="1369"/>
      <c r="D449" s="790" t="s">
        <v>43</v>
      </c>
      <c r="E449" s="797" t="s">
        <v>44</v>
      </c>
      <c r="F449" s="1956">
        <v>250.3116</v>
      </c>
      <c r="G449" s="1249" t="s">
        <v>162</v>
      </c>
      <c r="H449" s="474"/>
      <c r="I449" s="459"/>
      <c r="J449" s="459"/>
      <c r="K449" s="459"/>
      <c r="L449" s="468"/>
      <c r="M449" s="463"/>
      <c r="N449" s="463"/>
      <c r="O449" s="469"/>
      <c r="P449" s="5" t="s">
        <v>107</v>
      </c>
    </row>
    <row r="450" spans="1:19">
      <c r="A450" s="1503" t="str">
        <f>IF(ISERROR(#REF!),"xx","")</f>
        <v>xx</v>
      </c>
      <c r="B450" s="674" t="s">
        <v>4071</v>
      </c>
      <c r="C450" s="1349"/>
      <c r="D450" s="708" t="s">
        <v>888</v>
      </c>
      <c r="E450" s="673"/>
      <c r="F450" s="1956">
        <v>39.758796000000011</v>
      </c>
      <c r="G450" s="15" t="s">
        <v>162</v>
      </c>
      <c r="H450" s="160"/>
      <c r="I450" s="160"/>
      <c r="J450" s="124"/>
      <c r="K450" s="124"/>
      <c r="L450" s="124"/>
      <c r="M450" s="200"/>
      <c r="N450" s="124"/>
      <c r="O450" s="179"/>
      <c r="P450" s="4" t="s">
        <v>1916</v>
      </c>
    </row>
    <row r="451" spans="1:19" s="44" customFormat="1">
      <c r="A451" s="1503" t="str">
        <f>IF(ISERROR(#REF!),"xx","")</f>
        <v>xx</v>
      </c>
      <c r="B451" s="738">
        <v>4448121</v>
      </c>
      <c r="C451" s="1365"/>
      <c r="D451" s="737" t="s">
        <v>1235</v>
      </c>
      <c r="E451" s="739" t="s">
        <v>1643</v>
      </c>
      <c r="F451" s="1956">
        <v>53.555040000000012</v>
      </c>
      <c r="G451" s="497" t="s">
        <v>162</v>
      </c>
      <c r="H451" s="470"/>
      <c r="I451" s="216"/>
      <c r="J451" s="462"/>
      <c r="K451" s="462"/>
      <c r="L451" s="462"/>
      <c r="M451" s="462"/>
      <c r="N451" s="462"/>
      <c r="O451" s="504" t="s">
        <v>881</v>
      </c>
      <c r="P451" s="14" t="s">
        <v>79</v>
      </c>
    </row>
    <row r="452" spans="1:19" s="44" customFormat="1">
      <c r="A452" s="1503" t="str">
        <f>IF(ISERROR(#REF!),"xx","")</f>
        <v>xx</v>
      </c>
      <c r="B452" s="738" t="s">
        <v>1352</v>
      </c>
      <c r="C452" s="1365"/>
      <c r="D452" s="737" t="s">
        <v>1354</v>
      </c>
      <c r="E452" s="739" t="s">
        <v>328</v>
      </c>
      <c r="F452" s="1956">
        <v>154.64988000000002</v>
      </c>
      <c r="G452" s="497" t="s">
        <v>162</v>
      </c>
      <c r="H452" s="470"/>
      <c r="I452" s="216"/>
      <c r="J452" s="462"/>
      <c r="K452" s="462"/>
      <c r="L452" s="462"/>
      <c r="M452" s="462"/>
      <c r="N452" s="462"/>
      <c r="O452" s="504" t="s">
        <v>881</v>
      </c>
      <c r="P452" s="14" t="s">
        <v>136</v>
      </c>
    </row>
    <row r="453" spans="1:19" s="44" customFormat="1">
      <c r="A453" s="1503" t="str">
        <f>IF(ISERROR(#REF!),"xx","")</f>
        <v>xx</v>
      </c>
      <c r="B453" s="738" t="s">
        <v>1353</v>
      </c>
      <c r="C453" s="1365"/>
      <c r="D453" s="737" t="s">
        <v>917</v>
      </c>
      <c r="E453" s="739" t="s">
        <v>329</v>
      </c>
      <c r="F453" s="1956">
        <v>105.75180000000002</v>
      </c>
      <c r="G453" s="497" t="s">
        <v>162</v>
      </c>
      <c r="H453" s="470"/>
      <c r="I453" s="216"/>
      <c r="J453" s="462"/>
      <c r="K453" s="462"/>
      <c r="L453" s="462"/>
      <c r="M453" s="462"/>
      <c r="N453" s="462"/>
      <c r="O453" s="504" t="s">
        <v>881</v>
      </c>
      <c r="P453" s="14" t="s">
        <v>1232</v>
      </c>
    </row>
    <row r="454" spans="1:19" s="44" customFormat="1">
      <c r="A454" s="1503" t="str">
        <f>IF(ISERROR(#REF!),"xx","")</f>
        <v>xx</v>
      </c>
      <c r="B454" s="740" t="s">
        <v>1256</v>
      </c>
      <c r="C454" s="1365"/>
      <c r="D454" s="737" t="s">
        <v>513</v>
      </c>
      <c r="E454" s="739" t="s">
        <v>547</v>
      </c>
      <c r="F454" s="1956">
        <v>56.271600000000014</v>
      </c>
      <c r="G454" s="497" t="s">
        <v>162</v>
      </c>
      <c r="H454" s="470"/>
      <c r="I454" s="216"/>
      <c r="J454" s="462"/>
      <c r="K454" s="462"/>
      <c r="L454" s="462"/>
      <c r="M454" s="462"/>
      <c r="N454" s="462"/>
      <c r="O454" s="504" t="s">
        <v>881</v>
      </c>
      <c r="P454" s="14" t="s">
        <v>503</v>
      </c>
    </row>
    <row r="455" spans="1:19" s="44" customFormat="1">
      <c r="A455" s="1503" t="str">
        <f>IF(ISERROR(#REF!),"xx","")</f>
        <v>xx</v>
      </c>
      <c r="B455" s="722" t="s">
        <v>1086</v>
      </c>
      <c r="C455" s="1364"/>
      <c r="D455" s="725" t="s">
        <v>1087</v>
      </c>
      <c r="E455" s="724"/>
      <c r="F455" s="1956">
        <v>717.50170800000012</v>
      </c>
      <c r="G455" s="1251" t="s">
        <v>162</v>
      </c>
      <c r="H455" s="473"/>
      <c r="I455" s="47"/>
      <c r="J455" s="461"/>
      <c r="K455" s="461"/>
      <c r="L455" s="461"/>
      <c r="M455" s="461"/>
      <c r="N455" s="461"/>
      <c r="O455" s="502"/>
      <c r="P455" s="4"/>
    </row>
    <row r="456" spans="1:19" s="44" customFormat="1">
      <c r="A456" s="1503" t="str">
        <f>IF(ISERROR(#REF!),"xx","")</f>
        <v>xx</v>
      </c>
      <c r="B456" s="734" t="s">
        <v>186</v>
      </c>
      <c r="C456" s="1363"/>
      <c r="D456" s="727" t="s">
        <v>1258</v>
      </c>
      <c r="E456" s="728"/>
      <c r="F456" s="1956">
        <v>545.5628640000001</v>
      </c>
      <c r="G456" s="1249" t="s">
        <v>162</v>
      </c>
      <c r="H456" s="474"/>
      <c r="I456" s="48"/>
      <c r="J456" s="463"/>
      <c r="K456" s="463"/>
      <c r="L456" s="463"/>
      <c r="M456" s="463"/>
      <c r="N456" s="463"/>
      <c r="O456" s="469"/>
      <c r="P456" s="5"/>
    </row>
    <row r="457" spans="1:19" ht="14.1" customHeight="1">
      <c r="A457" s="1503"/>
      <c r="G457" s="77"/>
      <c r="H457" s="77"/>
      <c r="I457" s="77"/>
      <c r="R457" s="44"/>
      <c r="S457" s="44"/>
    </row>
    <row r="458" spans="1:19">
      <c r="A458" s="1503" t="str">
        <f>IF(ISERROR(#REF!),"xx","")</f>
        <v>xx</v>
      </c>
      <c r="B458" s="90" t="s">
        <v>296</v>
      </c>
      <c r="C458" s="1343"/>
      <c r="D458" s="83"/>
      <c r="E458" s="83"/>
      <c r="F458" s="83"/>
      <c r="G458" s="83" t="s">
        <v>10</v>
      </c>
      <c r="H458" s="83"/>
      <c r="I458" s="83"/>
      <c r="J458" s="83"/>
      <c r="K458" s="83"/>
      <c r="L458" s="83"/>
      <c r="M458" s="83"/>
      <c r="N458" s="83"/>
      <c r="O458" s="91"/>
      <c r="P458" s="89"/>
    </row>
    <row r="459" spans="1:19" s="44" customFormat="1">
      <c r="A459" s="1503" t="str">
        <f>IF(ISERROR(#REF!),"xx","")</f>
        <v>xx</v>
      </c>
      <c r="B459" s="662" t="s">
        <v>4342</v>
      </c>
      <c r="C459" s="1841"/>
      <c r="D459" s="663" t="s">
        <v>4343</v>
      </c>
      <c r="E459" s="664" t="s">
        <v>1240</v>
      </c>
      <c r="F459" s="1956">
        <v>8153.2379174400003</v>
      </c>
      <c r="G459" s="161" t="s">
        <v>2860</v>
      </c>
      <c r="H459" s="162" t="s">
        <v>2861</v>
      </c>
      <c r="I459" s="51"/>
      <c r="J459" s="183"/>
      <c r="K459" s="183"/>
      <c r="L459" s="183"/>
      <c r="M459" s="139"/>
      <c r="N459" s="139"/>
      <c r="O459" s="116"/>
      <c r="P459" s="14" t="s">
        <v>2469</v>
      </c>
      <c r="Q459"/>
      <c r="R459"/>
    </row>
    <row r="460" spans="1:19" s="44" customFormat="1">
      <c r="A460" s="1503" t="str">
        <f>IF(ISERROR(#REF!),"xx","")</f>
        <v>xx</v>
      </c>
      <c r="B460" s="662" t="s">
        <v>2826</v>
      </c>
      <c r="C460" s="1350"/>
      <c r="D460" s="663" t="s">
        <v>2827</v>
      </c>
      <c r="E460" s="664" t="s">
        <v>520</v>
      </c>
      <c r="F460" s="1956">
        <v>11927.424579840004</v>
      </c>
      <c r="G460" s="161" t="s">
        <v>2860</v>
      </c>
      <c r="H460" s="162" t="s">
        <v>2861</v>
      </c>
      <c r="I460" s="51"/>
      <c r="J460" s="183"/>
      <c r="K460" s="183"/>
      <c r="L460" s="183"/>
      <c r="M460" s="139"/>
      <c r="N460" s="139"/>
      <c r="O460" s="116"/>
      <c r="P460" s="86" t="s">
        <v>2469</v>
      </c>
      <c r="Q460"/>
      <c r="R460"/>
    </row>
    <row r="461" spans="1:19" s="44" customFormat="1">
      <c r="A461" s="1503" t="str">
        <f>IF(ISERROR(#REF!),"xx","")</f>
        <v>xx</v>
      </c>
      <c r="B461" s="731">
        <v>9967004027</v>
      </c>
      <c r="C461" s="1365"/>
      <c r="D461" s="737" t="s">
        <v>2837</v>
      </c>
      <c r="E461" s="733" t="s">
        <v>2431</v>
      </c>
      <c r="F461" s="1956">
        <v>2694.4984281600005</v>
      </c>
      <c r="G461" s="161" t="s">
        <v>2860</v>
      </c>
      <c r="H461" s="162" t="s">
        <v>2861</v>
      </c>
      <c r="I461" s="462"/>
      <c r="J461" s="493"/>
      <c r="K461" s="493"/>
      <c r="L461" s="494"/>
      <c r="M461" s="494"/>
      <c r="N461" s="494"/>
      <c r="O461" s="495"/>
      <c r="P461" s="14" t="s">
        <v>2934</v>
      </c>
      <c r="Q461"/>
      <c r="R461"/>
    </row>
    <row r="462" spans="1:19" s="44" customFormat="1">
      <c r="A462" s="1503" t="str">
        <f>IF(ISERROR(#REF!),"xx","")</f>
        <v>xx</v>
      </c>
      <c r="B462" s="662" t="s">
        <v>4221</v>
      </c>
      <c r="C462" s="1350"/>
      <c r="D462" s="663" t="s">
        <v>172</v>
      </c>
      <c r="E462" s="664" t="s">
        <v>173</v>
      </c>
      <c r="F462" s="1956">
        <v>1114.0379712000001</v>
      </c>
      <c r="G462" s="161" t="s">
        <v>2860</v>
      </c>
      <c r="H462" s="162" t="s">
        <v>2861</v>
      </c>
      <c r="I462" s="51"/>
      <c r="J462" s="183"/>
      <c r="K462" s="183"/>
      <c r="L462" s="183"/>
      <c r="M462" s="139"/>
      <c r="N462" s="139"/>
      <c r="O462" s="116"/>
      <c r="P462" s="14" t="s">
        <v>2864</v>
      </c>
      <c r="Q462"/>
      <c r="R462"/>
    </row>
    <row r="463" spans="1:19" s="44" customFormat="1">
      <c r="A463" s="1503" t="str">
        <f>IF(ISERROR(#REF!),"xx","")</f>
        <v>xx</v>
      </c>
      <c r="B463" s="665" t="s">
        <v>2828</v>
      </c>
      <c r="C463" s="1351"/>
      <c r="D463" s="666" t="s">
        <v>2829</v>
      </c>
      <c r="E463" s="667" t="s">
        <v>2830</v>
      </c>
      <c r="F463" s="1956">
        <v>435.25810944000006</v>
      </c>
      <c r="G463" s="163" t="s">
        <v>2860</v>
      </c>
      <c r="H463" s="164" t="s">
        <v>2861</v>
      </c>
      <c r="I463" s="52"/>
      <c r="J463" s="209"/>
      <c r="K463" s="209"/>
      <c r="L463" s="209"/>
      <c r="M463" s="123"/>
      <c r="N463" s="123"/>
      <c r="O463" s="180"/>
      <c r="P463" s="5" t="s">
        <v>2873</v>
      </c>
      <c r="Q463"/>
      <c r="R463"/>
    </row>
    <row r="464" spans="1:19" s="44" customFormat="1">
      <c r="A464" s="1503" t="str">
        <f>IF(ISERROR(#REF!),"xx","")</f>
        <v>xx</v>
      </c>
      <c r="B464" s="662" t="s">
        <v>4088</v>
      </c>
      <c r="C464" s="1350"/>
      <c r="D464" s="663" t="s">
        <v>1704</v>
      </c>
      <c r="E464" s="664" t="s">
        <v>1852</v>
      </c>
      <c r="F464" s="1956">
        <v>4507.1735385600005</v>
      </c>
      <c r="G464" s="161" t="s">
        <v>2860</v>
      </c>
      <c r="H464" s="162" t="s">
        <v>2861</v>
      </c>
      <c r="I464" s="153"/>
      <c r="J464" s="312"/>
      <c r="K464" s="312"/>
      <c r="L464" s="312"/>
      <c r="M464" s="139"/>
      <c r="N464" s="139"/>
      <c r="O464" s="58"/>
      <c r="P464" s="14" t="s">
        <v>4014</v>
      </c>
      <c r="Q464"/>
      <c r="R464"/>
    </row>
    <row r="465" spans="1:18" s="44" customFormat="1">
      <c r="A465" s="1503" t="str">
        <f>IF(ISERROR(#REF!),"xx","")</f>
        <v>xx</v>
      </c>
      <c r="B465" s="662" t="s">
        <v>1705</v>
      </c>
      <c r="C465" s="1350"/>
      <c r="D465" s="663" t="s">
        <v>885</v>
      </c>
      <c r="E465" s="664" t="s">
        <v>2464</v>
      </c>
      <c r="F465" s="1956">
        <v>954.8817062400002</v>
      </c>
      <c r="G465" s="161" t="s">
        <v>2860</v>
      </c>
      <c r="H465" s="162" t="s">
        <v>2861</v>
      </c>
      <c r="I465" s="51"/>
      <c r="J465" s="183"/>
      <c r="K465" s="183"/>
      <c r="L465" s="183"/>
      <c r="M465" s="139"/>
      <c r="N465" s="139"/>
      <c r="O465" s="116"/>
      <c r="P465" s="14" t="s">
        <v>2871</v>
      </c>
      <c r="Q465"/>
      <c r="R465"/>
    </row>
    <row r="466" spans="1:18" s="44" customFormat="1">
      <c r="A466" s="1503" t="str">
        <f>IF(ISERROR(#REF!),"xx","")</f>
        <v>xx</v>
      </c>
      <c r="B466" s="665" t="s">
        <v>1712</v>
      </c>
      <c r="C466" s="1351"/>
      <c r="D466" s="666" t="s">
        <v>1713</v>
      </c>
      <c r="E466" s="667" t="s">
        <v>1714</v>
      </c>
      <c r="F466" s="1956">
        <v>405.11826431999998</v>
      </c>
      <c r="G466" s="163" t="s">
        <v>2860</v>
      </c>
      <c r="H466" s="164" t="s">
        <v>2861</v>
      </c>
      <c r="I466" s="52"/>
      <c r="J466" s="209"/>
      <c r="K466" s="209"/>
      <c r="L466" s="209"/>
      <c r="M466" s="123"/>
      <c r="N466" s="123"/>
      <c r="O466" s="180"/>
      <c r="P466" s="5" t="s">
        <v>2872</v>
      </c>
      <c r="Q466"/>
      <c r="R466"/>
    </row>
    <row r="467" spans="1:18" s="44" customFormat="1">
      <c r="A467" s="1503" t="str">
        <f>IF(ISERROR(#REF!),"xx","")</f>
        <v>xx</v>
      </c>
      <c r="B467" s="662" t="s">
        <v>2395</v>
      </c>
      <c r="C467" s="1350"/>
      <c r="D467" s="663" t="s">
        <v>1710</v>
      </c>
      <c r="E467" s="664" t="s">
        <v>1711</v>
      </c>
      <c r="F467" s="1956">
        <v>448.44662016000007</v>
      </c>
      <c r="G467" s="161" t="s">
        <v>2860</v>
      </c>
      <c r="H467" s="162" t="s">
        <v>2861</v>
      </c>
      <c r="I467" s="51"/>
      <c r="J467" s="183"/>
      <c r="K467" s="183"/>
      <c r="L467" s="183"/>
      <c r="M467" s="139"/>
      <c r="N467" s="139"/>
      <c r="O467" s="58"/>
      <c r="P467" s="14" t="s">
        <v>1738</v>
      </c>
      <c r="Q467"/>
      <c r="R467"/>
    </row>
    <row r="468" spans="1:18" s="44" customFormat="1">
      <c r="A468" s="1503" t="str">
        <f>IF(ISERROR(#REF!),"xx","")</f>
        <v>xx</v>
      </c>
      <c r="B468" s="662" t="s">
        <v>1707</v>
      </c>
      <c r="C468" s="1350"/>
      <c r="D468" s="663" t="s">
        <v>1708</v>
      </c>
      <c r="E468" s="664" t="s">
        <v>1709</v>
      </c>
      <c r="F468" s="1956">
        <v>1744.8325171199999</v>
      </c>
      <c r="G468" s="161" t="s">
        <v>2860</v>
      </c>
      <c r="H468" s="162" t="s">
        <v>2861</v>
      </c>
      <c r="I468" s="153"/>
      <c r="J468" s="312"/>
      <c r="K468" s="312"/>
      <c r="L468" s="312"/>
      <c r="M468" s="139"/>
      <c r="N468" s="139"/>
      <c r="O468" s="58"/>
      <c r="P468" s="14" t="s">
        <v>1737</v>
      </c>
      <c r="Q468"/>
      <c r="R468"/>
    </row>
    <row r="469" spans="1:18" s="44" customFormat="1">
      <c r="A469" s="1503" t="str">
        <f>IF(ISERROR(#REF!),"xx","")</f>
        <v>xx</v>
      </c>
      <c r="B469" s="674" t="s">
        <v>625</v>
      </c>
      <c r="C469" s="1349"/>
      <c r="D469" s="708" t="s">
        <v>624</v>
      </c>
      <c r="E469" s="673" t="s">
        <v>1242</v>
      </c>
      <c r="F469" s="1956">
        <v>12091.163293440002</v>
      </c>
      <c r="G469" s="159" t="s">
        <v>2860</v>
      </c>
      <c r="H469" s="160" t="s">
        <v>2861</v>
      </c>
      <c r="I469" s="53"/>
      <c r="J469" s="200"/>
      <c r="K469" s="200"/>
      <c r="L469" s="200"/>
      <c r="M469" s="124"/>
      <c r="N469" s="124"/>
      <c r="O469" s="125"/>
      <c r="P469" s="4" t="s">
        <v>1552</v>
      </c>
      <c r="Q469"/>
      <c r="R469"/>
    </row>
    <row r="470" spans="1:18" s="44" customFormat="1">
      <c r="A470" s="1503" t="str">
        <f>IF(ISERROR(#REF!),"xx","")</f>
        <v>xx</v>
      </c>
      <c r="B470" s="665" t="s">
        <v>1550</v>
      </c>
      <c r="C470" s="1351"/>
      <c r="D470" s="670" t="s">
        <v>1551</v>
      </c>
      <c r="E470" s="667"/>
      <c r="F470" s="1956">
        <v>45.228395520000007</v>
      </c>
      <c r="G470" s="172" t="s">
        <v>2860</v>
      </c>
      <c r="H470" s="164" t="s">
        <v>2861</v>
      </c>
      <c r="I470" s="164"/>
      <c r="J470" s="164"/>
      <c r="K470" s="123"/>
      <c r="L470" s="123"/>
      <c r="M470" s="123"/>
      <c r="N470" s="123"/>
      <c r="O470" s="180"/>
      <c r="P470" s="5" t="s">
        <v>1557</v>
      </c>
      <c r="Q470"/>
      <c r="R470"/>
    </row>
    <row r="471" spans="1:18" s="44" customFormat="1">
      <c r="A471" s="1503" t="str">
        <f>IF(ISERROR(#REF!),"xx","")</f>
        <v>xx</v>
      </c>
      <c r="B471" s="662" t="s">
        <v>2822</v>
      </c>
      <c r="C471" s="1350"/>
      <c r="D471" s="663" t="s">
        <v>2823</v>
      </c>
      <c r="E471" s="664" t="s">
        <v>916</v>
      </c>
      <c r="F471" s="1956">
        <v>17599.080280320002</v>
      </c>
      <c r="G471" s="161" t="s">
        <v>2860</v>
      </c>
      <c r="H471" s="162" t="s">
        <v>2861</v>
      </c>
      <c r="I471" s="51"/>
      <c r="J471" s="183"/>
      <c r="K471" s="183"/>
      <c r="L471" s="183"/>
      <c r="M471" s="139"/>
      <c r="N471" s="139"/>
      <c r="O471" s="58"/>
      <c r="P471" s="14" t="s">
        <v>1047</v>
      </c>
      <c r="Q471"/>
      <c r="R471"/>
    </row>
    <row r="472" spans="1:18" s="44" customFormat="1">
      <c r="A472" s="1503" t="str">
        <f>IF(ISERROR(#REF!),"xx","")</f>
        <v>xx</v>
      </c>
      <c r="B472" s="662" t="s">
        <v>2824</v>
      </c>
      <c r="C472" s="1350"/>
      <c r="D472" s="663" t="s">
        <v>397</v>
      </c>
      <c r="E472" s="664" t="s">
        <v>2825</v>
      </c>
      <c r="F472" s="1956">
        <v>1331.38760832</v>
      </c>
      <c r="G472" s="161" t="s">
        <v>2860</v>
      </c>
      <c r="H472" s="162" t="s">
        <v>2861</v>
      </c>
      <c r="I472" s="51"/>
      <c r="J472" s="183"/>
      <c r="K472" s="183"/>
      <c r="L472" s="183"/>
      <c r="M472" s="139"/>
      <c r="N472" s="139"/>
      <c r="O472" s="58"/>
      <c r="P472" s="14"/>
      <c r="Q472"/>
      <c r="R472"/>
    </row>
    <row r="473" spans="1:18">
      <c r="A473" s="1503" t="str">
        <f>IF(ISERROR(#REF!),"xx","")</f>
        <v>xx</v>
      </c>
      <c r="B473" s="665">
        <v>9967004066</v>
      </c>
      <c r="C473" s="1351"/>
      <c r="D473" s="670" t="s">
        <v>4010</v>
      </c>
      <c r="E473" s="667"/>
      <c r="F473" s="1956">
        <v>1420.7267289600004</v>
      </c>
      <c r="G473" s="172" t="s">
        <v>2860</v>
      </c>
      <c r="H473" s="164" t="s">
        <v>2861</v>
      </c>
      <c r="I473" s="164"/>
      <c r="J473" s="164"/>
      <c r="K473" s="168"/>
      <c r="L473" s="123"/>
      <c r="M473" s="123"/>
      <c r="N473" s="123"/>
      <c r="O473" s="180"/>
      <c r="P473" s="5"/>
    </row>
    <row r="474" spans="1:18" s="44" customFormat="1">
      <c r="A474" s="1503" t="str">
        <f>IF(ISERROR(#REF!),"xx","")</f>
        <v>xx</v>
      </c>
      <c r="B474" s="665" t="s">
        <v>1432</v>
      </c>
      <c r="C474" s="1351"/>
      <c r="D474" s="666" t="s">
        <v>913</v>
      </c>
      <c r="E474" s="667" t="s">
        <v>1447</v>
      </c>
      <c r="F474" s="1956">
        <v>22468.621190400005</v>
      </c>
      <c r="G474" s="163" t="s">
        <v>2860</v>
      </c>
      <c r="H474" s="164" t="s">
        <v>2861</v>
      </c>
      <c r="I474" s="171"/>
      <c r="J474" s="313"/>
      <c r="K474" s="313"/>
      <c r="L474" s="313"/>
      <c r="M474" s="123"/>
      <c r="N474" s="123"/>
      <c r="O474" s="199"/>
      <c r="P474" s="5" t="s">
        <v>776</v>
      </c>
      <c r="Q474"/>
      <c r="R474"/>
    </row>
    <row r="475" spans="1:18" s="44" customFormat="1">
      <c r="A475" s="1503" t="str">
        <f>IF(ISERROR(#REF!),"xx","")</f>
        <v>xx</v>
      </c>
      <c r="B475" s="662" t="s">
        <v>3293</v>
      </c>
      <c r="C475" s="1350"/>
      <c r="D475" s="663" t="s">
        <v>3298</v>
      </c>
      <c r="E475" s="664" t="s">
        <v>3329</v>
      </c>
      <c r="F475" s="1956">
        <v>12270.363114240001</v>
      </c>
      <c r="G475" s="159" t="s">
        <v>2860</v>
      </c>
      <c r="H475" s="160" t="s">
        <v>2861</v>
      </c>
      <c r="I475" s="170"/>
      <c r="J475" s="320"/>
      <c r="K475" s="320"/>
      <c r="L475" s="365"/>
      <c r="M475" s="205"/>
      <c r="N475" s="205"/>
      <c r="O475" s="116"/>
      <c r="P475" s="86" t="s">
        <v>3303</v>
      </c>
      <c r="Q475"/>
      <c r="R475"/>
    </row>
    <row r="476" spans="1:18" s="44" customFormat="1">
      <c r="A476" s="1503" t="str">
        <f>IF(ISERROR(#REF!),"xx","")</f>
        <v>xx</v>
      </c>
      <c r="B476" s="662" t="s">
        <v>3294</v>
      </c>
      <c r="C476" s="1350"/>
      <c r="D476" s="663" t="s">
        <v>3299</v>
      </c>
      <c r="E476" s="664" t="s">
        <v>3403</v>
      </c>
      <c r="F476" s="1956">
        <v>12270.363114240001</v>
      </c>
      <c r="G476" s="161" t="s">
        <v>2860</v>
      </c>
      <c r="H476" s="162" t="s">
        <v>2861</v>
      </c>
      <c r="I476" s="153"/>
      <c r="J476" s="312"/>
      <c r="K476" s="312"/>
      <c r="L476" s="365"/>
      <c r="M476" s="205"/>
      <c r="N476" s="205"/>
      <c r="O476" s="116"/>
      <c r="P476" s="86" t="s">
        <v>3304</v>
      </c>
      <c r="Q476"/>
      <c r="R476"/>
    </row>
    <row r="477" spans="1:18" s="44" customFormat="1">
      <c r="A477" s="1503" t="str">
        <f>IF(ISERROR(#REF!),"xx","")</f>
        <v>xx</v>
      </c>
      <c r="B477" s="662" t="s">
        <v>3295</v>
      </c>
      <c r="C477" s="1350"/>
      <c r="D477" s="663" t="s">
        <v>3300</v>
      </c>
      <c r="E477" s="664" t="s">
        <v>3406</v>
      </c>
      <c r="F477" s="1956">
        <v>5907.2047372800007</v>
      </c>
      <c r="G477" s="161" t="s">
        <v>2860</v>
      </c>
      <c r="H477" s="162" t="s">
        <v>2861</v>
      </c>
      <c r="I477" s="153"/>
      <c r="J477" s="312"/>
      <c r="K477" s="312"/>
      <c r="L477" s="365"/>
      <c r="M477" s="205"/>
      <c r="N477" s="205"/>
      <c r="O477" s="116"/>
      <c r="P477" s="86" t="s">
        <v>3305</v>
      </c>
      <c r="Q477"/>
      <c r="R477"/>
    </row>
    <row r="478" spans="1:18" s="44" customFormat="1">
      <c r="A478" s="1503" t="str">
        <f>IF(ISERROR(#REF!),"xx","")</f>
        <v>xx</v>
      </c>
      <c r="B478" s="662" t="s">
        <v>3296</v>
      </c>
      <c r="C478" s="1350"/>
      <c r="D478" s="663" t="s">
        <v>3301</v>
      </c>
      <c r="E478" s="664" t="s">
        <v>3404</v>
      </c>
      <c r="F478" s="1956">
        <v>12788.53373952</v>
      </c>
      <c r="G478" s="161" t="s">
        <v>2860</v>
      </c>
      <c r="H478" s="162" t="s">
        <v>2861</v>
      </c>
      <c r="I478" s="153"/>
      <c r="J478" s="312"/>
      <c r="K478" s="312"/>
      <c r="L478" s="365"/>
      <c r="M478" s="205"/>
      <c r="N478" s="205"/>
      <c r="O478" s="116"/>
      <c r="P478" s="86" t="s">
        <v>3306</v>
      </c>
      <c r="Q478"/>
      <c r="R478"/>
    </row>
    <row r="479" spans="1:18" s="44" customFormat="1">
      <c r="A479" s="1503" t="str">
        <f>IF(ISERROR(#REF!),"xx","")</f>
        <v>xx</v>
      </c>
      <c r="B479" s="662" t="s">
        <v>3297</v>
      </c>
      <c r="C479" s="1350"/>
      <c r="D479" s="663" t="s">
        <v>3302</v>
      </c>
      <c r="E479" s="664" t="s">
        <v>3405</v>
      </c>
      <c r="F479" s="1956">
        <v>6031.5641971200012</v>
      </c>
      <c r="G479" s="163" t="s">
        <v>2860</v>
      </c>
      <c r="H479" s="164" t="s">
        <v>2861</v>
      </c>
      <c r="I479" s="171"/>
      <c r="J479" s="313"/>
      <c r="K479" s="313"/>
      <c r="L479" s="365"/>
      <c r="M479" s="205"/>
      <c r="N479" s="205"/>
      <c r="O479" s="116"/>
      <c r="P479" s="86" t="s">
        <v>3307</v>
      </c>
      <c r="Q479"/>
      <c r="R479"/>
    </row>
    <row r="480" spans="1:18" s="44" customFormat="1">
      <c r="A480" s="1503" t="str">
        <f>IF(ISERROR(#REF!),"xx","")</f>
        <v>xx</v>
      </c>
      <c r="B480" s="711" t="s">
        <v>1433</v>
      </c>
      <c r="C480" s="1353"/>
      <c r="D480" s="712" t="s">
        <v>1435</v>
      </c>
      <c r="E480" s="713" t="s">
        <v>534</v>
      </c>
      <c r="F480" s="1956">
        <v>30160.000442880002</v>
      </c>
      <c r="G480" s="173" t="s">
        <v>2860</v>
      </c>
      <c r="H480" s="174" t="s">
        <v>2861</v>
      </c>
      <c r="I480" s="74"/>
      <c r="J480" s="296"/>
      <c r="K480" s="296"/>
      <c r="L480" s="296"/>
      <c r="M480" s="151"/>
      <c r="N480" s="151"/>
      <c r="O480" s="277"/>
      <c r="P480" s="24" t="s">
        <v>1853</v>
      </c>
      <c r="Q480"/>
      <c r="R480"/>
    </row>
    <row r="481" spans="1:18" s="44" customFormat="1">
      <c r="A481" s="1503" t="str">
        <f>IF(ISERROR(#REF!),"xx","")</f>
        <v>xx</v>
      </c>
      <c r="B481" s="711" t="s">
        <v>2397</v>
      </c>
      <c r="C481" s="1353"/>
      <c r="D481" s="712" t="s">
        <v>1719</v>
      </c>
      <c r="E481" s="713" t="s">
        <v>1758</v>
      </c>
      <c r="F481" s="1956">
        <v>29893.939004160005</v>
      </c>
      <c r="G481" s="173" t="s">
        <v>2860</v>
      </c>
      <c r="H481" s="174" t="s">
        <v>2861</v>
      </c>
      <c r="I481" s="74"/>
      <c r="J481" s="296"/>
      <c r="K481" s="296"/>
      <c r="L481" s="296"/>
      <c r="M481" s="151"/>
      <c r="N481" s="151"/>
      <c r="O481" s="277"/>
      <c r="P481" s="24" t="s">
        <v>1741</v>
      </c>
      <c r="Q481"/>
      <c r="R481"/>
    </row>
    <row r="482" spans="1:18" s="44" customFormat="1">
      <c r="A482" s="1503" t="str">
        <f>IF(ISERROR(#REF!),"xx","")</f>
        <v>xx</v>
      </c>
      <c r="B482" s="662" t="s">
        <v>683</v>
      </c>
      <c r="C482" s="1350"/>
      <c r="D482" s="663" t="s">
        <v>684</v>
      </c>
      <c r="E482" s="664" t="s">
        <v>1816</v>
      </c>
      <c r="F482" s="1956">
        <v>12329.89769088</v>
      </c>
      <c r="G482" s="161" t="s">
        <v>2860</v>
      </c>
      <c r="H482" s="162" t="s">
        <v>2861</v>
      </c>
      <c r="I482" s="51"/>
      <c r="J482" s="183"/>
      <c r="K482" s="183"/>
      <c r="L482" s="183"/>
      <c r="M482" s="139"/>
      <c r="N482" s="139"/>
      <c r="O482" s="116"/>
      <c r="P482" s="14" t="s">
        <v>311</v>
      </c>
      <c r="Q482"/>
      <c r="R482"/>
    </row>
    <row r="483" spans="1:18" s="44" customFormat="1">
      <c r="A483" s="1503" t="str">
        <f>IF(ISERROR(#REF!),"xx","")</f>
        <v>xx</v>
      </c>
      <c r="B483" s="662" t="s">
        <v>1825</v>
      </c>
      <c r="C483" s="1350"/>
      <c r="D483" s="663" t="s">
        <v>1826</v>
      </c>
      <c r="E483" s="664" t="s">
        <v>381</v>
      </c>
      <c r="F483" s="1956">
        <v>2502.3150028800005</v>
      </c>
      <c r="G483" s="161" t="s">
        <v>2860</v>
      </c>
      <c r="H483" s="162" t="s">
        <v>2861</v>
      </c>
      <c r="I483" s="51"/>
      <c r="J483" s="183"/>
      <c r="K483" s="183"/>
      <c r="L483" s="183"/>
      <c r="M483" s="139"/>
      <c r="N483" s="139"/>
      <c r="O483" s="116"/>
      <c r="P483" s="14" t="s">
        <v>2467</v>
      </c>
      <c r="Q483"/>
      <c r="R483"/>
    </row>
    <row r="484" spans="1:18" s="44" customFormat="1">
      <c r="A484" s="1503" t="str">
        <f>IF(ISERROR(#REF!),"xx","")</f>
        <v>xx</v>
      </c>
      <c r="B484" s="674" t="s">
        <v>774</v>
      </c>
      <c r="C484" s="1349"/>
      <c r="D484" s="708" t="s">
        <v>291</v>
      </c>
      <c r="E484" s="673" t="s">
        <v>290</v>
      </c>
      <c r="F484" s="1956">
        <v>1121.7871526400002</v>
      </c>
      <c r="G484" s="159" t="s">
        <v>2860</v>
      </c>
      <c r="H484" s="160" t="s">
        <v>2861</v>
      </c>
      <c r="I484" s="53"/>
      <c r="J484" s="200"/>
      <c r="K484" s="200"/>
      <c r="L484" s="200"/>
      <c r="M484" s="124"/>
      <c r="N484" s="124"/>
      <c r="O484" s="179"/>
      <c r="P484" s="4" t="s">
        <v>121</v>
      </c>
      <c r="Q484"/>
      <c r="R484"/>
    </row>
    <row r="485" spans="1:18" s="44" customFormat="1">
      <c r="A485" s="1503" t="str">
        <f>IF(ISERROR(#REF!),"xx","")</f>
        <v>xx</v>
      </c>
      <c r="B485" s="662" t="s">
        <v>282</v>
      </c>
      <c r="C485" s="1350"/>
      <c r="D485" s="663" t="s">
        <v>292</v>
      </c>
      <c r="E485" s="664" t="s">
        <v>290</v>
      </c>
      <c r="F485" s="1956">
        <v>1121.7871526400002</v>
      </c>
      <c r="G485" s="161" t="s">
        <v>2860</v>
      </c>
      <c r="H485" s="162" t="s">
        <v>2861</v>
      </c>
      <c r="I485" s="51"/>
      <c r="J485" s="183"/>
      <c r="K485" s="183"/>
      <c r="L485" s="183"/>
      <c r="M485" s="139"/>
      <c r="N485" s="139"/>
      <c r="O485" s="116"/>
      <c r="P485" s="14" t="s">
        <v>1088</v>
      </c>
      <c r="Q485"/>
      <c r="R485"/>
    </row>
    <row r="486" spans="1:18" s="44" customFormat="1">
      <c r="A486" s="1503" t="str">
        <f>IF(ISERROR(#REF!),"xx","")</f>
        <v>xx</v>
      </c>
      <c r="B486" s="662" t="s">
        <v>283</v>
      </c>
      <c r="C486" s="1350"/>
      <c r="D486" s="663" t="s">
        <v>1425</v>
      </c>
      <c r="E486" s="664" t="s">
        <v>290</v>
      </c>
      <c r="F486" s="1956">
        <v>1121.7871526400002</v>
      </c>
      <c r="G486" s="161" t="s">
        <v>2860</v>
      </c>
      <c r="H486" s="162" t="s">
        <v>2861</v>
      </c>
      <c r="I486" s="51"/>
      <c r="J486" s="183"/>
      <c r="K486" s="183"/>
      <c r="L486" s="183"/>
      <c r="M486" s="139"/>
      <c r="N486" s="139"/>
      <c r="O486" s="116"/>
      <c r="P486" s="14" t="s">
        <v>1089</v>
      </c>
      <c r="Q486"/>
      <c r="R486"/>
    </row>
    <row r="487" spans="1:18" s="44" customFormat="1">
      <c r="A487" s="1503" t="str">
        <f>IF(ISERROR(#REF!),"xx","")</f>
        <v>xx</v>
      </c>
      <c r="B487" s="665" t="s">
        <v>284</v>
      </c>
      <c r="C487" s="1351"/>
      <c r="D487" s="666" t="s">
        <v>1426</v>
      </c>
      <c r="E487" s="667" t="s">
        <v>290</v>
      </c>
      <c r="F487" s="1956">
        <v>1121.7871526400002</v>
      </c>
      <c r="G487" s="163" t="s">
        <v>2860</v>
      </c>
      <c r="H487" s="164" t="s">
        <v>2861</v>
      </c>
      <c r="I487" s="52"/>
      <c r="J487" s="209"/>
      <c r="K487" s="209"/>
      <c r="L487" s="209"/>
      <c r="M487" s="123"/>
      <c r="N487" s="123"/>
      <c r="O487" s="180"/>
      <c r="P487" s="5" t="s">
        <v>1090</v>
      </c>
      <c r="Q487"/>
      <c r="R487"/>
    </row>
    <row r="488" spans="1:18" s="44" customFormat="1">
      <c r="A488" s="1503" t="str">
        <f>IF(ISERROR(#REF!),"xx","")</f>
        <v>xx</v>
      </c>
      <c r="B488" s="662" t="s">
        <v>285</v>
      </c>
      <c r="C488" s="1350"/>
      <c r="D488" s="663" t="s">
        <v>1427</v>
      </c>
      <c r="E488" s="664" t="s">
        <v>290</v>
      </c>
      <c r="F488" s="1956">
        <v>1121.7871526400002</v>
      </c>
      <c r="G488" s="161" t="s">
        <v>2860</v>
      </c>
      <c r="H488" s="162" t="s">
        <v>2861</v>
      </c>
      <c r="I488" s="51"/>
      <c r="J488" s="183"/>
      <c r="K488" s="183"/>
      <c r="L488" s="183"/>
      <c r="M488" s="139"/>
      <c r="N488" s="139"/>
      <c r="O488" s="116"/>
      <c r="P488" s="14" t="s">
        <v>256</v>
      </c>
      <c r="Q488"/>
      <c r="R488"/>
    </row>
    <row r="489" spans="1:18" s="44" customFormat="1">
      <c r="A489" s="1503" t="str">
        <f>IF(ISERROR(#REF!),"xx","")</f>
        <v>xx</v>
      </c>
      <c r="B489" s="662" t="s">
        <v>286</v>
      </c>
      <c r="C489" s="1350"/>
      <c r="D489" s="663" t="s">
        <v>1428</v>
      </c>
      <c r="E489" s="664" t="s">
        <v>290</v>
      </c>
      <c r="F489" s="1956">
        <v>1121.7871526400002</v>
      </c>
      <c r="G489" s="161" t="s">
        <v>2860</v>
      </c>
      <c r="H489" s="162" t="s">
        <v>2861</v>
      </c>
      <c r="I489" s="51"/>
      <c r="J489" s="183"/>
      <c r="K489" s="183"/>
      <c r="L489" s="183"/>
      <c r="M489" s="139"/>
      <c r="N489" s="139"/>
      <c r="O489" s="116"/>
      <c r="P489" s="14" t="s">
        <v>257</v>
      </c>
      <c r="Q489"/>
      <c r="R489"/>
    </row>
    <row r="490" spans="1:18" s="44" customFormat="1">
      <c r="A490" s="1503" t="str">
        <f>IF(ISERROR(#REF!),"xx","")</f>
        <v>xx</v>
      </c>
      <c r="B490" s="662" t="s">
        <v>287</v>
      </c>
      <c r="C490" s="1350"/>
      <c r="D490" s="663" t="s">
        <v>1429</v>
      </c>
      <c r="E490" s="664" t="s">
        <v>290</v>
      </c>
      <c r="F490" s="1956">
        <v>1121.7871526400002</v>
      </c>
      <c r="G490" s="161" t="s">
        <v>2860</v>
      </c>
      <c r="H490" s="162" t="s">
        <v>2861</v>
      </c>
      <c r="I490" s="51"/>
      <c r="J490" s="183"/>
      <c r="K490" s="183"/>
      <c r="L490" s="183"/>
      <c r="M490" s="139"/>
      <c r="N490" s="139"/>
      <c r="O490" s="116"/>
      <c r="P490" s="14" t="s">
        <v>258</v>
      </c>
      <c r="Q490"/>
      <c r="R490"/>
    </row>
    <row r="491" spans="1:18" s="44" customFormat="1">
      <c r="A491" s="1503" t="str">
        <f>IF(ISERROR(#REF!),"xx","")</f>
        <v>xx</v>
      </c>
      <c r="B491" s="665" t="s">
        <v>288</v>
      </c>
      <c r="C491" s="1351"/>
      <c r="D491" s="666" t="s">
        <v>1430</v>
      </c>
      <c r="E491" s="667" t="s">
        <v>290</v>
      </c>
      <c r="F491" s="1956">
        <v>1121.7871526400002</v>
      </c>
      <c r="G491" s="163" t="s">
        <v>2860</v>
      </c>
      <c r="H491" s="164" t="s">
        <v>2861</v>
      </c>
      <c r="I491" s="52"/>
      <c r="J491" s="209"/>
      <c r="K491" s="209"/>
      <c r="L491" s="209"/>
      <c r="M491" s="123"/>
      <c r="N491" s="123"/>
      <c r="O491" s="180"/>
      <c r="P491" s="5" t="s">
        <v>259</v>
      </c>
      <c r="Q491"/>
      <c r="R491"/>
    </row>
    <row r="492" spans="1:18" s="44" customFormat="1">
      <c r="A492" s="1503" t="str">
        <f>IF(ISERROR(#REF!),"xx","")</f>
        <v>xx</v>
      </c>
      <c r="B492" s="662" t="s">
        <v>289</v>
      </c>
      <c r="C492" s="1350"/>
      <c r="D492" s="663" t="s">
        <v>1431</v>
      </c>
      <c r="E492" s="664" t="s">
        <v>290</v>
      </c>
      <c r="F492" s="1956">
        <v>1121.7871526400002</v>
      </c>
      <c r="G492" s="161" t="s">
        <v>2860</v>
      </c>
      <c r="H492" s="162" t="s">
        <v>2861</v>
      </c>
      <c r="I492" s="51"/>
      <c r="J492" s="183"/>
      <c r="K492" s="183"/>
      <c r="L492" s="183"/>
      <c r="M492" s="139"/>
      <c r="N492" s="139"/>
      <c r="O492" s="116"/>
      <c r="P492" s="14" t="s">
        <v>259</v>
      </c>
      <c r="Q492"/>
      <c r="R492"/>
    </row>
    <row r="493" spans="1:18" s="44" customFormat="1">
      <c r="A493" s="1503" t="str">
        <f>IF(ISERROR(#REF!),"xx","")</f>
        <v>xx</v>
      </c>
      <c r="B493" s="662" t="s">
        <v>1541</v>
      </c>
      <c r="C493" s="1350"/>
      <c r="D493" s="663" t="s">
        <v>1543</v>
      </c>
      <c r="E493" s="664" t="s">
        <v>290</v>
      </c>
      <c r="F493" s="1956">
        <v>1121.7871526400002</v>
      </c>
      <c r="G493" s="161" t="s">
        <v>2860</v>
      </c>
      <c r="H493" s="162" t="s">
        <v>2861</v>
      </c>
      <c r="I493" s="51"/>
      <c r="J493" s="183"/>
      <c r="K493" s="183"/>
      <c r="L493" s="183"/>
      <c r="M493" s="139"/>
      <c r="N493" s="139"/>
      <c r="O493" s="116"/>
      <c r="P493" s="14" t="s">
        <v>1090</v>
      </c>
      <c r="Q493"/>
      <c r="R493"/>
    </row>
    <row r="494" spans="1:18" s="44" customFormat="1">
      <c r="A494" s="1503" t="str">
        <f>IF(ISERROR(#REF!),"xx","")</f>
        <v>xx</v>
      </c>
      <c r="B494" s="665" t="s">
        <v>1542</v>
      </c>
      <c r="C494" s="1351"/>
      <c r="D494" s="666" t="s">
        <v>1544</v>
      </c>
      <c r="E494" s="667" t="s">
        <v>290</v>
      </c>
      <c r="F494" s="1956">
        <v>1121.7871526400002</v>
      </c>
      <c r="G494" s="163" t="s">
        <v>2860</v>
      </c>
      <c r="H494" s="164" t="s">
        <v>2861</v>
      </c>
      <c r="I494" s="52"/>
      <c r="J494" s="209"/>
      <c r="K494" s="209"/>
      <c r="L494" s="209"/>
      <c r="M494" s="123"/>
      <c r="N494" s="123"/>
      <c r="O494" s="180"/>
      <c r="P494" s="5" t="s">
        <v>1089</v>
      </c>
      <c r="Q494"/>
      <c r="R494"/>
    </row>
    <row r="495" spans="1:18">
      <c r="A495" s="1503" t="str">
        <f>IF(ISERROR(#REF!),"xx","")</f>
        <v>xx</v>
      </c>
      <c r="B495" s="662">
        <v>9967002756</v>
      </c>
      <c r="C495" s="1350"/>
      <c r="D495" s="669" t="s">
        <v>2731</v>
      </c>
      <c r="E495" s="664"/>
      <c r="F495" s="1956">
        <v>1746.7325568000001</v>
      </c>
      <c r="G495" s="166" t="s">
        <v>2860</v>
      </c>
      <c r="H495" s="162" t="s">
        <v>2861</v>
      </c>
      <c r="I495" s="162"/>
      <c r="J495" s="162"/>
      <c r="K495" s="139"/>
      <c r="L495" s="139"/>
      <c r="M495" s="183"/>
      <c r="N495" s="139"/>
      <c r="O495" s="58"/>
      <c r="P495" s="14" t="s">
        <v>2734</v>
      </c>
    </row>
    <row r="496" spans="1:18">
      <c r="A496" s="1503" t="str">
        <f>IF(ISERROR(#REF!),"xx","")</f>
        <v>xx</v>
      </c>
      <c r="B496" s="662">
        <v>9967002757</v>
      </c>
      <c r="C496" s="1350"/>
      <c r="D496" s="669" t="s">
        <v>2732</v>
      </c>
      <c r="E496" s="664"/>
      <c r="F496" s="1956">
        <v>2117.9108966399999</v>
      </c>
      <c r="G496" s="166" t="s">
        <v>2860</v>
      </c>
      <c r="H496" s="162" t="s">
        <v>2861</v>
      </c>
      <c r="I496" s="162"/>
      <c r="J496" s="162"/>
      <c r="K496" s="139"/>
      <c r="L496" s="139"/>
      <c r="M496" s="183"/>
      <c r="N496" s="139"/>
      <c r="O496" s="58"/>
      <c r="P496" s="14" t="s">
        <v>2734</v>
      </c>
    </row>
    <row r="497" spans="1:18">
      <c r="A497" s="1503" t="str">
        <f>IF(ISERROR(#REF!),"xx","")</f>
        <v>xx</v>
      </c>
      <c r="B497" s="665">
        <v>9967002758</v>
      </c>
      <c r="C497" s="1351"/>
      <c r="D497" s="670" t="s">
        <v>2733</v>
      </c>
      <c r="E497" s="667"/>
      <c r="F497" s="1956">
        <v>1891.8061747200004</v>
      </c>
      <c r="G497" s="172" t="s">
        <v>2860</v>
      </c>
      <c r="H497" s="164" t="s">
        <v>2861</v>
      </c>
      <c r="I497" s="164"/>
      <c r="J497" s="164"/>
      <c r="K497" s="123"/>
      <c r="L497" s="123"/>
      <c r="M497" s="209"/>
      <c r="N497" s="123"/>
      <c r="O497" s="199"/>
      <c r="P497" s="5" t="s">
        <v>2734</v>
      </c>
    </row>
    <row r="498" spans="1:18">
      <c r="A498" s="1503" t="str">
        <f>IF(ISERROR(#REF!),"xx","")</f>
        <v>xx</v>
      </c>
      <c r="B498" s="674" t="s">
        <v>4188</v>
      </c>
      <c r="C498" s="1349"/>
      <c r="D498" s="708" t="s">
        <v>2935</v>
      </c>
      <c r="E498" s="673" t="s">
        <v>2936</v>
      </c>
      <c r="F498" s="1956">
        <v>1052.6033548800001</v>
      </c>
      <c r="G498" s="159" t="s">
        <v>2860</v>
      </c>
      <c r="H498" s="160" t="s">
        <v>2861</v>
      </c>
      <c r="I498" s="160"/>
      <c r="J498" s="160"/>
      <c r="K498" s="200"/>
      <c r="L498" s="124"/>
      <c r="M498" s="200"/>
      <c r="N498" s="124"/>
      <c r="O498" s="125"/>
      <c r="P498" s="4" t="s">
        <v>2937</v>
      </c>
      <c r="Q498" s="25"/>
    </row>
    <row r="499" spans="1:18" s="44" customFormat="1">
      <c r="A499" s="1503" t="str">
        <f>IF(ISERROR(#REF!),"xx","")</f>
        <v>xx</v>
      </c>
      <c r="B499" s="662" t="s">
        <v>2831</v>
      </c>
      <c r="C499" s="1350"/>
      <c r="D499" s="663" t="s">
        <v>2832</v>
      </c>
      <c r="E499" s="664" t="s">
        <v>542</v>
      </c>
      <c r="F499" s="1956">
        <v>290.16586368000009</v>
      </c>
      <c r="G499" s="161" t="s">
        <v>2860</v>
      </c>
      <c r="H499" s="162" t="s">
        <v>2861</v>
      </c>
      <c r="I499" s="51"/>
      <c r="J499" s="183"/>
      <c r="K499" s="183"/>
      <c r="L499" s="183"/>
      <c r="M499" s="139"/>
      <c r="N499" s="139"/>
      <c r="O499" s="58"/>
      <c r="P499" s="14"/>
      <c r="Q499"/>
      <c r="R499"/>
    </row>
    <row r="500" spans="1:18" s="44" customFormat="1">
      <c r="A500" s="1503" t="str">
        <f>IF(ISERROR(#REF!),"xx","")</f>
        <v>xx</v>
      </c>
      <c r="B500" s="662" t="s">
        <v>2833</v>
      </c>
      <c r="C500" s="1350"/>
      <c r="D500" s="663" t="s">
        <v>2834</v>
      </c>
      <c r="E500" s="664" t="s">
        <v>2835</v>
      </c>
      <c r="F500" s="1956">
        <v>459.75371904000008</v>
      </c>
      <c r="G500" s="161" t="s">
        <v>2860</v>
      </c>
      <c r="H500" s="162" t="s">
        <v>2861</v>
      </c>
      <c r="I500" s="51"/>
      <c r="J500" s="183"/>
      <c r="K500" s="183"/>
      <c r="L500" s="183"/>
      <c r="M500" s="139"/>
      <c r="N500" s="139"/>
      <c r="O500" s="116"/>
      <c r="P500" s="14"/>
      <c r="Q500"/>
      <c r="R500"/>
    </row>
    <row r="501" spans="1:18">
      <c r="A501" s="1503" t="str">
        <f>IF(ISERROR(#REF!),"xx","")</f>
        <v>xx</v>
      </c>
      <c r="B501" s="662">
        <v>9967002759</v>
      </c>
      <c r="C501" s="1350"/>
      <c r="D501" s="663" t="s">
        <v>2745</v>
      </c>
      <c r="E501" s="664"/>
      <c r="F501" s="1956">
        <v>79.131064320000007</v>
      </c>
      <c r="G501" s="161" t="s">
        <v>2860</v>
      </c>
      <c r="H501" s="162" t="s">
        <v>2861</v>
      </c>
      <c r="I501" s="162"/>
      <c r="J501" s="139"/>
      <c r="K501" s="183"/>
      <c r="L501" s="139"/>
      <c r="M501" s="183"/>
      <c r="N501" s="139"/>
      <c r="O501" s="58"/>
      <c r="P501" s="14" t="s">
        <v>854</v>
      </c>
    </row>
    <row r="502" spans="1:18">
      <c r="A502" s="1503" t="str">
        <f>IF(ISERROR(#REF!),"xx","")</f>
        <v>xx</v>
      </c>
      <c r="B502" s="662">
        <v>9967008359</v>
      </c>
      <c r="C502" s="1350"/>
      <c r="D502" s="663" t="s">
        <v>4561</v>
      </c>
      <c r="E502" s="664"/>
      <c r="F502" s="1956">
        <v>311.1780672000001</v>
      </c>
      <c r="G502" s="161" t="s">
        <v>2860</v>
      </c>
      <c r="H502" s="162" t="s">
        <v>2861</v>
      </c>
      <c r="I502" s="162"/>
      <c r="J502" s="139"/>
      <c r="K502" s="183"/>
      <c r="L502" s="183"/>
      <c r="M502" s="183"/>
      <c r="N502" s="139"/>
      <c r="O502" s="58"/>
      <c r="P502" s="14" t="s">
        <v>401</v>
      </c>
    </row>
    <row r="503" spans="1:18" s="44" customFormat="1">
      <c r="A503" s="1503" t="str">
        <f>IF(ISERROR(#REF!),"xx","")</f>
        <v>xx</v>
      </c>
      <c r="B503" s="665">
        <v>9967000582</v>
      </c>
      <c r="C503" s="1351"/>
      <c r="D503" s="670" t="s">
        <v>482</v>
      </c>
      <c r="E503" s="667"/>
      <c r="F503" s="1956">
        <v>15.647385600000003</v>
      </c>
      <c r="G503" s="172" t="s">
        <v>2860</v>
      </c>
      <c r="H503" s="164" t="s">
        <v>2861</v>
      </c>
      <c r="I503" s="164"/>
      <c r="J503" s="123"/>
      <c r="K503" s="123"/>
      <c r="L503" s="123"/>
      <c r="M503" s="123"/>
      <c r="N503" s="123"/>
      <c r="O503" s="199"/>
      <c r="P503" s="5" t="s">
        <v>1386</v>
      </c>
      <c r="Q503"/>
      <c r="R503"/>
    </row>
    <row r="504" spans="1:18" s="44" customFormat="1">
      <c r="A504" s="1503" t="str">
        <f>IF(ISERROR(#REF!),"xx","")</f>
        <v>xx</v>
      </c>
      <c r="B504" s="711" t="s">
        <v>251</v>
      </c>
      <c r="C504" s="1353"/>
      <c r="D504" s="721" t="s">
        <v>252</v>
      </c>
      <c r="E504" s="713"/>
      <c r="F504" s="1956">
        <v>2347.9460927999999</v>
      </c>
      <c r="G504" s="172" t="s">
        <v>2860</v>
      </c>
      <c r="H504" s="164" t="s">
        <v>2861</v>
      </c>
      <c r="I504" s="164"/>
      <c r="J504" s="164"/>
      <c r="K504" s="209"/>
      <c r="L504" s="211"/>
      <c r="M504" s="209"/>
      <c r="N504" s="123"/>
      <c r="O504" s="123"/>
      <c r="P504" s="135"/>
      <c r="Q504"/>
      <c r="R504"/>
    </row>
    <row r="505" spans="1:18" s="44" customFormat="1">
      <c r="A505" s="1503" t="str">
        <f>IF(ISERROR(#REF!),"xx","")</f>
        <v>xx</v>
      </c>
      <c r="B505" s="674" t="s">
        <v>4077</v>
      </c>
      <c r="C505" s="1349"/>
      <c r="D505" s="710" t="s">
        <v>3292</v>
      </c>
      <c r="E505" s="673"/>
      <c r="F505" s="1956">
        <v>6410.2123008000008</v>
      </c>
      <c r="G505" s="169" t="s">
        <v>2860</v>
      </c>
      <c r="H505" s="160" t="s">
        <v>2861</v>
      </c>
      <c r="I505" s="160"/>
      <c r="J505" s="160"/>
      <c r="K505" s="165"/>
      <c r="L505" s="258"/>
      <c r="M505" s="200"/>
      <c r="N505" s="124"/>
      <c r="O505" s="124"/>
      <c r="P505" s="230"/>
      <c r="Q505"/>
      <c r="R505"/>
    </row>
    <row r="506" spans="1:18" s="44" customFormat="1">
      <c r="A506" s="1503" t="str">
        <f>IF(ISERROR(#REF!),"xx","")</f>
        <v>xx</v>
      </c>
      <c r="B506" s="779">
        <v>9967002452</v>
      </c>
      <c r="C506" s="1349"/>
      <c r="D506" s="710" t="s">
        <v>1918</v>
      </c>
      <c r="E506" s="673"/>
      <c r="F506" s="1956">
        <v>1508.8736678400003</v>
      </c>
      <c r="G506" s="169" t="s">
        <v>2860</v>
      </c>
      <c r="H506" s="160" t="s">
        <v>2861</v>
      </c>
      <c r="I506" s="160"/>
      <c r="J506" s="160"/>
      <c r="K506" s="124"/>
      <c r="L506" s="124"/>
      <c r="M506" s="124"/>
      <c r="N506" s="124"/>
      <c r="O506" s="179"/>
      <c r="P506" s="4" t="s">
        <v>847</v>
      </c>
      <c r="Q506"/>
      <c r="R506"/>
    </row>
    <row r="507" spans="1:18" s="44" customFormat="1">
      <c r="A507" s="1503" t="str">
        <f>IF(ISERROR(#REF!),"xx","")</f>
        <v>xx</v>
      </c>
      <c r="B507" s="665">
        <v>9967001378</v>
      </c>
      <c r="C507" s="1351"/>
      <c r="D507" s="670" t="s">
        <v>388</v>
      </c>
      <c r="E507" s="667"/>
      <c r="F507" s="1956">
        <v>3337.4010700800004</v>
      </c>
      <c r="G507" s="172" t="s">
        <v>2860</v>
      </c>
      <c r="H507" s="164" t="s">
        <v>2861</v>
      </c>
      <c r="I507" s="164"/>
      <c r="J507" s="164"/>
      <c r="K507" s="123"/>
      <c r="L507" s="123"/>
      <c r="M507" s="123"/>
      <c r="N507" s="123"/>
      <c r="O507" s="180"/>
      <c r="P507" s="5" t="s">
        <v>848</v>
      </c>
      <c r="Q507"/>
      <c r="R507"/>
    </row>
    <row r="508" spans="1:18" s="44" customFormat="1">
      <c r="A508" s="1503" t="str">
        <f>IF(ISERROR(#REF!),"xx","")</f>
        <v>xx</v>
      </c>
      <c r="B508" s="674">
        <v>9967003571</v>
      </c>
      <c r="C508" s="1349"/>
      <c r="D508" s="710" t="s">
        <v>2992</v>
      </c>
      <c r="E508" s="673"/>
      <c r="F508" s="1956">
        <v>3345.0012288000012</v>
      </c>
      <c r="G508" s="166" t="s">
        <v>2860</v>
      </c>
      <c r="H508" s="162" t="s">
        <v>2861</v>
      </c>
      <c r="I508" s="162"/>
      <c r="J508" s="162"/>
      <c r="K508" s="139"/>
      <c r="L508" s="139"/>
      <c r="M508" s="200"/>
      <c r="N508" s="124"/>
      <c r="O508" s="124"/>
      <c r="P508" s="4" t="s">
        <v>2994</v>
      </c>
      <c r="Q508"/>
      <c r="R508"/>
    </row>
    <row r="509" spans="1:18" s="44" customFormat="1">
      <c r="A509" s="1503" t="str">
        <f>IF(ISERROR(#REF!),"xx","")</f>
        <v>xx</v>
      </c>
      <c r="B509" s="665">
        <v>9967003572</v>
      </c>
      <c r="C509" s="1351"/>
      <c r="D509" s="670" t="s">
        <v>2993</v>
      </c>
      <c r="E509" s="667"/>
      <c r="F509" s="1956">
        <v>3995.6716800000004</v>
      </c>
      <c r="G509" s="172" t="s">
        <v>2860</v>
      </c>
      <c r="H509" s="164" t="s">
        <v>2861</v>
      </c>
      <c r="I509" s="164"/>
      <c r="J509" s="164"/>
      <c r="K509" s="123"/>
      <c r="L509" s="123"/>
      <c r="M509" s="209"/>
      <c r="N509" s="123"/>
      <c r="O509" s="123"/>
      <c r="P509" s="5" t="s">
        <v>2995</v>
      </c>
      <c r="Q509"/>
      <c r="R509"/>
    </row>
    <row r="510" spans="1:18" s="44" customFormat="1">
      <c r="A510" s="1503" t="str">
        <f>IF(ISERROR(#REF!),"xx","")</f>
        <v>xx</v>
      </c>
      <c r="B510" s="1771">
        <v>996290201422</v>
      </c>
      <c r="C510" s="1351"/>
      <c r="D510" s="670" t="s">
        <v>3959</v>
      </c>
      <c r="E510" s="667"/>
      <c r="F510" s="1956">
        <v>40.3292736</v>
      </c>
      <c r="G510" s="172" t="s">
        <v>2860</v>
      </c>
      <c r="H510" s="168" t="s">
        <v>2861</v>
      </c>
      <c r="I510" s="168"/>
      <c r="J510" s="168"/>
      <c r="K510" s="168"/>
      <c r="L510" s="211"/>
      <c r="M510" s="209"/>
      <c r="N510" s="123"/>
      <c r="O510" s="123"/>
      <c r="P510" s="310"/>
      <c r="Q510"/>
      <c r="R510"/>
    </row>
    <row r="511" spans="1:18">
      <c r="A511" s="1503" t="str">
        <f>IF(ISERROR(#REF!),"xx","")</f>
        <v>xx</v>
      </c>
      <c r="B511" s="90" t="s">
        <v>4373</v>
      </c>
      <c r="C511" s="1343"/>
      <c r="D511" s="83"/>
      <c r="E511" s="83"/>
      <c r="F511" s="83"/>
      <c r="G511" s="83" t="s">
        <v>10</v>
      </c>
      <c r="H511" s="83"/>
      <c r="I511" s="83"/>
      <c r="J511" s="83"/>
      <c r="K511" s="83"/>
      <c r="L511" s="83"/>
      <c r="M511" s="83"/>
      <c r="N511" s="83"/>
      <c r="O511" s="91"/>
      <c r="P511" s="89"/>
    </row>
    <row r="512" spans="1:18">
      <c r="A512" s="1503" t="str">
        <f>IF(ISERROR(#REF!),"xx","")</f>
        <v>xx</v>
      </c>
      <c r="B512" s="662" t="s">
        <v>3018</v>
      </c>
      <c r="C512" s="1350"/>
      <c r="D512" s="663" t="s">
        <v>2415</v>
      </c>
      <c r="E512" s="664" t="s">
        <v>3113</v>
      </c>
      <c r="F512" s="1956">
        <v>17638.645812480001</v>
      </c>
      <c r="G512" s="166" t="s">
        <v>2860</v>
      </c>
      <c r="H512" s="162" t="s">
        <v>2861</v>
      </c>
      <c r="I512" s="162"/>
      <c r="J512" s="162"/>
      <c r="K512" s="139"/>
      <c r="L512" s="139"/>
      <c r="M512" s="139"/>
      <c r="N512" s="139"/>
      <c r="O512" s="116"/>
      <c r="P512" s="86" t="s">
        <v>2869</v>
      </c>
    </row>
    <row r="513" spans="1:18" s="44" customFormat="1">
      <c r="A513" s="1503" t="str">
        <f>IF(ISERROR(#REF!),"xx","")</f>
        <v>xx</v>
      </c>
      <c r="B513" s="734" t="s">
        <v>3210</v>
      </c>
      <c r="C513" s="1363"/>
      <c r="D513" s="736" t="s">
        <v>2867</v>
      </c>
      <c r="E513" s="735" t="s">
        <v>2763</v>
      </c>
      <c r="F513" s="1956">
        <v>35989.545715200002</v>
      </c>
      <c r="G513" s="472" t="s">
        <v>2860</v>
      </c>
      <c r="H513" s="499" t="s">
        <v>2861</v>
      </c>
      <c r="I513" s="52"/>
      <c r="J513" s="1287"/>
      <c r="K513" s="1467"/>
      <c r="L513" s="463"/>
      <c r="M513" s="474"/>
      <c r="N513" s="463"/>
      <c r="O513" s="469"/>
      <c r="P513" s="5" t="s">
        <v>2916</v>
      </c>
      <c r="Q513"/>
      <c r="R513"/>
    </row>
    <row r="514" spans="1:18" s="44" customFormat="1">
      <c r="A514" s="1503" t="str">
        <f>IF(ISERROR(#REF!),"xx","")</f>
        <v>xx</v>
      </c>
      <c r="B514" s="734" t="s">
        <v>2836</v>
      </c>
      <c r="C514" s="1363"/>
      <c r="D514" s="736" t="s">
        <v>2865</v>
      </c>
      <c r="E514" s="728" t="s">
        <v>2866</v>
      </c>
      <c r="F514" s="1956">
        <v>8987.9700556800017</v>
      </c>
      <c r="G514" s="472" t="s">
        <v>2860</v>
      </c>
      <c r="H514" s="499" t="s">
        <v>2861</v>
      </c>
      <c r="I514" s="52"/>
      <c r="J514" s="1079"/>
      <c r="K514" s="1467"/>
      <c r="L514" s="459"/>
      <c r="M514" s="463"/>
      <c r="N514" s="463"/>
      <c r="O514" s="469"/>
      <c r="P514" s="5" t="s">
        <v>2870</v>
      </c>
      <c r="Q514"/>
      <c r="R514"/>
    </row>
    <row r="515" spans="1:18" s="44" customFormat="1">
      <c r="A515" s="1503" t="str">
        <f>IF(ISERROR(#REF!),"xx","")</f>
        <v>xx</v>
      </c>
      <c r="B515" s="1866" t="s">
        <v>2425</v>
      </c>
      <c r="C515" s="1406"/>
      <c r="D515" s="1085" t="s">
        <v>2868</v>
      </c>
      <c r="E515" s="1796" t="s">
        <v>2933</v>
      </c>
      <c r="F515" s="1956">
        <v>580.35035520000019</v>
      </c>
      <c r="G515" s="1867" t="s">
        <v>4374</v>
      </c>
      <c r="H515" s="500"/>
      <c r="I515" s="505"/>
      <c r="J515" s="505"/>
      <c r="K515" s="505"/>
      <c r="L515" s="505"/>
      <c r="M515" s="460"/>
      <c r="N515" s="460"/>
      <c r="O515" s="1081"/>
      <c r="P515" s="24"/>
      <c r="Q515"/>
      <c r="R515"/>
    </row>
    <row r="516" spans="1:18">
      <c r="A516" s="1503" t="str">
        <f>IF(ISERROR(#REF!),"xx","")</f>
        <v>xx</v>
      </c>
      <c r="B516" s="662">
        <v>9967003759</v>
      </c>
      <c r="C516" s="1350"/>
      <c r="D516" s="669" t="s">
        <v>3023</v>
      </c>
      <c r="E516" s="664"/>
      <c r="F516" s="1956">
        <v>1089.09529344</v>
      </c>
      <c r="G516" s="166" t="s">
        <v>2860</v>
      </c>
      <c r="H516" s="162" t="s">
        <v>2861</v>
      </c>
      <c r="I516" s="162"/>
      <c r="J516" s="162"/>
      <c r="K516" s="139"/>
      <c r="L516" s="139"/>
      <c r="M516" s="139"/>
      <c r="N516" s="139"/>
      <c r="O516" s="116"/>
      <c r="P516" s="86"/>
    </row>
    <row r="517" spans="1:18" s="44" customFormat="1">
      <c r="A517" s="1503" t="str">
        <f>IF(ISERROR(#REF!),"xx","")</f>
        <v>xx</v>
      </c>
      <c r="B517" s="734">
        <v>9967003758</v>
      </c>
      <c r="C517" s="1363"/>
      <c r="D517" s="727" t="s">
        <v>3026</v>
      </c>
      <c r="E517" s="735"/>
      <c r="F517" s="1956">
        <v>1528.1534822400001</v>
      </c>
      <c r="G517" s="472" t="s">
        <v>2860</v>
      </c>
      <c r="H517" s="499" t="s">
        <v>2861</v>
      </c>
      <c r="I517" s="52"/>
      <c r="J517" s="1287"/>
      <c r="K517" s="1467"/>
      <c r="L517" s="463"/>
      <c r="M517" s="474"/>
      <c r="N517" s="463"/>
      <c r="O517" s="469"/>
      <c r="P517" s="5"/>
      <c r="Q517"/>
      <c r="R517"/>
    </row>
    <row r="518" spans="1:18" s="44" customFormat="1">
      <c r="A518" s="1503" t="str">
        <f>IF(ISERROR(#REF!),"xx","")</f>
        <v>xx</v>
      </c>
      <c r="B518" s="442" t="s">
        <v>1030</v>
      </c>
      <c r="C518" s="1405"/>
      <c r="D518" s="443"/>
      <c r="E518" s="443"/>
      <c r="F518" s="443"/>
      <c r="G518" s="443" t="s">
        <v>10</v>
      </c>
      <c r="H518" s="475"/>
      <c r="I518" s="449"/>
      <c r="J518" s="449"/>
      <c r="K518" s="449"/>
      <c r="L518" s="449"/>
      <c r="M518" s="449"/>
      <c r="N518" s="449"/>
      <c r="O518" s="449"/>
      <c r="P518" s="447"/>
      <c r="Q518"/>
      <c r="R518"/>
    </row>
    <row r="519" spans="1:18" s="44" customFormat="1">
      <c r="A519" s="1503" t="str">
        <f>IF(ISERROR(#REF!),"xx","")</f>
        <v>xx</v>
      </c>
      <c r="B519" s="794" t="s">
        <v>2845</v>
      </c>
      <c r="C519" s="1362"/>
      <c r="D519" s="795" t="s">
        <v>3474</v>
      </c>
      <c r="E519" s="796" t="s">
        <v>717</v>
      </c>
      <c r="F519" s="1956">
        <v>63.063000000000009</v>
      </c>
      <c r="G519" s="476" t="s">
        <v>2860</v>
      </c>
      <c r="H519" s="498" t="s">
        <v>2861</v>
      </c>
      <c r="I519" s="457"/>
      <c r="J519" s="457"/>
      <c r="K519" s="457"/>
      <c r="L519" s="471"/>
      <c r="M519" s="461"/>
      <c r="N519" s="461"/>
      <c r="O519" s="465"/>
      <c r="P519" s="4" t="s">
        <v>2854</v>
      </c>
      <c r="Q519"/>
      <c r="R519"/>
    </row>
    <row r="520" spans="1:18" s="44" customFormat="1">
      <c r="A520" s="1503" t="str">
        <f>IF(ISERROR(#REF!),"xx","")</f>
        <v>xx</v>
      </c>
      <c r="B520" s="794" t="s">
        <v>2846</v>
      </c>
      <c r="C520" s="1362"/>
      <c r="D520" s="795" t="s">
        <v>3475</v>
      </c>
      <c r="E520" s="796" t="s">
        <v>718</v>
      </c>
      <c r="F520" s="1956">
        <v>80.138520000000014</v>
      </c>
      <c r="G520" s="477" t="s">
        <v>2860</v>
      </c>
      <c r="H520" s="501" t="s">
        <v>2861</v>
      </c>
      <c r="I520" s="458"/>
      <c r="J520" s="458"/>
      <c r="K520" s="458"/>
      <c r="L520" s="467"/>
      <c r="M520" s="462"/>
      <c r="N520" s="462"/>
      <c r="O520" s="466"/>
      <c r="P520" s="14" t="s">
        <v>2855</v>
      </c>
      <c r="Q520"/>
      <c r="R520"/>
    </row>
    <row r="521" spans="1:18" s="44" customFormat="1">
      <c r="A521" s="1503" t="str">
        <f>IF(ISERROR(#REF!),"xx","")</f>
        <v>xx</v>
      </c>
      <c r="B521" s="794" t="s">
        <v>2847</v>
      </c>
      <c r="C521" s="1362"/>
      <c r="D521" s="795" t="s">
        <v>3476</v>
      </c>
      <c r="E521" s="796" t="s">
        <v>719</v>
      </c>
      <c r="F521" s="1956">
        <v>70.630560000000003</v>
      </c>
      <c r="G521" s="477" t="s">
        <v>2860</v>
      </c>
      <c r="H521" s="501" t="s">
        <v>2861</v>
      </c>
      <c r="I521" s="458"/>
      <c r="J521" s="458"/>
      <c r="K521" s="458"/>
      <c r="L521" s="467"/>
      <c r="M521" s="462"/>
      <c r="N521" s="462"/>
      <c r="O521" s="466"/>
      <c r="P521" s="14" t="s">
        <v>2856</v>
      </c>
      <c r="Q521"/>
      <c r="R521"/>
    </row>
    <row r="522" spans="1:18" s="44" customFormat="1">
      <c r="A522" s="1503" t="str">
        <f>IF(ISERROR(#REF!),"xx","")</f>
        <v>xx</v>
      </c>
      <c r="B522" s="789" t="s">
        <v>2848</v>
      </c>
      <c r="C522" s="1367"/>
      <c r="D522" s="790" t="s">
        <v>3477</v>
      </c>
      <c r="E522" s="797" t="s">
        <v>720</v>
      </c>
      <c r="F522" s="1956">
        <v>72.959040000000016</v>
      </c>
      <c r="G522" s="472" t="s">
        <v>2860</v>
      </c>
      <c r="H522" s="499" t="s">
        <v>2861</v>
      </c>
      <c r="I522" s="459"/>
      <c r="J522" s="459"/>
      <c r="K522" s="459"/>
      <c r="L522" s="468"/>
      <c r="M522" s="463"/>
      <c r="N522" s="463"/>
      <c r="O522" s="469"/>
      <c r="P522" s="5" t="s">
        <v>2857</v>
      </c>
      <c r="Q522"/>
      <c r="R522"/>
    </row>
    <row r="523" spans="1:18" s="44" customFormat="1">
      <c r="A523" s="1503" t="str">
        <f>IF(ISERROR(#REF!),"xx","")</f>
        <v>xx</v>
      </c>
      <c r="B523" s="731" t="s">
        <v>2849</v>
      </c>
      <c r="C523" s="1408"/>
      <c r="D523" s="1077" t="s">
        <v>3478</v>
      </c>
      <c r="E523" s="729" t="s">
        <v>376</v>
      </c>
      <c r="F523" s="1956">
        <v>153.09755999999999</v>
      </c>
      <c r="G523" s="476" t="s">
        <v>2860</v>
      </c>
      <c r="H523" s="498" t="s">
        <v>2861</v>
      </c>
      <c r="I523" s="457"/>
      <c r="J523" s="457"/>
      <c r="K523" s="457"/>
      <c r="L523" s="471"/>
      <c r="M523" s="461"/>
      <c r="N523" s="461"/>
      <c r="O523" s="465"/>
      <c r="P523" s="4" t="s">
        <v>2858</v>
      </c>
      <c r="Q523"/>
      <c r="R523"/>
    </row>
    <row r="524" spans="1:18" s="44" customFormat="1">
      <c r="A524" s="1503" t="str">
        <f>IF(ISERROR(#REF!),"xx","")</f>
        <v>xx</v>
      </c>
      <c r="B524" s="731" t="s">
        <v>2850</v>
      </c>
      <c r="C524" s="1408"/>
      <c r="D524" s="737" t="s">
        <v>3479</v>
      </c>
      <c r="E524" s="733" t="s">
        <v>81</v>
      </c>
      <c r="F524" s="1956">
        <v>200.05524000000005</v>
      </c>
      <c r="G524" s="477" t="s">
        <v>2860</v>
      </c>
      <c r="H524" s="501" t="s">
        <v>2861</v>
      </c>
      <c r="I524" s="458"/>
      <c r="J524" s="458"/>
      <c r="K524" s="458"/>
      <c r="L524" s="467"/>
      <c r="M524" s="462"/>
      <c r="N524" s="462"/>
      <c r="O524" s="466"/>
      <c r="P524" s="14" t="s">
        <v>2858</v>
      </c>
      <c r="Q524"/>
      <c r="R524"/>
    </row>
    <row r="525" spans="1:18" s="44" customFormat="1">
      <c r="A525" s="1503" t="str">
        <f>IF(ISERROR(#REF!),"xx","")</f>
        <v>xx</v>
      </c>
      <c r="B525" s="731" t="s">
        <v>2851</v>
      </c>
      <c r="C525" s="1408"/>
      <c r="D525" s="737" t="s">
        <v>3480</v>
      </c>
      <c r="E525" s="733" t="s">
        <v>1581</v>
      </c>
      <c r="F525" s="1956">
        <v>200.05524000000005</v>
      </c>
      <c r="G525" s="477" t="s">
        <v>2860</v>
      </c>
      <c r="H525" s="501" t="s">
        <v>2861</v>
      </c>
      <c r="I525" s="458"/>
      <c r="J525" s="458"/>
      <c r="K525" s="458"/>
      <c r="L525" s="467"/>
      <c r="M525" s="462"/>
      <c r="N525" s="462"/>
      <c r="O525" s="466"/>
      <c r="P525" s="14" t="s">
        <v>2858</v>
      </c>
      <c r="Q525"/>
      <c r="R525"/>
    </row>
    <row r="526" spans="1:18" s="44" customFormat="1">
      <c r="A526" s="1503" t="str">
        <f>IF(ISERROR(#REF!),"xx","")</f>
        <v>xx</v>
      </c>
      <c r="B526" s="731" t="s">
        <v>2852</v>
      </c>
      <c r="C526" s="1408"/>
      <c r="D526" s="737" t="s">
        <v>3481</v>
      </c>
      <c r="E526" s="733" t="s">
        <v>1582</v>
      </c>
      <c r="F526" s="1956">
        <v>200.05524000000005</v>
      </c>
      <c r="G526" s="477" t="s">
        <v>2860</v>
      </c>
      <c r="H526" s="501" t="s">
        <v>2861</v>
      </c>
      <c r="I526" s="458"/>
      <c r="J526" s="458"/>
      <c r="K526" s="458"/>
      <c r="L526" s="467"/>
      <c r="M526" s="462"/>
      <c r="N526" s="462"/>
      <c r="O526" s="466"/>
      <c r="P526" s="14" t="s">
        <v>2858</v>
      </c>
      <c r="Q526"/>
      <c r="R526"/>
    </row>
    <row r="527" spans="1:18" s="44" customFormat="1">
      <c r="A527" s="1503" t="str">
        <f>IF(ISERROR(#REF!),"xx","")</f>
        <v>xx</v>
      </c>
      <c r="B527" s="726" t="s">
        <v>2853</v>
      </c>
      <c r="C527" s="1409"/>
      <c r="D527" s="736" t="s">
        <v>3482</v>
      </c>
      <c r="E527" s="728" t="s">
        <v>509</v>
      </c>
      <c r="F527" s="1956">
        <v>199.86120000000005</v>
      </c>
      <c r="G527" s="472" t="s">
        <v>2860</v>
      </c>
      <c r="H527" s="499" t="s">
        <v>2861</v>
      </c>
      <c r="I527" s="459"/>
      <c r="J527" s="459"/>
      <c r="K527" s="459"/>
      <c r="L527" s="468"/>
      <c r="M527" s="463"/>
      <c r="N527" s="463"/>
      <c r="O527" s="469"/>
      <c r="P527" s="5" t="s">
        <v>2859</v>
      </c>
      <c r="Q527"/>
      <c r="R527"/>
    </row>
    <row r="528" spans="1:18">
      <c r="A528" s="1503" t="str">
        <f>IF(ISERROR(#REF!),"xx","")</f>
        <v>xx</v>
      </c>
      <c r="B528" s="674" t="s">
        <v>4071</v>
      </c>
      <c r="C528" s="1349"/>
      <c r="D528" s="708" t="s">
        <v>888</v>
      </c>
      <c r="E528" s="673"/>
      <c r="F528" s="1956">
        <v>39.758796000000011</v>
      </c>
      <c r="G528" s="159" t="s">
        <v>2860</v>
      </c>
      <c r="H528" s="160" t="s">
        <v>2861</v>
      </c>
      <c r="I528" s="160"/>
      <c r="J528" s="124"/>
      <c r="K528" s="124"/>
      <c r="L528" s="124"/>
      <c r="M528" s="200"/>
      <c r="N528" s="124"/>
      <c r="O528" s="179"/>
      <c r="P528" s="4" t="s">
        <v>1916</v>
      </c>
    </row>
    <row r="529" spans="1:18">
      <c r="A529" s="1503" t="str">
        <f>IF(ISERROR(#REF!),"xx","")</f>
        <v>xx</v>
      </c>
      <c r="B529" s="662" t="s">
        <v>3867</v>
      </c>
      <c r="C529" s="1350"/>
      <c r="D529" s="663" t="s">
        <v>1536</v>
      </c>
      <c r="E529" s="664"/>
      <c r="F529" s="1956">
        <v>4942.2182040000016</v>
      </c>
      <c r="G529" s="161" t="s">
        <v>2860</v>
      </c>
      <c r="H529" s="162" t="s">
        <v>2861</v>
      </c>
      <c r="I529" s="162"/>
      <c r="J529" s="139"/>
      <c r="K529" s="139"/>
      <c r="L529" s="139"/>
      <c r="M529" s="183"/>
      <c r="N529" s="139"/>
      <c r="O529" s="116"/>
      <c r="P529" s="14"/>
    </row>
    <row r="530" spans="1:18">
      <c r="A530" s="1503" t="str">
        <f>IF(ISERROR(#REF!),"xx","")</f>
        <v>xx</v>
      </c>
      <c r="B530" s="662" t="s">
        <v>2915</v>
      </c>
      <c r="C530" s="1350"/>
      <c r="D530" s="663" t="s">
        <v>1087</v>
      </c>
      <c r="E530" s="664"/>
      <c r="F530" s="1956">
        <v>1565.1266400000004</v>
      </c>
      <c r="G530" s="161" t="s">
        <v>2860</v>
      </c>
      <c r="H530" s="162" t="s">
        <v>2861</v>
      </c>
      <c r="I530" s="162"/>
      <c r="J530" s="139"/>
      <c r="K530" s="139"/>
      <c r="L530" s="139"/>
      <c r="M530" s="183"/>
      <c r="N530" s="139"/>
      <c r="O530" s="116"/>
      <c r="P530" s="14"/>
    </row>
    <row r="531" spans="1:18">
      <c r="A531" s="1503" t="str">
        <f>IF(ISERROR(#REF!),"xx","")</f>
        <v>xx</v>
      </c>
      <c r="B531" s="674" t="s">
        <v>1353</v>
      </c>
      <c r="C531" s="1349"/>
      <c r="D531" s="708" t="s">
        <v>917</v>
      </c>
      <c r="E531" s="673" t="s">
        <v>1243</v>
      </c>
      <c r="F531" s="1956">
        <v>105.75180000000002</v>
      </c>
      <c r="G531" s="159" t="s">
        <v>2860</v>
      </c>
      <c r="H531" s="160" t="s">
        <v>2861</v>
      </c>
      <c r="I531" s="160"/>
      <c r="J531" s="124"/>
      <c r="K531" s="124"/>
      <c r="L531" s="124" t="s">
        <v>2422</v>
      </c>
      <c r="M531" s="124" t="s">
        <v>2423</v>
      </c>
      <c r="N531" s="124" t="s">
        <v>2421</v>
      </c>
      <c r="O531" s="179"/>
      <c r="P531" s="4" t="s">
        <v>1647</v>
      </c>
    </row>
    <row r="532" spans="1:18" s="44" customFormat="1">
      <c r="A532" s="1503" t="str">
        <f>IF(ISERROR(#REF!),"xx","")</f>
        <v>xx</v>
      </c>
      <c r="B532" s="662" t="s">
        <v>3308</v>
      </c>
      <c r="C532" s="1350"/>
      <c r="D532" s="663" t="s">
        <v>3309</v>
      </c>
      <c r="E532" s="664" t="s">
        <v>3310</v>
      </c>
      <c r="F532" s="1956">
        <v>105.75180000000002</v>
      </c>
      <c r="G532" s="161" t="s">
        <v>2860</v>
      </c>
      <c r="H532" s="162" t="s">
        <v>2861</v>
      </c>
      <c r="I532" s="221"/>
      <c r="J532" s="221"/>
      <c r="K532" s="221"/>
      <c r="L532" s="365" t="s">
        <v>2422</v>
      </c>
      <c r="M532" s="365" t="s">
        <v>2423</v>
      </c>
      <c r="N532" s="365" t="s">
        <v>2421</v>
      </c>
      <c r="O532" s="391"/>
      <c r="P532" s="14" t="s">
        <v>1647</v>
      </c>
      <c r="Q532"/>
      <c r="R532"/>
    </row>
    <row r="533" spans="1:18" s="44" customFormat="1">
      <c r="A533" s="1503" t="str">
        <f>IF(ISERROR(#REF!),"xx","")</f>
        <v>xx</v>
      </c>
      <c r="B533" s="738" t="s">
        <v>1372</v>
      </c>
      <c r="C533" s="1365"/>
      <c r="D533" s="737" t="s">
        <v>1373</v>
      </c>
      <c r="E533" s="739" t="s">
        <v>1243</v>
      </c>
      <c r="F533" s="1956">
        <v>53.555040000000012</v>
      </c>
      <c r="G533" s="477" t="s">
        <v>2860</v>
      </c>
      <c r="H533" s="501" t="s">
        <v>2861</v>
      </c>
      <c r="I533" s="216"/>
      <c r="J533" s="462"/>
      <c r="K533" s="462" t="s">
        <v>2463</v>
      </c>
      <c r="L533" s="462" t="s">
        <v>2422</v>
      </c>
      <c r="M533" s="462" t="s">
        <v>2423</v>
      </c>
      <c r="N533" s="462" t="s">
        <v>2421</v>
      </c>
      <c r="O533" s="504"/>
      <c r="P533" s="14" t="s">
        <v>2862</v>
      </c>
      <c r="Q533"/>
      <c r="R533"/>
    </row>
    <row r="534" spans="1:18" s="44" customFormat="1">
      <c r="A534" s="1503" t="str">
        <f>IF(ISERROR(#REF!),"xx","")</f>
        <v>xx</v>
      </c>
      <c r="B534" s="738" t="s">
        <v>1746</v>
      </c>
      <c r="C534" s="1365"/>
      <c r="D534" s="737" t="s">
        <v>1747</v>
      </c>
      <c r="E534" s="739" t="s">
        <v>1748</v>
      </c>
      <c r="F534" s="1956">
        <v>222.56388000000007</v>
      </c>
      <c r="G534" s="477" t="s">
        <v>2860</v>
      </c>
      <c r="H534" s="501" t="s">
        <v>2861</v>
      </c>
      <c r="I534" s="216"/>
      <c r="J534" s="462"/>
      <c r="K534" s="462"/>
      <c r="L534" s="462" t="s">
        <v>2422</v>
      </c>
      <c r="M534" s="462" t="s">
        <v>2423</v>
      </c>
      <c r="N534" s="462" t="s">
        <v>2421</v>
      </c>
      <c r="O534" s="504"/>
      <c r="P534" s="14" t="s">
        <v>2863</v>
      </c>
      <c r="Q534"/>
      <c r="R534"/>
    </row>
    <row r="535" spans="1:18" s="44" customFormat="1">
      <c r="A535" s="1503" t="str">
        <f>IF(ISERROR(#REF!),"xx","")</f>
        <v>xx</v>
      </c>
      <c r="B535" s="738" t="s">
        <v>1256</v>
      </c>
      <c r="C535" s="1365"/>
      <c r="D535" s="736" t="s">
        <v>513</v>
      </c>
      <c r="E535" s="728" t="s">
        <v>547</v>
      </c>
      <c r="F535" s="1956">
        <v>56.271600000000014</v>
      </c>
      <c r="G535" s="477" t="s">
        <v>2860</v>
      </c>
      <c r="H535" s="501" t="s">
        <v>2861</v>
      </c>
      <c r="I535" s="216"/>
      <c r="J535" s="462"/>
      <c r="K535" s="462"/>
      <c r="L535" s="462" t="s">
        <v>2422</v>
      </c>
      <c r="M535" s="462" t="s">
        <v>2423</v>
      </c>
      <c r="N535" s="462" t="s">
        <v>2421</v>
      </c>
      <c r="O535" s="504"/>
      <c r="P535" s="14" t="s">
        <v>754</v>
      </c>
      <c r="Q535"/>
      <c r="R535"/>
    </row>
    <row r="536" spans="1:18" s="44" customFormat="1">
      <c r="A536" s="1503" t="str">
        <f>IF(ISERROR(#REF!),"xx","")</f>
        <v>xx</v>
      </c>
      <c r="B536" s="1076" t="s">
        <v>1720</v>
      </c>
      <c r="C536" s="1364"/>
      <c r="D536" s="663" t="s">
        <v>1721</v>
      </c>
      <c r="E536" s="664" t="s">
        <v>1722</v>
      </c>
      <c r="F536" s="1956">
        <v>425.27746800000006</v>
      </c>
      <c r="G536" s="476" t="s">
        <v>2860</v>
      </c>
      <c r="H536" s="498" t="s">
        <v>2861</v>
      </c>
      <c r="I536" s="1078"/>
      <c r="J536" s="461"/>
      <c r="K536" s="461"/>
      <c r="L536" s="461" t="s">
        <v>2422</v>
      </c>
      <c r="M536" s="461" t="s">
        <v>2423</v>
      </c>
      <c r="N536" s="461" t="s">
        <v>2421</v>
      </c>
      <c r="O536" s="502"/>
      <c r="P536" s="4" t="s">
        <v>1846</v>
      </c>
      <c r="Q536"/>
      <c r="R536"/>
    </row>
    <row r="537" spans="1:18" s="44" customFormat="1">
      <c r="A537" s="1503" t="str">
        <f>IF(ISERROR(#REF!),"xx","")</f>
        <v>xx</v>
      </c>
      <c r="B537" s="730" t="s">
        <v>1723</v>
      </c>
      <c r="C537" s="1365"/>
      <c r="D537" s="663" t="s">
        <v>1721</v>
      </c>
      <c r="E537" s="664" t="s">
        <v>1724</v>
      </c>
      <c r="F537" s="1956">
        <v>425.27746800000006</v>
      </c>
      <c r="G537" s="477" t="s">
        <v>2860</v>
      </c>
      <c r="H537" s="501" t="s">
        <v>2861</v>
      </c>
      <c r="J537" s="462"/>
      <c r="K537" s="462"/>
      <c r="L537" s="462" t="s">
        <v>2422</v>
      </c>
      <c r="M537" s="462" t="s">
        <v>2423</v>
      </c>
      <c r="N537" s="462" t="s">
        <v>2421</v>
      </c>
      <c r="O537" s="504"/>
      <c r="P537" s="14" t="s">
        <v>1847</v>
      </c>
      <c r="Q537"/>
      <c r="R537"/>
    </row>
    <row r="538" spans="1:18" s="44" customFormat="1">
      <c r="A538" s="1503" t="str">
        <f>IF(ISERROR(#REF!),"xx","")</f>
        <v>xx</v>
      </c>
      <c r="B538" s="730" t="s">
        <v>1725</v>
      </c>
      <c r="C538" s="1365"/>
      <c r="D538" s="663" t="s">
        <v>1721</v>
      </c>
      <c r="E538" s="664" t="s">
        <v>1726</v>
      </c>
      <c r="F538" s="1956">
        <v>425.27746800000006</v>
      </c>
      <c r="G538" s="477" t="s">
        <v>2860</v>
      </c>
      <c r="H538" s="501" t="s">
        <v>2861</v>
      </c>
      <c r="J538" s="462"/>
      <c r="K538" s="462"/>
      <c r="L538" s="462" t="s">
        <v>2422</v>
      </c>
      <c r="M538" s="462" t="s">
        <v>2423</v>
      </c>
      <c r="N538" s="462" t="s">
        <v>2421</v>
      </c>
      <c r="O538" s="504"/>
      <c r="P538" s="14" t="s">
        <v>1848</v>
      </c>
      <c r="Q538"/>
      <c r="R538"/>
    </row>
    <row r="539" spans="1:18" s="44" customFormat="1">
      <c r="A539" s="1503" t="str">
        <f>IF(ISERROR(#REF!),"xx","")</f>
        <v>xx</v>
      </c>
      <c r="B539" s="734" t="s">
        <v>1727</v>
      </c>
      <c r="C539" s="1363"/>
      <c r="D539" s="666" t="s">
        <v>1721</v>
      </c>
      <c r="E539" s="667" t="s">
        <v>1728</v>
      </c>
      <c r="F539" s="1956">
        <v>425.27746800000006</v>
      </c>
      <c r="G539" s="472" t="s">
        <v>2860</v>
      </c>
      <c r="H539" s="499" t="s">
        <v>2861</v>
      </c>
      <c r="I539" s="48"/>
      <c r="J539" s="463"/>
      <c r="K539" s="463"/>
      <c r="L539" s="463" t="s">
        <v>2422</v>
      </c>
      <c r="M539" s="463" t="s">
        <v>2423</v>
      </c>
      <c r="N539" s="463" t="s">
        <v>2421</v>
      </c>
      <c r="O539" s="469"/>
      <c r="P539" s="5" t="s">
        <v>1849</v>
      </c>
      <c r="Q539"/>
      <c r="R539"/>
    </row>
    <row r="540" spans="1:18" s="44" customFormat="1">
      <c r="A540" s="1503" t="str">
        <f>IF(ISERROR(#REF!),"xx","")</f>
        <v>xx</v>
      </c>
      <c r="B540" s="711">
        <v>9967000748</v>
      </c>
      <c r="C540" s="1353"/>
      <c r="D540" s="721" t="s">
        <v>755</v>
      </c>
      <c r="E540" s="713"/>
      <c r="F540" s="1956">
        <v>261.95400000000001</v>
      </c>
      <c r="G540" s="472" t="s">
        <v>2860</v>
      </c>
      <c r="H540" s="499" t="s">
        <v>2861</v>
      </c>
      <c r="I540" s="48"/>
      <c r="J540" s="463"/>
      <c r="K540" s="1837"/>
      <c r="L540" s="1838"/>
      <c r="M540" s="1838"/>
      <c r="N540" s="154"/>
      <c r="O540" s="154"/>
      <c r="P540" s="1839" t="s">
        <v>756</v>
      </c>
    </row>
  </sheetData>
  <mergeCells count="1">
    <mergeCell ref="L2:M2"/>
  </mergeCells>
  <conditionalFormatting sqref="F9:F16 F19:F22 F24:F44 F46:F51 F53:F74 F77:F79 F81:F86 F88:F91 F93:F107 F110:F122 F124:F150 F152:F163 F165:F195 F198:F267 F269:F294 F349:F359 F361:F387 F297:F347 F390:F439 F441:F456 F459:F510 F512:F517 F519:F540">
    <cfRule type="cellIs" dxfId="8" priority="707" stopIfTrue="1" operator="equal">
      <formula>0</formula>
    </cfRule>
  </conditionalFormatting>
  <conditionalFormatting sqref="F378:F381 F362:F376">
    <cfRule type="cellIs" dxfId="7" priority="454" operator="equal">
      <formula>0</formula>
    </cfRule>
  </conditionalFormatting>
  <pageMargins left="0.39370078740157483" right="0" top="0" bottom="0" header="0" footer="0"/>
  <pageSetup paperSize="9" scale="68" fitToHeight="7" orientation="landscape" r:id="rId1"/>
  <headerFooter alignWithMargins="0">
    <oddFooter>&amp;C&amp;8&amp;F / &amp;A   /   page &amp;P / &amp;N     printed: &amp;D</oddFooter>
  </headerFooter>
  <rowBreaks count="6" manualBreakCount="6">
    <brk id="44" max="16383" man="1"/>
    <brk id="122" max="16383" man="1"/>
    <brk id="163" max="16383" man="1"/>
    <brk id="91" max="16383" man="1"/>
    <brk id="409" max="16383" man="1"/>
    <brk id="439" max="16383" man="1"/>
  </rowBreaks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9">
    <tabColor theme="0" tint="-0.249977111117893"/>
    <pageSetUpPr fitToPage="1"/>
  </sheetPr>
  <dimension ref="A1:S217"/>
  <sheetViews>
    <sheetView topLeftCell="B1" zoomScaleNormal="100" zoomScaleSheetLayoutView="75" workbookViewId="0">
      <pane ySplit="6" topLeftCell="A7" activePane="bottomLeft" state="frozen"/>
      <selection activeCell="B507" sqref="B507"/>
      <selection pane="bottomLeft" activeCell="F4" sqref="E3:F4"/>
    </sheetView>
  </sheetViews>
  <sheetFormatPr defaultColWidth="11.44140625" defaultRowHeight="13.2"/>
  <cols>
    <col min="1" max="1" width="4.6640625" style="287" hidden="1" customWidth="1"/>
    <col min="2" max="2" width="19.5546875" customWidth="1"/>
    <col min="3" max="3" width="12.33203125" style="1341" hidden="1" customWidth="1"/>
    <col min="4" max="4" width="9.44140625" style="76" customWidth="1"/>
    <col min="5" max="5" width="32.6640625" customWidth="1"/>
    <col min="6" max="6" width="10.109375" customWidth="1"/>
    <col min="7" max="7" width="6.88671875" customWidth="1"/>
    <col min="8" max="8" width="7.5546875" customWidth="1"/>
    <col min="9" max="9" width="7.33203125" customWidth="1"/>
    <col min="10" max="10" width="6.88671875" customWidth="1"/>
    <col min="11" max="11" width="9.88671875" customWidth="1"/>
    <col min="12" max="13" width="6.88671875" customWidth="1"/>
    <col min="14" max="14" width="6.44140625" customWidth="1"/>
    <col min="15" max="15" width="7" customWidth="1"/>
    <col min="16" max="16" width="56" customWidth="1"/>
    <col min="17" max="17" width="2.5546875" customWidth="1"/>
  </cols>
  <sheetData>
    <row r="1" spans="1:19" ht="15.6">
      <c r="A1" s="287" t="str">
        <f>Front!J3</f>
        <v>k</v>
      </c>
      <c r="B1" s="827" t="s">
        <v>640</v>
      </c>
      <c r="C1" s="1335"/>
      <c r="D1" s="833"/>
      <c r="E1" s="828"/>
      <c r="F1" s="619"/>
      <c r="G1" s="619"/>
      <c r="H1" s="619"/>
      <c r="I1" s="1504"/>
      <c r="J1" s="1505" t="s">
        <v>619</v>
      </c>
      <c r="K1" s="1543" t="str">
        <f>Front!D14</f>
        <v>Logic Computers</v>
      </c>
      <c r="L1" s="1506"/>
      <c r="M1" s="1543"/>
      <c r="N1" s="1506"/>
      <c r="O1" s="1506"/>
      <c r="P1" s="1507"/>
    </row>
    <row r="2" spans="1:19" ht="15.6">
      <c r="B2" s="829" t="s">
        <v>2905</v>
      </c>
      <c r="C2" s="1336"/>
      <c r="D2" s="834"/>
      <c r="E2" s="830"/>
      <c r="F2" s="1508"/>
      <c r="G2" s="1508"/>
      <c r="H2" s="1508"/>
      <c r="I2" s="1509"/>
      <c r="J2" s="1509"/>
      <c r="K2" s="1510" t="s">
        <v>620</v>
      </c>
      <c r="L2" s="1988">
        <f>+Front!I12</f>
        <v>43412</v>
      </c>
      <c r="M2" s="1988"/>
      <c r="N2" s="1511"/>
      <c r="O2" s="1510" t="s">
        <v>621</v>
      </c>
      <c r="P2" s="1512">
        <f>+Front!I10</f>
        <v>43412</v>
      </c>
    </row>
    <row r="3" spans="1:19" ht="15.6">
      <c r="B3" s="829"/>
      <c r="C3" s="1336"/>
      <c r="D3" s="834"/>
      <c r="E3" s="830"/>
      <c r="F3" s="1949"/>
      <c r="G3" s="1508"/>
      <c r="H3" s="1508"/>
      <c r="I3" s="1509"/>
      <c r="J3" s="1509"/>
      <c r="K3" s="1510"/>
      <c r="L3" s="1513"/>
      <c r="M3" s="1513"/>
      <c r="N3" s="1511"/>
      <c r="O3" s="1510"/>
      <c r="P3" s="1512"/>
    </row>
    <row r="4" spans="1:19">
      <c r="B4" s="831"/>
      <c r="C4" s="1337"/>
      <c r="D4" s="835"/>
      <c r="E4" s="832"/>
      <c r="F4" s="87"/>
      <c r="G4" s="623"/>
      <c r="H4" s="623"/>
      <c r="I4" s="623"/>
      <c r="J4" s="623"/>
      <c r="K4" s="623"/>
      <c r="L4" s="623"/>
      <c r="M4" s="623"/>
      <c r="N4" s="623"/>
      <c r="O4" s="623"/>
      <c r="P4" s="1515"/>
    </row>
    <row r="5" spans="1:19">
      <c r="B5" s="519" t="s">
        <v>642</v>
      </c>
      <c r="C5" s="1321"/>
      <c r="D5" s="520" t="s">
        <v>643</v>
      </c>
      <c r="E5" s="104"/>
      <c r="F5" s="1950" t="s">
        <v>4608</v>
      </c>
      <c r="G5" s="106" t="s">
        <v>617</v>
      </c>
      <c r="H5" s="98"/>
      <c r="I5" s="98"/>
      <c r="J5" s="98"/>
      <c r="K5" s="98"/>
      <c r="L5" s="98"/>
      <c r="M5" s="98"/>
      <c r="N5" s="147" t="s">
        <v>630</v>
      </c>
      <c r="O5" s="1210" t="str">
        <f>+Front!J19</f>
        <v>EUR</v>
      </c>
      <c r="P5" s="107" t="s">
        <v>618</v>
      </c>
    </row>
    <row r="6" spans="1:19">
      <c r="B6" s="526"/>
      <c r="C6" s="1322"/>
      <c r="D6" s="527"/>
      <c r="E6" s="101"/>
      <c r="F6" s="1951"/>
      <c r="G6" s="99"/>
      <c r="H6" s="100"/>
      <c r="I6" s="100"/>
      <c r="J6" s="100"/>
      <c r="K6" s="100"/>
      <c r="L6" s="100"/>
      <c r="M6" s="100"/>
      <c r="N6" s="100"/>
      <c r="O6" s="101"/>
      <c r="P6" s="102"/>
    </row>
    <row r="7" spans="1:19" ht="6" customHeight="1">
      <c r="B7" s="2"/>
      <c r="C7" s="1340"/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9" s="78" customFormat="1" ht="15.6">
      <c r="A8" s="920"/>
      <c r="B8" s="157" t="s">
        <v>1901</v>
      </c>
      <c r="C8" s="1343"/>
      <c r="D8" s="81"/>
      <c r="E8" s="81"/>
      <c r="F8" s="83"/>
      <c r="G8" s="83"/>
      <c r="H8" s="83"/>
      <c r="I8" s="83"/>
      <c r="J8" s="83"/>
      <c r="K8" s="83"/>
      <c r="L8" s="83"/>
      <c r="M8" s="83"/>
      <c r="N8" s="83"/>
      <c r="O8" s="91"/>
      <c r="P8" s="79"/>
      <c r="R8" s="44"/>
      <c r="S8" s="44"/>
    </row>
    <row r="9" spans="1:19">
      <c r="A9" s="1503" t="str">
        <f>IF(ISERROR(#REF!),"xx","")</f>
        <v>xx</v>
      </c>
      <c r="B9" s="755" t="s">
        <v>345</v>
      </c>
      <c r="C9" s="1347"/>
      <c r="D9" s="756" t="s">
        <v>918</v>
      </c>
      <c r="E9" s="757" t="s">
        <v>1237</v>
      </c>
      <c r="F9" s="1956">
        <v>138.54456000000002</v>
      </c>
      <c r="G9" s="71" t="s">
        <v>1056</v>
      </c>
      <c r="H9" s="176"/>
      <c r="I9" s="153"/>
      <c r="J9" s="71"/>
      <c r="K9" s="134"/>
      <c r="L9" s="134"/>
      <c r="M9" s="134"/>
      <c r="N9" s="134"/>
      <c r="O9" s="247"/>
      <c r="P9" s="429" t="s">
        <v>49</v>
      </c>
      <c r="R9" s="44"/>
      <c r="S9" s="44"/>
    </row>
    <row r="10" spans="1:19">
      <c r="A10" s="1503" t="str">
        <f>IF(ISERROR(#REF!),"xx","")</f>
        <v>xx</v>
      </c>
      <c r="B10" s="755" t="s">
        <v>1450</v>
      </c>
      <c r="C10" s="1347"/>
      <c r="D10" s="756" t="s">
        <v>919</v>
      </c>
      <c r="E10" s="757" t="s">
        <v>509</v>
      </c>
      <c r="F10" s="1956">
        <v>507.02652000000023</v>
      </c>
      <c r="G10" s="71" t="s">
        <v>1056</v>
      </c>
      <c r="H10" s="176"/>
      <c r="I10" s="153"/>
      <c r="J10" s="71"/>
      <c r="K10" s="134"/>
      <c r="L10" s="134"/>
      <c r="M10" s="134"/>
      <c r="N10" s="134"/>
      <c r="O10" s="186"/>
      <c r="P10" s="94" t="s">
        <v>724</v>
      </c>
      <c r="R10" s="44"/>
      <c r="S10" s="44"/>
    </row>
    <row r="11" spans="1:19">
      <c r="A11" s="1503" t="str">
        <f>IF(ISERROR(#REF!),"xx","")</f>
        <v>xx</v>
      </c>
      <c r="B11" s="758" t="s">
        <v>1451</v>
      </c>
      <c r="C11" s="1348"/>
      <c r="D11" s="706" t="s">
        <v>920</v>
      </c>
      <c r="E11" s="661" t="s">
        <v>1344</v>
      </c>
      <c r="F11" s="1956">
        <v>372.16872000000006</v>
      </c>
      <c r="G11" s="72" t="s">
        <v>1056</v>
      </c>
      <c r="H11" s="177"/>
      <c r="I11" s="171"/>
      <c r="J11" s="72"/>
      <c r="K11" s="181"/>
      <c r="L11" s="181"/>
      <c r="M11" s="181"/>
      <c r="N11" s="181"/>
      <c r="O11" s="187"/>
      <c r="P11" s="126" t="s">
        <v>926</v>
      </c>
      <c r="R11" s="44"/>
      <c r="S11" s="44"/>
    </row>
    <row r="12" spans="1:19">
      <c r="A12" s="1503" t="str">
        <f>IF(ISERROR(#REF!),"xx","")</f>
        <v>xx</v>
      </c>
      <c r="B12" s="674">
        <v>4448121</v>
      </c>
      <c r="C12" s="1349"/>
      <c r="D12" s="708" t="s">
        <v>1235</v>
      </c>
      <c r="E12" s="673" t="s">
        <v>399</v>
      </c>
      <c r="F12" s="1956">
        <v>53.555040000000012</v>
      </c>
      <c r="G12" s="70" t="s">
        <v>1056</v>
      </c>
      <c r="H12" s="175"/>
      <c r="I12" s="170"/>
      <c r="J12" s="124"/>
      <c r="K12" s="178"/>
      <c r="L12" s="124"/>
      <c r="M12" s="124"/>
      <c r="N12" s="178"/>
      <c r="O12" s="185"/>
      <c r="P12" s="122" t="s">
        <v>1647</v>
      </c>
      <c r="R12" s="44"/>
      <c r="S12" s="44"/>
    </row>
    <row r="13" spans="1:19">
      <c r="A13" s="1503" t="str">
        <f>IF(ISERROR(#REF!),"xx","")</f>
        <v>xx</v>
      </c>
      <c r="B13" s="662">
        <v>4599141</v>
      </c>
      <c r="C13" s="1350"/>
      <c r="D13" s="663" t="s">
        <v>398</v>
      </c>
      <c r="E13" s="664" t="s">
        <v>1239</v>
      </c>
      <c r="F13" s="1956">
        <v>105.75180000000002</v>
      </c>
      <c r="G13" s="71" t="s">
        <v>1056</v>
      </c>
      <c r="H13" s="176"/>
      <c r="I13" s="153"/>
      <c r="J13" s="139"/>
      <c r="K13" s="134"/>
      <c r="L13" s="139"/>
      <c r="M13" s="139"/>
      <c r="N13" s="139"/>
      <c r="O13" s="116"/>
      <c r="P13" s="94" t="s">
        <v>1647</v>
      </c>
      <c r="R13" s="44"/>
      <c r="S13" s="44"/>
    </row>
    <row r="14" spans="1:19">
      <c r="A14" s="1503" t="str">
        <f>IF(ISERROR(#REF!),"xx","")</f>
        <v>xx</v>
      </c>
      <c r="B14" s="665" t="s">
        <v>1660</v>
      </c>
      <c r="C14" s="1351"/>
      <c r="D14" s="670" t="s">
        <v>806</v>
      </c>
      <c r="E14" s="667"/>
      <c r="F14" s="1956">
        <v>132.99501600000005</v>
      </c>
      <c r="G14" s="72" t="s">
        <v>1056</v>
      </c>
      <c r="H14" s="177"/>
      <c r="I14" s="171"/>
      <c r="J14" s="211"/>
      <c r="K14" s="209"/>
      <c r="L14" s="123"/>
      <c r="M14" s="181"/>
      <c r="N14" s="181"/>
      <c r="O14" s="187"/>
      <c r="P14" s="126" t="s">
        <v>530</v>
      </c>
      <c r="R14" s="44"/>
      <c r="S14" s="44"/>
    </row>
    <row r="15" spans="1:19" ht="14.1" customHeight="1">
      <c r="A15" s="1503"/>
      <c r="R15" s="44"/>
      <c r="S15" s="44"/>
    </row>
    <row r="16" spans="1:19" s="78" customFormat="1" ht="15.6">
      <c r="A16" s="1503"/>
      <c r="B16" s="157" t="s">
        <v>1902</v>
      </c>
      <c r="C16" s="1343"/>
      <c r="D16" s="81"/>
      <c r="E16" s="81"/>
      <c r="F16" s="83"/>
      <c r="G16" s="83"/>
      <c r="H16" s="83"/>
      <c r="I16" s="83"/>
      <c r="J16" s="83"/>
      <c r="K16" s="83"/>
      <c r="L16" s="83"/>
      <c r="M16" s="83"/>
      <c r="N16" s="83"/>
      <c r="O16" s="91"/>
      <c r="P16" s="79"/>
      <c r="R16" s="44"/>
      <c r="S16" s="44"/>
    </row>
    <row r="17" spans="1:19">
      <c r="A17" s="1503" t="str">
        <f>IF(ISERROR(#REF!),"xx","")</f>
        <v>xx</v>
      </c>
      <c r="B17" s="662" t="s">
        <v>1247</v>
      </c>
      <c r="C17" s="1350"/>
      <c r="D17" s="663" t="s">
        <v>1248</v>
      </c>
      <c r="E17" s="664" t="s">
        <v>1249</v>
      </c>
      <c r="F17" s="1956">
        <v>2548.2512563200007</v>
      </c>
      <c r="G17" s="36" t="s">
        <v>1858</v>
      </c>
      <c r="H17" s="18"/>
      <c r="I17" s="18"/>
      <c r="J17" s="139"/>
      <c r="K17" s="139"/>
      <c r="L17" s="139"/>
      <c r="M17" s="139"/>
      <c r="N17" s="139"/>
      <c r="O17" s="116"/>
      <c r="P17" s="14" t="s">
        <v>1241</v>
      </c>
      <c r="R17" s="44"/>
      <c r="S17" s="44"/>
    </row>
    <row r="18" spans="1:19">
      <c r="A18" s="1503" t="str">
        <f>IF(ISERROR(#REF!),"xx","")</f>
        <v>xx</v>
      </c>
      <c r="B18" s="755" t="s">
        <v>900</v>
      </c>
      <c r="C18" s="1347"/>
      <c r="D18" s="756" t="s">
        <v>901</v>
      </c>
      <c r="E18" s="757" t="s">
        <v>902</v>
      </c>
      <c r="F18" s="1956">
        <v>1531.2829593600002</v>
      </c>
      <c r="G18" s="36" t="s">
        <v>1858</v>
      </c>
      <c r="H18" s="18"/>
      <c r="I18" s="18"/>
      <c r="J18" s="139"/>
      <c r="K18" s="139"/>
      <c r="L18" s="139"/>
      <c r="M18" s="139"/>
      <c r="N18" s="139"/>
      <c r="O18" s="116"/>
      <c r="P18" s="14" t="s">
        <v>956</v>
      </c>
      <c r="R18" s="44"/>
      <c r="S18" s="44"/>
    </row>
    <row r="19" spans="1:19">
      <c r="A19" s="1503" t="str">
        <f>IF(ISERROR(#REF!),"xx","")</f>
        <v>xx</v>
      </c>
      <c r="B19" s="674">
        <v>9967000582</v>
      </c>
      <c r="C19" s="1349"/>
      <c r="D19" s="710" t="s">
        <v>482</v>
      </c>
      <c r="E19" s="673"/>
      <c r="F19" s="1956">
        <v>15.647385600000003</v>
      </c>
      <c r="G19" s="33" t="s">
        <v>1858</v>
      </c>
      <c r="H19" s="16"/>
      <c r="I19" s="16"/>
      <c r="J19" s="124"/>
      <c r="K19" s="200"/>
      <c r="L19" s="200"/>
      <c r="M19" s="124"/>
      <c r="N19" s="124"/>
      <c r="O19" s="125"/>
      <c r="P19" s="4" t="s">
        <v>1386</v>
      </c>
      <c r="R19" s="44"/>
      <c r="S19" s="44"/>
    </row>
    <row r="20" spans="1:19">
      <c r="A20" s="1503" t="str">
        <f>IF(ISERROR(#REF!),"xx","")</f>
        <v>xx</v>
      </c>
      <c r="B20" s="662">
        <v>9967008359</v>
      </c>
      <c r="C20" s="1350"/>
      <c r="D20" s="669" t="s">
        <v>4561</v>
      </c>
      <c r="E20" s="664"/>
      <c r="F20" s="1956">
        <v>311.1780672000001</v>
      </c>
      <c r="G20" s="36" t="s">
        <v>1858</v>
      </c>
      <c r="H20" s="18"/>
      <c r="I20" s="18"/>
      <c r="J20" s="139"/>
      <c r="K20" s="183"/>
      <c r="L20" s="183"/>
      <c r="M20" s="139"/>
      <c r="N20" s="183"/>
      <c r="O20" s="58"/>
      <c r="P20" s="14" t="s">
        <v>401</v>
      </c>
      <c r="R20" s="44"/>
      <c r="S20" s="44"/>
    </row>
    <row r="21" spans="1:19">
      <c r="A21" s="1503" t="str">
        <f>IF(ISERROR(#REF!),"xx","")</f>
        <v>xx</v>
      </c>
      <c r="B21" s="665" t="s">
        <v>683</v>
      </c>
      <c r="C21" s="1351"/>
      <c r="D21" s="666" t="s">
        <v>684</v>
      </c>
      <c r="E21" s="667" t="s">
        <v>1816</v>
      </c>
      <c r="F21" s="1956">
        <v>12329.89769088</v>
      </c>
      <c r="G21" s="46" t="s">
        <v>1858</v>
      </c>
      <c r="H21" s="20"/>
      <c r="I21" s="20"/>
      <c r="J21" s="123"/>
      <c r="K21" s="209"/>
      <c r="L21" s="209"/>
      <c r="M21" s="123"/>
      <c r="N21" s="123"/>
      <c r="O21" s="865"/>
      <c r="P21" s="5" t="s">
        <v>317</v>
      </c>
      <c r="R21" s="44"/>
      <c r="S21" s="44"/>
    </row>
    <row r="22" spans="1:19">
      <c r="A22" s="1503" t="str">
        <f>IF(ISERROR(#REF!),"xx","")</f>
        <v>xx</v>
      </c>
      <c r="B22" s="662" t="s">
        <v>774</v>
      </c>
      <c r="C22" s="1350"/>
      <c r="D22" s="663" t="s">
        <v>291</v>
      </c>
      <c r="E22" s="664" t="s">
        <v>290</v>
      </c>
      <c r="F22" s="1956">
        <v>1121.7871526400002</v>
      </c>
      <c r="G22" s="36" t="s">
        <v>1858</v>
      </c>
      <c r="H22" s="18"/>
      <c r="I22" s="18"/>
      <c r="J22" s="139"/>
      <c r="K22" s="183"/>
      <c r="L22" s="183"/>
      <c r="M22" s="139"/>
      <c r="N22" s="139"/>
      <c r="O22" s="58"/>
      <c r="P22" s="14" t="s">
        <v>121</v>
      </c>
      <c r="R22" s="44"/>
      <c r="S22" s="44"/>
    </row>
    <row r="23" spans="1:19">
      <c r="A23" s="1503" t="str">
        <f>IF(ISERROR(#REF!),"xx","")</f>
        <v>xx</v>
      </c>
      <c r="B23" s="662" t="s">
        <v>282</v>
      </c>
      <c r="C23" s="1350"/>
      <c r="D23" s="663" t="s">
        <v>292</v>
      </c>
      <c r="E23" s="664" t="s">
        <v>290</v>
      </c>
      <c r="F23" s="1956">
        <v>1121.7871526400002</v>
      </c>
      <c r="G23" s="36" t="s">
        <v>1858</v>
      </c>
      <c r="H23" s="18"/>
      <c r="I23" s="18"/>
      <c r="J23" s="139"/>
      <c r="K23" s="183"/>
      <c r="L23" s="183"/>
      <c r="M23" s="139"/>
      <c r="N23" s="139"/>
      <c r="O23" s="58"/>
      <c r="P23" s="14" t="s">
        <v>1088</v>
      </c>
      <c r="R23" s="44"/>
      <c r="S23" s="44"/>
    </row>
    <row r="24" spans="1:19">
      <c r="A24" s="1503" t="str">
        <f>IF(ISERROR(#REF!),"xx","")</f>
        <v>xx</v>
      </c>
      <c r="B24" s="662" t="s">
        <v>283</v>
      </c>
      <c r="C24" s="1350"/>
      <c r="D24" s="663" t="s">
        <v>1425</v>
      </c>
      <c r="E24" s="664" t="s">
        <v>290</v>
      </c>
      <c r="F24" s="1956">
        <v>1121.7871526400002</v>
      </c>
      <c r="G24" s="36" t="s">
        <v>1858</v>
      </c>
      <c r="H24" s="18"/>
      <c r="I24" s="18"/>
      <c r="J24" s="139"/>
      <c r="K24" s="183"/>
      <c r="L24" s="183"/>
      <c r="M24" s="139"/>
      <c r="N24" s="139"/>
      <c r="O24" s="58"/>
      <c r="P24" s="14" t="s">
        <v>1089</v>
      </c>
      <c r="R24" s="44"/>
      <c r="S24" s="44"/>
    </row>
    <row r="25" spans="1:19">
      <c r="A25" s="1503" t="str">
        <f>IF(ISERROR(#REF!),"xx","")</f>
        <v>xx</v>
      </c>
      <c r="B25" s="665" t="s">
        <v>284</v>
      </c>
      <c r="C25" s="1351"/>
      <c r="D25" s="666" t="s">
        <v>1426</v>
      </c>
      <c r="E25" s="667" t="s">
        <v>290</v>
      </c>
      <c r="F25" s="1956">
        <v>1121.7871526400002</v>
      </c>
      <c r="G25" s="46" t="s">
        <v>1858</v>
      </c>
      <c r="H25" s="20"/>
      <c r="I25" s="20"/>
      <c r="J25" s="123"/>
      <c r="K25" s="209"/>
      <c r="L25" s="209"/>
      <c r="M25" s="123"/>
      <c r="N25" s="123"/>
      <c r="O25" s="199"/>
      <c r="P25" s="5" t="s">
        <v>1090</v>
      </c>
      <c r="R25" s="44"/>
      <c r="S25" s="44"/>
    </row>
    <row r="26" spans="1:19">
      <c r="A26" s="1503" t="str">
        <f>IF(ISERROR(#REF!),"xx","")</f>
        <v>xx</v>
      </c>
      <c r="B26" s="674" t="s">
        <v>285</v>
      </c>
      <c r="C26" s="1349"/>
      <c r="D26" s="708" t="s">
        <v>1427</v>
      </c>
      <c r="E26" s="673" t="s">
        <v>290</v>
      </c>
      <c r="F26" s="1956">
        <v>1121.7871526400002</v>
      </c>
      <c r="G26" s="33" t="s">
        <v>1858</v>
      </c>
      <c r="H26" s="16"/>
      <c r="I26" s="16"/>
      <c r="J26" s="124"/>
      <c r="K26" s="200"/>
      <c r="L26" s="200"/>
      <c r="M26" s="124"/>
      <c r="N26" s="139"/>
      <c r="O26" s="125"/>
      <c r="P26" s="4" t="s">
        <v>256</v>
      </c>
      <c r="R26" s="44"/>
      <c r="S26" s="44"/>
    </row>
    <row r="27" spans="1:19">
      <c r="A27" s="1503" t="str">
        <f>IF(ISERROR(#REF!),"xx","")</f>
        <v>xx</v>
      </c>
      <c r="B27" s="662" t="s">
        <v>286</v>
      </c>
      <c r="C27" s="1350"/>
      <c r="D27" s="663" t="s">
        <v>1428</v>
      </c>
      <c r="E27" s="664" t="s">
        <v>290</v>
      </c>
      <c r="F27" s="1956">
        <v>1121.7871526400002</v>
      </c>
      <c r="G27" s="36" t="s">
        <v>1858</v>
      </c>
      <c r="H27" s="18"/>
      <c r="I27" s="18"/>
      <c r="J27" s="139"/>
      <c r="K27" s="183"/>
      <c r="L27" s="183"/>
      <c r="M27" s="139"/>
      <c r="N27" s="139"/>
      <c r="O27" s="58"/>
      <c r="P27" s="14" t="s">
        <v>257</v>
      </c>
      <c r="R27" s="44"/>
      <c r="S27" s="44"/>
    </row>
    <row r="28" spans="1:19" s="44" customFormat="1">
      <c r="A28" s="1503" t="str">
        <f>IF(ISERROR(#REF!),"xx","")</f>
        <v>xx</v>
      </c>
      <c r="B28" s="662" t="s">
        <v>287</v>
      </c>
      <c r="C28" s="1350"/>
      <c r="D28" s="663" t="s">
        <v>1429</v>
      </c>
      <c r="E28" s="664" t="s">
        <v>290</v>
      </c>
      <c r="F28" s="1956">
        <v>1121.7871526400002</v>
      </c>
      <c r="G28" s="36" t="s">
        <v>1858</v>
      </c>
      <c r="H28" s="18"/>
      <c r="I28" s="18"/>
      <c r="J28" s="139"/>
      <c r="K28" s="183"/>
      <c r="L28" s="183"/>
      <c r="M28" s="139"/>
      <c r="N28" s="139"/>
      <c r="O28" s="58"/>
      <c r="P28" s="14" t="s">
        <v>258</v>
      </c>
    </row>
    <row r="29" spans="1:19">
      <c r="A29" s="1503" t="str">
        <f>IF(ISERROR(#REF!),"xx","")</f>
        <v>xx</v>
      </c>
      <c r="B29" s="662" t="s">
        <v>288</v>
      </c>
      <c r="C29" s="1350"/>
      <c r="D29" s="663" t="s">
        <v>1430</v>
      </c>
      <c r="E29" s="664" t="s">
        <v>290</v>
      </c>
      <c r="F29" s="1956">
        <v>1121.7871526400002</v>
      </c>
      <c r="G29" s="36" t="s">
        <v>1858</v>
      </c>
      <c r="H29" s="18"/>
      <c r="I29" s="18"/>
      <c r="J29" s="139"/>
      <c r="K29" s="183"/>
      <c r="L29" s="183"/>
      <c r="M29" s="139"/>
      <c r="N29" s="139"/>
      <c r="O29" s="58"/>
      <c r="P29" s="14" t="s">
        <v>259</v>
      </c>
      <c r="R29" s="44"/>
      <c r="S29" s="44"/>
    </row>
    <row r="30" spans="1:19">
      <c r="A30" s="1503" t="str">
        <f>IF(ISERROR(#REF!),"xx","")</f>
        <v>xx</v>
      </c>
      <c r="B30" s="662" t="s">
        <v>289</v>
      </c>
      <c r="C30" s="1350"/>
      <c r="D30" s="663" t="s">
        <v>1431</v>
      </c>
      <c r="E30" s="664" t="s">
        <v>290</v>
      </c>
      <c r="F30" s="1956">
        <v>1121.7871526400002</v>
      </c>
      <c r="G30" s="36" t="s">
        <v>1858</v>
      </c>
      <c r="H30" s="18"/>
      <c r="I30" s="18"/>
      <c r="J30" s="139"/>
      <c r="K30" s="183"/>
      <c r="L30" s="183"/>
      <c r="M30" s="139"/>
      <c r="N30" s="123"/>
      <c r="O30" s="58"/>
      <c r="P30" s="14" t="s">
        <v>260</v>
      </c>
      <c r="R30" s="44"/>
      <c r="S30" s="44"/>
    </row>
    <row r="31" spans="1:19" s="44" customFormat="1">
      <c r="A31" s="1503" t="str">
        <f>IF(ISERROR(#REF!),"xx","")</f>
        <v>xx</v>
      </c>
      <c r="B31" s="674" t="s">
        <v>1541</v>
      </c>
      <c r="C31" s="1349"/>
      <c r="D31" s="708" t="s">
        <v>1543</v>
      </c>
      <c r="E31" s="673" t="s">
        <v>290</v>
      </c>
      <c r="F31" s="1956">
        <v>1121.7871526400002</v>
      </c>
      <c r="G31" s="33" t="s">
        <v>1858</v>
      </c>
      <c r="H31" s="203"/>
      <c r="I31" s="203"/>
      <c r="J31" s="178"/>
      <c r="K31" s="200"/>
      <c r="L31" s="200"/>
      <c r="M31" s="124"/>
      <c r="N31" s="139"/>
      <c r="O31" s="125"/>
      <c r="P31" s="122" t="s">
        <v>1090</v>
      </c>
    </row>
    <row r="32" spans="1:19" s="44" customFormat="1">
      <c r="A32" s="1503" t="str">
        <f>IF(ISERROR(#REF!),"xx","")</f>
        <v>xx</v>
      </c>
      <c r="B32" s="665" t="s">
        <v>1542</v>
      </c>
      <c r="C32" s="1351"/>
      <c r="D32" s="666" t="s">
        <v>1544</v>
      </c>
      <c r="E32" s="667" t="s">
        <v>290</v>
      </c>
      <c r="F32" s="1956">
        <v>1121.7871526400002</v>
      </c>
      <c r="G32" s="46" t="s">
        <v>1858</v>
      </c>
      <c r="H32" s="202"/>
      <c r="I32" s="202"/>
      <c r="J32" s="181"/>
      <c r="K32" s="209"/>
      <c r="L32" s="209"/>
      <c r="M32" s="123"/>
      <c r="N32" s="123"/>
      <c r="O32" s="199"/>
      <c r="P32" s="126" t="s">
        <v>1089</v>
      </c>
    </row>
    <row r="33" spans="1:19" s="539" customFormat="1">
      <c r="A33" s="1503" t="str">
        <f>IF(ISERROR(#REF!),"xx","")</f>
        <v>xx</v>
      </c>
      <c r="B33" s="535" t="s">
        <v>1030</v>
      </c>
      <c r="C33" s="1324"/>
      <c r="D33" s="536"/>
      <c r="E33" s="536"/>
      <c r="F33" s="536"/>
      <c r="G33" s="536"/>
      <c r="H33" s="1225"/>
      <c r="I33" s="1225"/>
      <c r="J33" s="1225"/>
      <c r="K33" s="1225"/>
      <c r="L33" s="1225"/>
      <c r="M33" s="1225"/>
      <c r="N33" s="1225"/>
      <c r="O33" s="1226"/>
      <c r="P33" s="537"/>
      <c r="R33" s="44"/>
      <c r="S33" s="44"/>
    </row>
    <row r="34" spans="1:19">
      <c r="A34" s="1503" t="str">
        <f>IF(ISERROR(#REF!),"xx","")</f>
        <v>xx</v>
      </c>
      <c r="B34" s="755" t="s">
        <v>346</v>
      </c>
      <c r="C34" s="1347"/>
      <c r="D34" s="756" t="s">
        <v>492</v>
      </c>
      <c r="E34" s="757" t="s">
        <v>1237</v>
      </c>
      <c r="F34" s="1956">
        <v>129.23064000000002</v>
      </c>
      <c r="G34" s="36" t="s">
        <v>1858</v>
      </c>
      <c r="H34" s="130"/>
      <c r="I34" s="18"/>
      <c r="J34" s="139"/>
      <c r="K34" s="139"/>
      <c r="L34" s="139"/>
      <c r="M34" s="139"/>
      <c r="N34" s="139"/>
      <c r="O34" s="116"/>
      <c r="P34" s="97" t="s">
        <v>49</v>
      </c>
      <c r="R34" s="44"/>
      <c r="S34" s="44"/>
    </row>
    <row r="35" spans="1:19">
      <c r="A35" s="1503" t="str">
        <f>IF(ISERROR(#REF!),"xx","")</f>
        <v>xx</v>
      </c>
      <c r="B35" s="755" t="s">
        <v>1450</v>
      </c>
      <c r="C35" s="1347"/>
      <c r="D35" s="756" t="s">
        <v>919</v>
      </c>
      <c r="E35" s="757" t="s">
        <v>509</v>
      </c>
      <c r="F35" s="1956">
        <v>507.02652000000023</v>
      </c>
      <c r="G35" s="36" t="s">
        <v>1858</v>
      </c>
      <c r="H35" s="18"/>
      <c r="I35" s="18"/>
      <c r="J35" s="139"/>
      <c r="K35" s="139"/>
      <c r="L35" s="139"/>
      <c r="M35" s="139"/>
      <c r="N35" s="139"/>
      <c r="O35" s="116"/>
      <c r="P35" s="14" t="s">
        <v>639</v>
      </c>
      <c r="R35" s="44"/>
      <c r="S35" s="44"/>
    </row>
    <row r="36" spans="1:19">
      <c r="A36" s="1503" t="str">
        <f>IF(ISERROR(#REF!),"xx","")</f>
        <v>xx</v>
      </c>
      <c r="B36" s="758" t="s">
        <v>1451</v>
      </c>
      <c r="C36" s="1348"/>
      <c r="D36" s="706" t="s">
        <v>920</v>
      </c>
      <c r="E36" s="661" t="s">
        <v>1344</v>
      </c>
      <c r="F36" s="1956">
        <v>372.16872000000006</v>
      </c>
      <c r="G36" s="46" t="s">
        <v>1858</v>
      </c>
      <c r="H36" s="20"/>
      <c r="I36" s="20"/>
      <c r="J36" s="123"/>
      <c r="K36" s="123"/>
      <c r="L36" s="123"/>
      <c r="M36" s="123"/>
      <c r="N36" s="123"/>
      <c r="O36" s="180"/>
      <c r="P36" s="5" t="s">
        <v>276</v>
      </c>
      <c r="R36" s="44"/>
      <c r="S36" s="44"/>
    </row>
    <row r="37" spans="1:19">
      <c r="A37" s="1503" t="str">
        <f>IF(ISERROR(#REF!),"xx","")</f>
        <v>xx</v>
      </c>
      <c r="B37" s="674">
        <v>4448121</v>
      </c>
      <c r="C37" s="1349"/>
      <c r="D37" s="708" t="s">
        <v>1235</v>
      </c>
      <c r="E37" s="673" t="s">
        <v>399</v>
      </c>
      <c r="F37" s="1956">
        <v>53.555040000000012</v>
      </c>
      <c r="G37" s="33" t="s">
        <v>1858</v>
      </c>
      <c r="H37" s="16"/>
      <c r="I37" s="16"/>
      <c r="J37" s="124"/>
      <c r="K37" s="200"/>
      <c r="L37" s="124"/>
      <c r="M37" s="124"/>
      <c r="N37" s="124"/>
      <c r="O37" s="125"/>
      <c r="P37" s="4" t="s">
        <v>1647</v>
      </c>
      <c r="R37" s="44"/>
      <c r="S37" s="44"/>
    </row>
    <row r="38" spans="1:19">
      <c r="A38" s="1503" t="str">
        <f>IF(ISERROR(#REF!),"xx","")</f>
        <v>xx</v>
      </c>
      <c r="B38" s="665" t="s">
        <v>1660</v>
      </c>
      <c r="C38" s="1351"/>
      <c r="D38" s="666" t="s">
        <v>806</v>
      </c>
      <c r="E38" s="667"/>
      <c r="F38" s="1956">
        <v>132.99501600000005</v>
      </c>
      <c r="G38" s="46" t="s">
        <v>1858</v>
      </c>
      <c r="H38" s="20"/>
      <c r="I38" s="20"/>
      <c r="J38" s="123"/>
      <c r="K38" s="123"/>
      <c r="L38" s="123"/>
      <c r="M38" s="123"/>
      <c r="N38" s="123"/>
      <c r="O38" s="180"/>
      <c r="P38" s="5" t="s">
        <v>530</v>
      </c>
      <c r="R38" s="44"/>
      <c r="S38" s="44"/>
    </row>
    <row r="39" spans="1:19" ht="14.1" customHeight="1">
      <c r="A39" s="1503"/>
      <c r="R39" s="44"/>
      <c r="S39" s="44"/>
    </row>
    <row r="40" spans="1:19" s="78" customFormat="1" ht="15.6">
      <c r="A40" s="1503"/>
      <c r="B40" s="157" t="s">
        <v>4593</v>
      </c>
      <c r="C40" s="1343"/>
      <c r="D40" s="81"/>
      <c r="E40" s="81"/>
      <c r="F40" s="83"/>
      <c r="G40" s="83"/>
      <c r="H40" s="83"/>
      <c r="I40" s="83"/>
      <c r="J40" s="83"/>
      <c r="K40" s="83"/>
      <c r="L40" s="83"/>
      <c r="M40" s="83"/>
      <c r="N40" s="83"/>
      <c r="O40" s="91"/>
      <c r="P40" s="79"/>
      <c r="R40" s="44"/>
      <c r="S40" s="44"/>
    </row>
    <row r="41" spans="1:19">
      <c r="A41" s="1503" t="str">
        <f>IF(ISERROR(#REF!),"xx","")</f>
        <v>xx</v>
      </c>
      <c r="B41" s="662" t="s">
        <v>1700</v>
      </c>
      <c r="C41" s="1350"/>
      <c r="D41" s="663" t="s">
        <v>1701</v>
      </c>
      <c r="E41" s="664" t="s">
        <v>1702</v>
      </c>
      <c r="F41" s="1956">
        <v>1070.2811750400001</v>
      </c>
      <c r="G41" s="17">
        <v>951</v>
      </c>
      <c r="H41" s="18"/>
      <c r="I41" s="18"/>
      <c r="J41" s="18"/>
      <c r="K41" s="18"/>
      <c r="L41" s="18"/>
      <c r="M41" s="139"/>
      <c r="N41" s="139"/>
      <c r="O41" s="116"/>
      <c r="P41" s="14" t="s">
        <v>1734</v>
      </c>
      <c r="Q41" s="25"/>
    </row>
    <row r="42" spans="1:19">
      <c r="A42" s="1503" t="str">
        <f>IF(ISERROR(#REF!),"xx","")</f>
        <v>xx</v>
      </c>
      <c r="B42" s="665" t="s">
        <v>1698</v>
      </c>
      <c r="C42" s="1351"/>
      <c r="D42" s="666" t="s">
        <v>1699</v>
      </c>
      <c r="E42" s="667" t="s">
        <v>1240</v>
      </c>
      <c r="F42" s="1956">
        <v>4929.6343219200007</v>
      </c>
      <c r="G42" s="19">
        <v>951</v>
      </c>
      <c r="H42" s="20">
        <v>1052</v>
      </c>
      <c r="I42" s="20" t="s">
        <v>1818</v>
      </c>
      <c r="J42" s="20" t="s">
        <v>3407</v>
      </c>
      <c r="K42" s="20" t="s">
        <v>3408</v>
      </c>
      <c r="L42" s="20" t="s">
        <v>2890</v>
      </c>
      <c r="M42" s="123"/>
      <c r="N42" s="123"/>
      <c r="O42" s="180"/>
      <c r="P42" s="5" t="s">
        <v>1042</v>
      </c>
      <c r="Q42" s="25"/>
    </row>
    <row r="43" spans="1:19">
      <c r="A43" s="1503" t="str">
        <f>IF(ISERROR(#REF!),"xx","")</f>
        <v>xx</v>
      </c>
      <c r="B43" s="665" t="s">
        <v>767</v>
      </c>
      <c r="C43" s="1351"/>
      <c r="D43" s="666" t="s">
        <v>1052</v>
      </c>
      <c r="E43" s="667" t="s">
        <v>875</v>
      </c>
      <c r="F43" s="1956">
        <v>1158.6516480000003</v>
      </c>
      <c r="G43" s="163"/>
      <c r="H43" s="20">
        <v>1052</v>
      </c>
      <c r="I43" s="20" t="s">
        <v>1818</v>
      </c>
      <c r="J43" s="20" t="s">
        <v>3407</v>
      </c>
      <c r="K43" s="20" t="s">
        <v>3408</v>
      </c>
      <c r="L43" s="20" t="s">
        <v>2890</v>
      </c>
      <c r="M43" s="123"/>
      <c r="N43" s="123"/>
      <c r="O43" s="180"/>
      <c r="P43" s="5" t="s">
        <v>1824</v>
      </c>
      <c r="Q43" s="25"/>
    </row>
    <row r="44" spans="1:19">
      <c r="A44" s="1503" t="str">
        <f>IF(ISERROR(#REF!),"xx","")</f>
        <v>xx</v>
      </c>
      <c r="B44" s="662" t="s">
        <v>1822</v>
      </c>
      <c r="C44" s="1350"/>
      <c r="D44" s="663" t="s">
        <v>1445</v>
      </c>
      <c r="E44" s="664" t="s">
        <v>152</v>
      </c>
      <c r="F44" s="1956">
        <v>8254.2008102400014</v>
      </c>
      <c r="G44" s="161"/>
      <c r="H44" s="18">
        <v>1052</v>
      </c>
      <c r="I44" s="18" t="s">
        <v>1818</v>
      </c>
      <c r="J44" s="18" t="s">
        <v>3407</v>
      </c>
      <c r="K44" s="18" t="s">
        <v>3408</v>
      </c>
      <c r="L44" s="18" t="s">
        <v>2890</v>
      </c>
      <c r="M44" s="139"/>
      <c r="N44" s="139"/>
      <c r="O44" s="116"/>
      <c r="P44" s="14" t="s">
        <v>915</v>
      </c>
      <c r="Q44" s="25"/>
    </row>
    <row r="45" spans="1:19">
      <c r="A45" s="1503" t="str">
        <f>IF(ISERROR(#REF!),"xx","")</f>
        <v>xx</v>
      </c>
      <c r="B45" s="662" t="s">
        <v>2065</v>
      </c>
      <c r="C45" s="1350"/>
      <c r="D45" s="663" t="s">
        <v>2066</v>
      </c>
      <c r="E45" s="664"/>
      <c r="F45" s="1956">
        <v>105.80613120000002</v>
      </c>
      <c r="G45" s="161"/>
      <c r="H45" s="18"/>
      <c r="I45" s="18" t="s">
        <v>1818</v>
      </c>
      <c r="J45" s="18"/>
      <c r="K45" s="18" t="s">
        <v>3408</v>
      </c>
      <c r="L45" s="18" t="s">
        <v>2890</v>
      </c>
      <c r="M45" s="139"/>
      <c r="N45" s="139"/>
      <c r="O45" s="116"/>
      <c r="P45" s="14"/>
      <c r="Q45" s="25"/>
    </row>
    <row r="46" spans="1:19" ht="12" customHeight="1">
      <c r="A46" s="1503" t="str">
        <f>IF(ISERROR(#REF!),"xx","")</f>
        <v>xx</v>
      </c>
      <c r="B46" s="662" t="s">
        <v>769</v>
      </c>
      <c r="C46" s="1350"/>
      <c r="D46" s="663" t="s">
        <v>768</v>
      </c>
      <c r="E46" s="664" t="s">
        <v>1096</v>
      </c>
      <c r="F46" s="1956">
        <v>803.49325056000009</v>
      </c>
      <c r="G46" s="161"/>
      <c r="H46" s="18">
        <v>1052</v>
      </c>
      <c r="I46" s="18" t="s">
        <v>1818</v>
      </c>
      <c r="J46" s="18" t="s">
        <v>3407</v>
      </c>
      <c r="K46" s="18" t="s">
        <v>3408</v>
      </c>
      <c r="L46" s="18" t="s">
        <v>2890</v>
      </c>
      <c r="M46" s="139"/>
      <c r="N46" s="139"/>
      <c r="O46" s="116"/>
      <c r="P46" s="14" t="s">
        <v>254</v>
      </c>
      <c r="Q46" s="25"/>
    </row>
    <row r="47" spans="1:19">
      <c r="A47" s="1503" t="str">
        <f>IF(ISERROR(#REF!),"xx","")</f>
        <v>xx</v>
      </c>
      <c r="B47" s="665" t="s">
        <v>773</v>
      </c>
      <c r="C47" s="1351"/>
      <c r="D47" s="666" t="s">
        <v>772</v>
      </c>
      <c r="E47" s="667" t="s">
        <v>1446</v>
      </c>
      <c r="F47" s="1956">
        <v>2548.2512563200007</v>
      </c>
      <c r="G47" s="163"/>
      <c r="H47" s="20">
        <v>1052</v>
      </c>
      <c r="I47" s="20" t="s">
        <v>1818</v>
      </c>
      <c r="J47" s="20" t="s">
        <v>3407</v>
      </c>
      <c r="K47" s="20" t="s">
        <v>3408</v>
      </c>
      <c r="L47" s="20" t="s">
        <v>2890</v>
      </c>
      <c r="M47" s="123"/>
      <c r="N47" s="123"/>
      <c r="O47" s="180"/>
      <c r="P47" s="5" t="s">
        <v>362</v>
      </c>
      <c r="Q47" s="25"/>
    </row>
    <row r="48" spans="1:19">
      <c r="A48" s="1503" t="str">
        <f>IF(ISERROR(#REF!),"xx","")</f>
        <v>xx</v>
      </c>
      <c r="B48" s="674" t="s">
        <v>2401</v>
      </c>
      <c r="C48" s="1349"/>
      <c r="D48" s="708" t="s">
        <v>928</v>
      </c>
      <c r="E48" s="673" t="s">
        <v>1588</v>
      </c>
      <c r="F48" s="1956">
        <v>3326.5224115200008</v>
      </c>
      <c r="G48" s="159"/>
      <c r="H48" s="16">
        <v>1052</v>
      </c>
      <c r="I48" s="16" t="s">
        <v>1818</v>
      </c>
      <c r="J48" s="16" t="s">
        <v>3407</v>
      </c>
      <c r="K48" s="18" t="s">
        <v>3408</v>
      </c>
      <c r="L48" s="18" t="s">
        <v>2890</v>
      </c>
      <c r="M48" s="124"/>
      <c r="N48" s="124"/>
      <c r="O48" s="179"/>
      <c r="P48" s="4" t="s">
        <v>168</v>
      </c>
      <c r="Q48" s="25"/>
    </row>
    <row r="49" spans="1:18">
      <c r="A49" s="1503" t="str">
        <f>IF(ISERROR(#REF!),"xx","")</f>
        <v>xx</v>
      </c>
      <c r="B49" s="662" t="s">
        <v>1823</v>
      </c>
      <c r="C49" s="1350"/>
      <c r="D49" s="663" t="s">
        <v>931</v>
      </c>
      <c r="E49" s="664" t="s">
        <v>169</v>
      </c>
      <c r="F49" s="1956">
        <v>5705.9495539200007</v>
      </c>
      <c r="G49" s="161"/>
      <c r="H49" s="18">
        <v>1052</v>
      </c>
      <c r="I49" s="18" t="s">
        <v>1818</v>
      </c>
      <c r="J49" s="18" t="s">
        <v>3407</v>
      </c>
      <c r="K49" s="18" t="s">
        <v>3408</v>
      </c>
      <c r="L49" s="18" t="s">
        <v>2890</v>
      </c>
      <c r="M49" s="139"/>
      <c r="N49" s="139"/>
      <c r="O49" s="116"/>
      <c r="P49" s="14" t="s">
        <v>170</v>
      </c>
      <c r="Q49" s="25"/>
    </row>
    <row r="50" spans="1:18">
      <c r="A50" s="1503" t="str">
        <f>IF(ISERROR(#REF!),"xx","")</f>
        <v>xx</v>
      </c>
      <c r="B50" s="662" t="s">
        <v>1825</v>
      </c>
      <c r="C50" s="1350"/>
      <c r="D50" s="663" t="s">
        <v>1826</v>
      </c>
      <c r="E50" s="664" t="s">
        <v>381</v>
      </c>
      <c r="F50" s="1956">
        <v>2502.3150028800005</v>
      </c>
      <c r="G50" s="161"/>
      <c r="H50" s="18">
        <v>1052</v>
      </c>
      <c r="I50" s="18" t="s">
        <v>1818</v>
      </c>
      <c r="J50" s="18" t="s">
        <v>3407</v>
      </c>
      <c r="K50" s="18" t="s">
        <v>3408</v>
      </c>
      <c r="L50" s="18" t="s">
        <v>2890</v>
      </c>
      <c r="M50" s="139"/>
      <c r="N50" s="139"/>
      <c r="O50" s="116"/>
      <c r="P50" s="14" t="s">
        <v>1851</v>
      </c>
      <c r="Q50" s="25"/>
    </row>
    <row r="51" spans="1:18">
      <c r="A51" s="1503" t="str">
        <f>IF(ISERROR(#REF!),"xx","")</f>
        <v>xx</v>
      </c>
      <c r="B51" s="662" t="s">
        <v>625</v>
      </c>
      <c r="C51" s="1350"/>
      <c r="D51" s="663" t="s">
        <v>624</v>
      </c>
      <c r="E51" s="664" t="s">
        <v>1242</v>
      </c>
      <c r="F51" s="1956">
        <v>12091.163293440002</v>
      </c>
      <c r="G51" s="161"/>
      <c r="H51" s="18">
        <v>1052</v>
      </c>
      <c r="I51" s="18" t="s">
        <v>1818</v>
      </c>
      <c r="J51" s="18" t="s">
        <v>3407</v>
      </c>
      <c r="K51" s="18" t="s">
        <v>3408</v>
      </c>
      <c r="L51" s="18" t="s">
        <v>2890</v>
      </c>
      <c r="M51" s="139"/>
      <c r="N51" s="139"/>
      <c r="O51" s="58"/>
      <c r="P51" s="14" t="s">
        <v>1491</v>
      </c>
      <c r="Q51" s="25"/>
    </row>
    <row r="52" spans="1:18">
      <c r="A52" s="1503" t="str">
        <f>IF(ISERROR(#REF!),"xx","")</f>
        <v>xx</v>
      </c>
      <c r="B52" s="665" t="s">
        <v>1550</v>
      </c>
      <c r="C52" s="1351"/>
      <c r="D52" s="670" t="s">
        <v>1551</v>
      </c>
      <c r="E52" s="667"/>
      <c r="F52" s="1956">
        <v>45.228395520000007</v>
      </c>
      <c r="G52" s="163"/>
      <c r="H52" s="20">
        <v>1052</v>
      </c>
      <c r="I52" s="20" t="s">
        <v>1818</v>
      </c>
      <c r="J52" s="20" t="s">
        <v>3407</v>
      </c>
      <c r="K52" s="20" t="s">
        <v>3408</v>
      </c>
      <c r="L52" s="20" t="s">
        <v>2890</v>
      </c>
      <c r="M52" s="123"/>
      <c r="N52" s="123"/>
      <c r="O52" s="199"/>
      <c r="P52" s="5" t="s">
        <v>1557</v>
      </c>
      <c r="Q52" s="25"/>
    </row>
    <row r="53" spans="1:18">
      <c r="A53" s="1503" t="str">
        <f>IF(ISERROR(#REF!),"xx","")</f>
        <v>xx</v>
      </c>
      <c r="B53" s="662" t="s">
        <v>4088</v>
      </c>
      <c r="C53" s="1350"/>
      <c r="D53" s="663" t="s">
        <v>1704</v>
      </c>
      <c r="E53" s="664" t="s">
        <v>1852</v>
      </c>
      <c r="F53" s="1956">
        <v>4507.1735385600005</v>
      </c>
      <c r="G53" s="17">
        <v>951</v>
      </c>
      <c r="H53" s="18">
        <v>1052</v>
      </c>
      <c r="I53" s="18" t="s">
        <v>1818</v>
      </c>
      <c r="J53" s="18" t="s">
        <v>3407</v>
      </c>
      <c r="K53" s="18" t="s">
        <v>3408</v>
      </c>
      <c r="L53" s="18" t="s">
        <v>2890</v>
      </c>
      <c r="M53" s="139"/>
      <c r="N53" s="139"/>
      <c r="O53" s="116"/>
      <c r="P53" s="14" t="s">
        <v>4014</v>
      </c>
      <c r="Q53" s="25"/>
    </row>
    <row r="54" spans="1:18">
      <c r="A54" s="1503" t="str">
        <f>IF(ISERROR(#REF!),"xx","")</f>
        <v>xx</v>
      </c>
      <c r="B54" s="662" t="s">
        <v>1705</v>
      </c>
      <c r="C54" s="1350"/>
      <c r="D54" s="663" t="s">
        <v>885</v>
      </c>
      <c r="E54" s="664" t="s">
        <v>1706</v>
      </c>
      <c r="F54" s="1956">
        <v>954.8817062400002</v>
      </c>
      <c r="G54" s="17">
        <v>951</v>
      </c>
      <c r="H54" s="18">
        <v>1052</v>
      </c>
      <c r="I54" s="18" t="s">
        <v>1818</v>
      </c>
      <c r="J54" s="18" t="s">
        <v>3407</v>
      </c>
      <c r="K54" s="18" t="s">
        <v>3408</v>
      </c>
      <c r="L54" s="18" t="s">
        <v>2890</v>
      </c>
      <c r="M54" s="139"/>
      <c r="N54" s="139"/>
      <c r="O54" s="116"/>
      <c r="P54" s="14" t="s">
        <v>1736</v>
      </c>
      <c r="Q54" s="25"/>
    </row>
    <row r="55" spans="1:18">
      <c r="A55" s="1503" t="str">
        <f>IF(ISERROR(#REF!),"xx","")</f>
        <v>xx</v>
      </c>
      <c r="B55" s="662" t="s">
        <v>1707</v>
      </c>
      <c r="C55" s="1350"/>
      <c r="D55" s="663" t="s">
        <v>1708</v>
      </c>
      <c r="E55" s="664" t="s">
        <v>1709</v>
      </c>
      <c r="F55" s="1956">
        <v>1744.8325171199999</v>
      </c>
      <c r="G55" s="17">
        <v>951</v>
      </c>
      <c r="H55" s="18">
        <v>1052</v>
      </c>
      <c r="I55" s="18" t="s">
        <v>1818</v>
      </c>
      <c r="J55" s="18" t="s">
        <v>3407</v>
      </c>
      <c r="K55" s="18" t="s">
        <v>3408</v>
      </c>
      <c r="L55" s="18"/>
      <c r="M55" s="139"/>
      <c r="N55" s="139"/>
      <c r="O55" s="116"/>
      <c r="P55" s="14" t="s">
        <v>1737</v>
      </c>
      <c r="Q55" s="25"/>
    </row>
    <row r="56" spans="1:18">
      <c r="A56" s="1503" t="str">
        <f>IF(ISERROR(#REF!),"xx","")</f>
        <v>xx</v>
      </c>
      <c r="B56" s="662" t="s">
        <v>2395</v>
      </c>
      <c r="C56" s="1350"/>
      <c r="D56" s="663" t="s">
        <v>1710</v>
      </c>
      <c r="E56" s="664" t="s">
        <v>1711</v>
      </c>
      <c r="F56" s="1956">
        <v>448.44662016000007</v>
      </c>
      <c r="G56" s="17">
        <v>951</v>
      </c>
      <c r="H56" s="18">
        <v>1052</v>
      </c>
      <c r="I56" s="18" t="s">
        <v>1818</v>
      </c>
      <c r="J56" s="18" t="s">
        <v>3407</v>
      </c>
      <c r="K56" s="18" t="s">
        <v>3408</v>
      </c>
      <c r="L56" s="18"/>
      <c r="M56" s="139"/>
      <c r="N56" s="139"/>
      <c r="O56" s="116"/>
      <c r="P56" s="14" t="s">
        <v>1738</v>
      </c>
      <c r="Q56" s="25"/>
    </row>
    <row r="57" spans="1:18">
      <c r="A57" s="1503" t="str">
        <f>IF(ISERROR(#REF!),"xx","")</f>
        <v>xx</v>
      </c>
      <c r="B57" s="665" t="s">
        <v>1712</v>
      </c>
      <c r="C57" s="1351"/>
      <c r="D57" s="666" t="s">
        <v>1713</v>
      </c>
      <c r="E57" s="667" t="s">
        <v>1714</v>
      </c>
      <c r="F57" s="1956">
        <v>405.11826431999998</v>
      </c>
      <c r="G57" s="19">
        <v>951</v>
      </c>
      <c r="H57" s="20">
        <v>1052</v>
      </c>
      <c r="I57" s="20" t="s">
        <v>1818</v>
      </c>
      <c r="J57" s="20" t="s">
        <v>3407</v>
      </c>
      <c r="K57" s="20" t="s">
        <v>3408</v>
      </c>
      <c r="L57" s="20" t="s">
        <v>2890</v>
      </c>
      <c r="M57" s="123"/>
      <c r="N57" s="123"/>
      <c r="O57" s="199"/>
      <c r="P57" s="5" t="s">
        <v>1739</v>
      </c>
      <c r="Q57" s="25"/>
    </row>
    <row r="58" spans="1:18">
      <c r="A58" s="1503" t="str">
        <f>IF(ISERROR(#REF!),"xx","")</f>
        <v>xx</v>
      </c>
      <c r="B58" s="662" t="s">
        <v>1432</v>
      </c>
      <c r="C58" s="1350"/>
      <c r="D58" s="663" t="s">
        <v>913</v>
      </c>
      <c r="E58" s="664" t="s">
        <v>1447</v>
      </c>
      <c r="F58" s="1956">
        <v>22468.621190400005</v>
      </c>
      <c r="G58" s="161"/>
      <c r="H58" s="18">
        <v>1052</v>
      </c>
      <c r="I58" s="18" t="s">
        <v>1818</v>
      </c>
      <c r="J58" s="18" t="s">
        <v>3407</v>
      </c>
      <c r="K58" s="18" t="s">
        <v>3408</v>
      </c>
      <c r="L58" s="18" t="s">
        <v>2890</v>
      </c>
      <c r="M58" s="139"/>
      <c r="N58" s="139"/>
      <c r="O58" s="58"/>
      <c r="P58" s="14" t="s">
        <v>776</v>
      </c>
      <c r="Q58" s="25"/>
    </row>
    <row r="59" spans="1:18">
      <c r="A59" s="1503" t="str">
        <f>IF(ISERROR(#REF!),"xx","")</f>
        <v>xx</v>
      </c>
      <c r="B59" s="662" t="s">
        <v>2824</v>
      </c>
      <c r="C59" s="1350"/>
      <c r="D59" s="663" t="s">
        <v>397</v>
      </c>
      <c r="E59" s="664" t="s">
        <v>316</v>
      </c>
      <c r="F59" s="1956">
        <v>1331.38760832</v>
      </c>
      <c r="G59" s="161"/>
      <c r="H59" s="18">
        <v>1052</v>
      </c>
      <c r="I59" s="18" t="s">
        <v>1818</v>
      </c>
      <c r="J59" s="18" t="s">
        <v>3407</v>
      </c>
      <c r="K59" s="18" t="s">
        <v>3408</v>
      </c>
      <c r="L59" s="18" t="s">
        <v>2890</v>
      </c>
      <c r="M59" s="139"/>
      <c r="N59" s="139"/>
      <c r="O59" s="116"/>
      <c r="P59" s="14" t="s">
        <v>1855</v>
      </c>
      <c r="Q59" s="25"/>
    </row>
    <row r="60" spans="1:18" s="44" customFormat="1">
      <c r="A60" s="1503" t="str">
        <f>IF(ISERROR(#REF!),"xx","")</f>
        <v>xx</v>
      </c>
      <c r="B60" s="662" t="s">
        <v>2822</v>
      </c>
      <c r="C60" s="1350"/>
      <c r="D60" s="666" t="s">
        <v>2823</v>
      </c>
      <c r="E60" s="667" t="s">
        <v>916</v>
      </c>
      <c r="F60" s="1956">
        <v>17599.080280320002</v>
      </c>
      <c r="G60" s="161"/>
      <c r="H60" s="18">
        <v>1052</v>
      </c>
      <c r="I60" s="18" t="s">
        <v>1818</v>
      </c>
      <c r="J60" s="18" t="s">
        <v>3407</v>
      </c>
      <c r="K60" s="18" t="s">
        <v>3408</v>
      </c>
      <c r="L60" s="18" t="s">
        <v>2890</v>
      </c>
      <c r="M60" s="139"/>
      <c r="N60" s="139"/>
      <c r="O60" s="58"/>
      <c r="P60" s="14" t="s">
        <v>1047</v>
      </c>
      <c r="Q60" s="25"/>
      <c r="R60"/>
    </row>
    <row r="61" spans="1:18" s="44" customFormat="1">
      <c r="A61" s="1503" t="str">
        <f>IF(ISERROR(#REF!),"xx","")</f>
        <v>xx</v>
      </c>
      <c r="B61" s="674" t="s">
        <v>3293</v>
      </c>
      <c r="C61" s="1349"/>
      <c r="D61" s="708" t="s">
        <v>3298</v>
      </c>
      <c r="E61" s="664" t="s">
        <v>3329</v>
      </c>
      <c r="F61" s="1956">
        <v>12270.363114240001</v>
      </c>
      <c r="G61" s="159"/>
      <c r="H61" s="16">
        <v>1052</v>
      </c>
      <c r="I61" s="16" t="s">
        <v>1818</v>
      </c>
      <c r="J61" s="16" t="s">
        <v>3407</v>
      </c>
      <c r="K61" s="361" t="s">
        <v>3408</v>
      </c>
      <c r="L61" s="361" t="s">
        <v>2890</v>
      </c>
      <c r="M61" s="204"/>
      <c r="N61" s="204"/>
      <c r="O61" s="179"/>
      <c r="P61" s="155" t="s">
        <v>3303</v>
      </c>
      <c r="Q61"/>
      <c r="R61"/>
    </row>
    <row r="62" spans="1:18" s="44" customFormat="1">
      <c r="A62" s="1503" t="str">
        <f>IF(ISERROR(#REF!),"xx","")</f>
        <v>xx</v>
      </c>
      <c r="B62" s="662" t="s">
        <v>3294</v>
      </c>
      <c r="C62" s="1350"/>
      <c r="D62" s="663" t="s">
        <v>3299</v>
      </c>
      <c r="E62" s="664" t="s">
        <v>3403</v>
      </c>
      <c r="F62" s="1956">
        <v>12270.363114240001</v>
      </c>
      <c r="G62" s="161"/>
      <c r="H62" s="18">
        <v>1052</v>
      </c>
      <c r="I62" s="18" t="s">
        <v>1818</v>
      </c>
      <c r="J62" s="18" t="s">
        <v>3407</v>
      </c>
      <c r="K62" s="362" t="s">
        <v>3408</v>
      </c>
      <c r="L62" s="362" t="s">
        <v>2890</v>
      </c>
      <c r="M62" s="205"/>
      <c r="N62" s="205"/>
      <c r="O62" s="116"/>
      <c r="P62" s="86" t="s">
        <v>3304</v>
      </c>
      <c r="Q62"/>
      <c r="R62"/>
    </row>
    <row r="63" spans="1:18" s="44" customFormat="1">
      <c r="A63" s="1503" t="str">
        <f>IF(ISERROR(#REF!),"xx","")</f>
        <v>xx</v>
      </c>
      <c r="B63" s="662" t="s">
        <v>3295</v>
      </c>
      <c r="C63" s="1350"/>
      <c r="D63" s="663" t="s">
        <v>3300</v>
      </c>
      <c r="E63" s="664" t="s">
        <v>3406</v>
      </c>
      <c r="F63" s="1956">
        <v>5907.2047372800007</v>
      </c>
      <c r="G63" s="161"/>
      <c r="H63" s="18">
        <v>1052</v>
      </c>
      <c r="I63" s="18" t="s">
        <v>1818</v>
      </c>
      <c r="J63" s="18" t="s">
        <v>3407</v>
      </c>
      <c r="K63" s="362" t="s">
        <v>3408</v>
      </c>
      <c r="L63" s="362" t="s">
        <v>2890</v>
      </c>
      <c r="M63" s="205"/>
      <c r="N63" s="205"/>
      <c r="O63" s="116"/>
      <c r="P63" s="86" t="s">
        <v>3305</v>
      </c>
      <c r="Q63"/>
      <c r="R63"/>
    </row>
    <row r="64" spans="1:18" s="44" customFormat="1">
      <c r="A64" s="1503" t="str">
        <f>IF(ISERROR(#REF!),"xx","")</f>
        <v>xx</v>
      </c>
      <c r="B64" s="662" t="s">
        <v>3296</v>
      </c>
      <c r="C64" s="1350"/>
      <c r="D64" s="663" t="s">
        <v>3301</v>
      </c>
      <c r="E64" s="664" t="s">
        <v>3404</v>
      </c>
      <c r="F64" s="1956">
        <v>12788.53373952</v>
      </c>
      <c r="G64" s="161"/>
      <c r="H64" s="18">
        <v>1052</v>
      </c>
      <c r="I64" s="18" t="s">
        <v>1818</v>
      </c>
      <c r="J64" s="18" t="s">
        <v>3407</v>
      </c>
      <c r="K64" s="362" t="s">
        <v>3408</v>
      </c>
      <c r="L64" s="362" t="s">
        <v>2890</v>
      </c>
      <c r="M64" s="205"/>
      <c r="N64" s="205"/>
      <c r="O64" s="116"/>
      <c r="P64" s="86" t="s">
        <v>3306</v>
      </c>
      <c r="Q64"/>
      <c r="R64"/>
    </row>
    <row r="65" spans="1:18" s="44" customFormat="1">
      <c r="A65" s="1503" t="str">
        <f>IF(ISERROR(#REF!),"xx","")</f>
        <v>xx</v>
      </c>
      <c r="B65" s="665" t="s">
        <v>3297</v>
      </c>
      <c r="C65" s="1351"/>
      <c r="D65" s="666" t="s">
        <v>3302</v>
      </c>
      <c r="E65" s="664" t="s">
        <v>3405</v>
      </c>
      <c r="F65" s="1956">
        <v>6031.5641971200012</v>
      </c>
      <c r="G65" s="163"/>
      <c r="H65" s="20">
        <v>1052</v>
      </c>
      <c r="I65" s="20" t="s">
        <v>1818</v>
      </c>
      <c r="J65" s="20" t="s">
        <v>3407</v>
      </c>
      <c r="K65" s="404" t="s">
        <v>3408</v>
      </c>
      <c r="L65" s="404" t="s">
        <v>2890</v>
      </c>
      <c r="M65" s="224"/>
      <c r="N65" s="224"/>
      <c r="O65" s="180"/>
      <c r="P65" s="310" t="s">
        <v>3307</v>
      </c>
      <c r="Q65"/>
      <c r="R65"/>
    </row>
    <row r="66" spans="1:18">
      <c r="A66" s="1503" t="str">
        <f>IF(ISERROR(#REF!),"xx","")</f>
        <v>xx</v>
      </c>
      <c r="B66" s="709" t="s">
        <v>1433</v>
      </c>
      <c r="C66" s="1351"/>
      <c r="D66" s="712" t="s">
        <v>1435</v>
      </c>
      <c r="E66" s="713" t="s">
        <v>534</v>
      </c>
      <c r="F66" s="1956">
        <v>30160.000442880002</v>
      </c>
      <c r="G66" s="163"/>
      <c r="H66" s="20">
        <v>1052</v>
      </c>
      <c r="I66" s="20" t="s">
        <v>1818</v>
      </c>
      <c r="J66" s="20" t="s">
        <v>3407</v>
      </c>
      <c r="K66" s="20" t="s">
        <v>3408</v>
      </c>
      <c r="L66" s="20" t="s">
        <v>2890</v>
      </c>
      <c r="M66" s="123"/>
      <c r="N66" s="123"/>
      <c r="O66" s="180"/>
      <c r="P66" s="5" t="s">
        <v>1853</v>
      </c>
      <c r="Q66" s="25"/>
    </row>
    <row r="67" spans="1:18">
      <c r="A67" s="1503" t="str">
        <f>IF(ISERROR(#REF!),"xx","")</f>
        <v>xx</v>
      </c>
      <c r="B67" s="662" t="s">
        <v>1715</v>
      </c>
      <c r="C67" s="1350"/>
      <c r="D67" s="663" t="s">
        <v>1716</v>
      </c>
      <c r="E67" s="664" t="s">
        <v>1717</v>
      </c>
      <c r="F67" s="1956">
        <v>5051.7398131199998</v>
      </c>
      <c r="G67" s="17">
        <v>951</v>
      </c>
      <c r="H67" s="18"/>
      <c r="I67" s="18"/>
      <c r="J67" s="18"/>
      <c r="K67" s="18"/>
      <c r="L67" s="18"/>
      <c r="M67" s="139"/>
      <c r="N67" s="139"/>
      <c r="O67" s="116"/>
      <c r="P67" s="14" t="s">
        <v>1740</v>
      </c>
      <c r="Q67" s="25"/>
    </row>
    <row r="68" spans="1:18">
      <c r="A68" s="1503" t="str">
        <f>IF(ISERROR(#REF!),"xx","")</f>
        <v>xx</v>
      </c>
      <c r="B68" s="662" t="s">
        <v>683</v>
      </c>
      <c r="C68" s="1350"/>
      <c r="D68" s="663" t="s">
        <v>684</v>
      </c>
      <c r="E68" s="664" t="s">
        <v>1816</v>
      </c>
      <c r="F68" s="1956">
        <v>12329.89769088</v>
      </c>
      <c r="G68" s="17">
        <v>951</v>
      </c>
      <c r="H68" s="18">
        <v>1052</v>
      </c>
      <c r="I68" s="18" t="s">
        <v>1818</v>
      </c>
      <c r="J68" s="18" t="s">
        <v>3407</v>
      </c>
      <c r="K68" s="18" t="s">
        <v>3408</v>
      </c>
      <c r="L68" s="18" t="s">
        <v>2890</v>
      </c>
      <c r="M68" s="139"/>
      <c r="N68" s="139"/>
      <c r="O68" s="513"/>
      <c r="P68" s="14" t="s">
        <v>317</v>
      </c>
      <c r="Q68" s="25"/>
    </row>
    <row r="69" spans="1:18">
      <c r="A69" s="1503" t="str">
        <f>IF(ISERROR(#REF!),"xx","")</f>
        <v>xx</v>
      </c>
      <c r="B69" s="662" t="s">
        <v>774</v>
      </c>
      <c r="C69" s="1350"/>
      <c r="D69" s="663" t="s">
        <v>291</v>
      </c>
      <c r="E69" s="664" t="s">
        <v>290</v>
      </c>
      <c r="F69" s="1956">
        <v>1121.7871526400002</v>
      </c>
      <c r="G69" s="17">
        <v>951</v>
      </c>
      <c r="H69" s="18">
        <v>1052</v>
      </c>
      <c r="I69" s="18" t="s">
        <v>1818</v>
      </c>
      <c r="J69" s="18" t="s">
        <v>3407</v>
      </c>
      <c r="K69" s="18" t="s">
        <v>3408</v>
      </c>
      <c r="L69" s="18" t="s">
        <v>2890</v>
      </c>
      <c r="M69" s="139"/>
      <c r="N69" s="139"/>
      <c r="O69" s="58"/>
      <c r="P69" s="14" t="s">
        <v>121</v>
      </c>
      <c r="Q69" s="25"/>
    </row>
    <row r="70" spans="1:18">
      <c r="A70" s="1503" t="str">
        <f>IF(ISERROR(#REF!),"xx","")</f>
        <v>xx</v>
      </c>
      <c r="B70" s="662" t="s">
        <v>282</v>
      </c>
      <c r="C70" s="1350"/>
      <c r="D70" s="663" t="s">
        <v>292</v>
      </c>
      <c r="E70" s="664" t="s">
        <v>290</v>
      </c>
      <c r="F70" s="1956">
        <v>1121.7871526400002</v>
      </c>
      <c r="G70" s="17">
        <v>951</v>
      </c>
      <c r="H70" s="18">
        <v>1052</v>
      </c>
      <c r="I70" s="18" t="s">
        <v>1818</v>
      </c>
      <c r="J70" s="18" t="s">
        <v>3407</v>
      </c>
      <c r="K70" s="18" t="s">
        <v>3408</v>
      </c>
      <c r="L70" s="18" t="s">
        <v>2890</v>
      </c>
      <c r="M70" s="139"/>
      <c r="N70" s="139"/>
      <c r="O70" s="58"/>
      <c r="P70" s="14" t="s">
        <v>1088</v>
      </c>
      <c r="Q70" s="25"/>
    </row>
    <row r="71" spans="1:18">
      <c r="A71" s="1503" t="str">
        <f>IF(ISERROR(#REF!),"xx","")</f>
        <v>xx</v>
      </c>
      <c r="B71" s="662" t="s">
        <v>283</v>
      </c>
      <c r="C71" s="1350"/>
      <c r="D71" s="663" t="s">
        <v>1425</v>
      </c>
      <c r="E71" s="664" t="s">
        <v>290</v>
      </c>
      <c r="F71" s="1956">
        <v>1121.7871526400002</v>
      </c>
      <c r="G71" s="17">
        <v>951</v>
      </c>
      <c r="H71" s="18">
        <v>1052</v>
      </c>
      <c r="I71" s="18" t="s">
        <v>1818</v>
      </c>
      <c r="J71" s="18" t="s">
        <v>3407</v>
      </c>
      <c r="K71" s="18" t="s">
        <v>3408</v>
      </c>
      <c r="L71" s="18" t="s">
        <v>2890</v>
      </c>
      <c r="M71" s="139"/>
      <c r="N71" s="139"/>
      <c r="O71" s="58"/>
      <c r="P71" s="14" t="s">
        <v>1089</v>
      </c>
      <c r="Q71" s="25"/>
    </row>
    <row r="72" spans="1:18">
      <c r="A72" s="1503" t="str">
        <f>IF(ISERROR(#REF!),"xx","")</f>
        <v>xx</v>
      </c>
      <c r="B72" s="674" t="s">
        <v>284</v>
      </c>
      <c r="C72" s="1349"/>
      <c r="D72" s="708" t="s">
        <v>1426</v>
      </c>
      <c r="E72" s="673" t="s">
        <v>290</v>
      </c>
      <c r="F72" s="1956">
        <v>1121.7871526400002</v>
      </c>
      <c r="G72" s="15">
        <v>951</v>
      </c>
      <c r="H72" s="16">
        <v>1052</v>
      </c>
      <c r="I72" s="16" t="s">
        <v>1818</v>
      </c>
      <c r="J72" s="16" t="s">
        <v>3407</v>
      </c>
      <c r="K72" s="16" t="s">
        <v>3408</v>
      </c>
      <c r="L72" s="16" t="s">
        <v>2890</v>
      </c>
      <c r="M72" s="124"/>
      <c r="N72" s="124"/>
      <c r="O72" s="125"/>
      <c r="P72" s="4" t="s">
        <v>1090</v>
      </c>
      <c r="Q72" s="25"/>
    </row>
    <row r="73" spans="1:18">
      <c r="A73" s="1503" t="str">
        <f>IF(ISERROR(#REF!),"xx","")</f>
        <v>xx</v>
      </c>
      <c r="B73" s="662" t="s">
        <v>285</v>
      </c>
      <c r="C73" s="1350"/>
      <c r="D73" s="663" t="s">
        <v>1427</v>
      </c>
      <c r="E73" s="664" t="s">
        <v>290</v>
      </c>
      <c r="F73" s="1956">
        <v>1121.7871526400002</v>
      </c>
      <c r="G73" s="17">
        <v>951</v>
      </c>
      <c r="H73" s="18">
        <v>1052</v>
      </c>
      <c r="I73" s="18" t="s">
        <v>1818</v>
      </c>
      <c r="J73" s="18" t="s">
        <v>3407</v>
      </c>
      <c r="K73" s="18" t="s">
        <v>3408</v>
      </c>
      <c r="L73" s="18" t="s">
        <v>2890</v>
      </c>
      <c r="M73" s="139"/>
      <c r="N73" s="139"/>
      <c r="O73" s="58"/>
      <c r="P73" s="14" t="s">
        <v>256</v>
      </c>
      <c r="Q73" s="25"/>
    </row>
    <row r="74" spans="1:18">
      <c r="A74" s="1503" t="str">
        <f>IF(ISERROR(#REF!),"xx","")</f>
        <v>xx</v>
      </c>
      <c r="B74" s="662" t="s">
        <v>286</v>
      </c>
      <c r="C74" s="1350"/>
      <c r="D74" s="663" t="s">
        <v>1428</v>
      </c>
      <c r="E74" s="664" t="s">
        <v>290</v>
      </c>
      <c r="F74" s="1956">
        <v>1121.7871526400002</v>
      </c>
      <c r="G74" s="17">
        <v>951</v>
      </c>
      <c r="H74" s="18">
        <v>1052</v>
      </c>
      <c r="I74" s="18" t="s">
        <v>1818</v>
      </c>
      <c r="J74" s="18" t="s">
        <v>3407</v>
      </c>
      <c r="K74" s="18" t="s">
        <v>3408</v>
      </c>
      <c r="L74" s="18" t="s">
        <v>2890</v>
      </c>
      <c r="M74" s="139"/>
      <c r="N74" s="139"/>
      <c r="O74" s="58"/>
      <c r="P74" s="14" t="s">
        <v>257</v>
      </c>
      <c r="Q74" s="25"/>
    </row>
    <row r="75" spans="1:18" s="44" customFormat="1">
      <c r="A75" s="1503" t="str">
        <f>IF(ISERROR(#REF!),"xx","")</f>
        <v>xx</v>
      </c>
      <c r="B75" s="665" t="s">
        <v>287</v>
      </c>
      <c r="C75" s="1351"/>
      <c r="D75" s="666" t="s">
        <v>1429</v>
      </c>
      <c r="E75" s="667" t="s">
        <v>290</v>
      </c>
      <c r="F75" s="1956">
        <v>1121.7871526400002</v>
      </c>
      <c r="G75" s="19">
        <v>951</v>
      </c>
      <c r="H75" s="20">
        <v>1052</v>
      </c>
      <c r="I75" s="20" t="s">
        <v>1818</v>
      </c>
      <c r="J75" s="20" t="s">
        <v>3407</v>
      </c>
      <c r="K75" s="20" t="s">
        <v>3408</v>
      </c>
      <c r="L75" s="20" t="s">
        <v>2890</v>
      </c>
      <c r="M75" s="123"/>
      <c r="N75" s="123"/>
      <c r="O75" s="199"/>
      <c r="P75" s="5" t="s">
        <v>258</v>
      </c>
      <c r="Q75" s="25"/>
    </row>
    <row r="76" spans="1:18">
      <c r="A76" s="1503" t="str">
        <f>IF(ISERROR(#REF!),"xx","")</f>
        <v>xx</v>
      </c>
      <c r="B76" s="662" t="s">
        <v>288</v>
      </c>
      <c r="C76" s="1350"/>
      <c r="D76" s="663" t="s">
        <v>1430</v>
      </c>
      <c r="E76" s="664" t="s">
        <v>290</v>
      </c>
      <c r="F76" s="1956">
        <v>1121.7871526400002</v>
      </c>
      <c r="G76" s="17">
        <v>951</v>
      </c>
      <c r="H76" s="18">
        <v>1052</v>
      </c>
      <c r="I76" s="18" t="s">
        <v>1818</v>
      </c>
      <c r="J76" s="18" t="s">
        <v>3407</v>
      </c>
      <c r="K76" s="18" t="s">
        <v>3408</v>
      </c>
      <c r="L76" s="18" t="s">
        <v>2890</v>
      </c>
      <c r="M76" s="139"/>
      <c r="N76" s="139"/>
      <c r="O76" s="58"/>
      <c r="P76" s="14" t="s">
        <v>259</v>
      </c>
      <c r="Q76" s="25"/>
    </row>
    <row r="77" spans="1:18">
      <c r="A77" s="1503" t="str">
        <f>IF(ISERROR(#REF!),"xx","")</f>
        <v>xx</v>
      </c>
      <c r="B77" s="662" t="s">
        <v>289</v>
      </c>
      <c r="C77" s="1350"/>
      <c r="D77" s="663" t="s">
        <v>1431</v>
      </c>
      <c r="E77" s="664" t="s">
        <v>290</v>
      </c>
      <c r="F77" s="1956">
        <v>1121.7871526400002</v>
      </c>
      <c r="G77" s="17">
        <v>951</v>
      </c>
      <c r="H77" s="18">
        <v>1052</v>
      </c>
      <c r="I77" s="18" t="s">
        <v>1818</v>
      </c>
      <c r="J77" s="18" t="s">
        <v>3407</v>
      </c>
      <c r="K77" s="18" t="s">
        <v>3408</v>
      </c>
      <c r="L77" s="18" t="s">
        <v>2890</v>
      </c>
      <c r="M77" s="139"/>
      <c r="N77" s="139"/>
      <c r="O77" s="58"/>
      <c r="P77" s="14" t="s">
        <v>260</v>
      </c>
      <c r="Q77" s="25"/>
    </row>
    <row r="78" spans="1:18">
      <c r="A78" s="1503" t="str">
        <f>IF(ISERROR(#REF!),"xx","")</f>
        <v>xx</v>
      </c>
      <c r="B78" s="662" t="s">
        <v>1541</v>
      </c>
      <c r="C78" s="1350"/>
      <c r="D78" s="663" t="s">
        <v>1543</v>
      </c>
      <c r="E78" s="664" t="s">
        <v>290</v>
      </c>
      <c r="F78" s="1956">
        <v>1121.7871526400002</v>
      </c>
      <c r="G78" s="17">
        <v>951</v>
      </c>
      <c r="H78" s="18">
        <v>1052</v>
      </c>
      <c r="I78" s="18" t="s">
        <v>1818</v>
      </c>
      <c r="J78" s="18" t="s">
        <v>3407</v>
      </c>
      <c r="K78" s="18" t="s">
        <v>3408</v>
      </c>
      <c r="L78" s="18" t="s">
        <v>2890</v>
      </c>
      <c r="M78" s="139"/>
      <c r="N78" s="139"/>
      <c r="O78" s="58"/>
      <c r="P78" s="14" t="s">
        <v>1090</v>
      </c>
      <c r="Q78" s="25"/>
    </row>
    <row r="79" spans="1:18">
      <c r="A79" s="1503" t="str">
        <f>IF(ISERROR(#REF!),"xx","")</f>
        <v>xx</v>
      </c>
      <c r="B79" s="665" t="s">
        <v>1542</v>
      </c>
      <c r="C79" s="1351"/>
      <c r="D79" s="666" t="s">
        <v>1544</v>
      </c>
      <c r="E79" s="667" t="s">
        <v>290</v>
      </c>
      <c r="F79" s="1956">
        <v>1121.7871526400002</v>
      </c>
      <c r="G79" s="19">
        <v>951</v>
      </c>
      <c r="H79" s="20">
        <v>1052</v>
      </c>
      <c r="I79" s="20" t="s">
        <v>1818</v>
      </c>
      <c r="J79" s="20" t="s">
        <v>3407</v>
      </c>
      <c r="K79" s="20" t="s">
        <v>3408</v>
      </c>
      <c r="L79" s="20" t="s">
        <v>2890</v>
      </c>
      <c r="M79" s="123"/>
      <c r="N79" s="123"/>
      <c r="O79" s="199"/>
      <c r="P79" s="5" t="s">
        <v>1089</v>
      </c>
      <c r="Q79" s="25"/>
    </row>
    <row r="80" spans="1:18">
      <c r="A80" s="1503" t="str">
        <f>IF(ISERROR(#REF!),"xx","")</f>
        <v>xx</v>
      </c>
      <c r="B80" s="662">
        <v>9967002756</v>
      </c>
      <c r="C80" s="1350"/>
      <c r="D80" s="663" t="s">
        <v>2731</v>
      </c>
      <c r="E80" s="664"/>
      <c r="F80" s="1956">
        <v>1746.7325568000001</v>
      </c>
      <c r="G80" s="17">
        <v>951</v>
      </c>
      <c r="H80" s="18">
        <v>1052</v>
      </c>
      <c r="I80" s="18" t="s">
        <v>1818</v>
      </c>
      <c r="J80" s="18" t="s">
        <v>3407</v>
      </c>
      <c r="K80" s="18" t="s">
        <v>3408</v>
      </c>
      <c r="L80" s="18" t="s">
        <v>2890</v>
      </c>
      <c r="M80" s="139"/>
      <c r="N80" s="139"/>
      <c r="O80" s="58"/>
      <c r="P80" s="14" t="s">
        <v>2734</v>
      </c>
      <c r="Q80" s="25"/>
    </row>
    <row r="81" spans="1:18">
      <c r="A81" s="1503" t="str">
        <f>IF(ISERROR(#REF!),"xx","")</f>
        <v>xx</v>
      </c>
      <c r="B81" s="662">
        <v>9967002757</v>
      </c>
      <c r="C81" s="1350"/>
      <c r="D81" s="663" t="s">
        <v>2732</v>
      </c>
      <c r="E81" s="664"/>
      <c r="F81" s="1956">
        <v>2117.9108966399999</v>
      </c>
      <c r="G81" s="17">
        <v>951</v>
      </c>
      <c r="H81" s="18">
        <v>1052</v>
      </c>
      <c r="I81" s="18" t="s">
        <v>1818</v>
      </c>
      <c r="J81" s="18" t="s">
        <v>3407</v>
      </c>
      <c r="K81" s="18" t="s">
        <v>3408</v>
      </c>
      <c r="L81" s="18" t="s">
        <v>2890</v>
      </c>
      <c r="M81" s="139"/>
      <c r="N81" s="139"/>
      <c r="O81" s="58"/>
      <c r="P81" s="14" t="s">
        <v>2734</v>
      </c>
      <c r="Q81" s="25"/>
    </row>
    <row r="82" spans="1:18">
      <c r="A82" s="1503" t="str">
        <f>IF(ISERROR(#REF!),"xx","")</f>
        <v>xx</v>
      </c>
      <c r="B82" s="665">
        <v>9967002758</v>
      </c>
      <c r="C82" s="1351"/>
      <c r="D82" s="666" t="s">
        <v>2733</v>
      </c>
      <c r="E82" s="667"/>
      <c r="F82" s="1956">
        <v>1891.8061747200004</v>
      </c>
      <c r="G82" s="19">
        <v>951</v>
      </c>
      <c r="H82" s="20">
        <v>1052</v>
      </c>
      <c r="I82" s="20" t="s">
        <v>1818</v>
      </c>
      <c r="J82" s="20" t="s">
        <v>3407</v>
      </c>
      <c r="K82" s="20" t="s">
        <v>3408</v>
      </c>
      <c r="L82" s="20" t="s">
        <v>2890</v>
      </c>
      <c r="M82" s="123"/>
      <c r="N82" s="123"/>
      <c r="O82" s="199"/>
      <c r="P82" s="5" t="s">
        <v>2734</v>
      </c>
      <c r="Q82" s="25"/>
    </row>
    <row r="83" spans="1:18">
      <c r="A83" s="1503" t="str">
        <f>IF(ISERROR(#REF!),"xx","")</f>
        <v>xx</v>
      </c>
      <c r="B83" s="662" t="s">
        <v>1718</v>
      </c>
      <c r="C83" s="1350"/>
      <c r="D83" s="663" t="s">
        <v>1719</v>
      </c>
      <c r="E83" s="664" t="s">
        <v>1758</v>
      </c>
      <c r="F83" s="1956">
        <v>29893.939004160005</v>
      </c>
      <c r="G83" s="17">
        <v>951</v>
      </c>
      <c r="H83" s="18">
        <v>1052</v>
      </c>
      <c r="I83" s="18" t="s">
        <v>1818</v>
      </c>
      <c r="J83" s="18" t="s">
        <v>3407</v>
      </c>
      <c r="K83" s="18" t="s">
        <v>3408</v>
      </c>
      <c r="L83" s="18" t="s">
        <v>2890</v>
      </c>
      <c r="M83" s="139"/>
      <c r="N83" s="139"/>
      <c r="O83" s="58"/>
      <c r="P83" s="14" t="s">
        <v>1741</v>
      </c>
      <c r="Q83" s="25"/>
    </row>
    <row r="84" spans="1:18">
      <c r="A84" s="1503" t="str">
        <f>IF(ISERROR(#REF!),"xx","")</f>
        <v>xx</v>
      </c>
      <c r="B84" s="662" t="s">
        <v>2397</v>
      </c>
      <c r="C84" s="1717"/>
      <c r="D84" s="663" t="s">
        <v>1719</v>
      </c>
      <c r="E84" s="664" t="s">
        <v>1758</v>
      </c>
      <c r="F84" s="1956">
        <v>29893.939004160005</v>
      </c>
      <c r="G84" s="17">
        <v>951</v>
      </c>
      <c r="H84" s="18">
        <v>1052</v>
      </c>
      <c r="I84" s="18" t="s">
        <v>1818</v>
      </c>
      <c r="J84" s="18" t="s">
        <v>3407</v>
      </c>
      <c r="K84" s="18" t="s">
        <v>3408</v>
      </c>
      <c r="L84" s="18" t="s">
        <v>2890</v>
      </c>
      <c r="M84" s="139"/>
      <c r="N84" s="139"/>
      <c r="O84" s="58"/>
      <c r="P84" s="14" t="s">
        <v>1741</v>
      </c>
      <c r="Q84" s="25"/>
    </row>
    <row r="85" spans="1:18">
      <c r="A85" s="1503" t="str">
        <f>IF(ISERROR(#REF!),"xx","")</f>
        <v>xx</v>
      </c>
      <c r="B85" s="662" t="s">
        <v>1729</v>
      </c>
      <c r="C85" s="1350"/>
      <c r="D85" s="663" t="s">
        <v>1730</v>
      </c>
      <c r="E85" s="664" t="s">
        <v>1759</v>
      </c>
      <c r="F85" s="1956">
        <v>48.99121920000001</v>
      </c>
      <c r="G85" s="17">
        <v>951</v>
      </c>
      <c r="H85" s="18">
        <v>1052</v>
      </c>
      <c r="I85" s="18" t="s">
        <v>1818</v>
      </c>
      <c r="J85" s="18" t="s">
        <v>3407</v>
      </c>
      <c r="K85" s="18" t="s">
        <v>3408</v>
      </c>
      <c r="L85" s="18" t="s">
        <v>2890</v>
      </c>
      <c r="M85" s="139"/>
      <c r="N85" s="139"/>
      <c r="O85" s="58"/>
      <c r="P85" s="14" t="s">
        <v>1742</v>
      </c>
      <c r="Q85" s="25"/>
    </row>
    <row r="86" spans="1:18">
      <c r="A86" s="1503" t="str">
        <f>IF(ISERROR(#REF!),"xx","")</f>
        <v>xx</v>
      </c>
      <c r="B86" s="662" t="s">
        <v>1820</v>
      </c>
      <c r="C86" s="1350"/>
      <c r="D86" s="663" t="s">
        <v>1821</v>
      </c>
      <c r="E86" s="664" t="s">
        <v>1908</v>
      </c>
      <c r="F86" s="1956">
        <v>3418.059617280001</v>
      </c>
      <c r="G86" s="17"/>
      <c r="H86" s="18">
        <v>1052</v>
      </c>
      <c r="I86" s="18" t="s">
        <v>1818</v>
      </c>
      <c r="J86" s="18" t="s">
        <v>3407</v>
      </c>
      <c r="K86" s="18" t="s">
        <v>3408</v>
      </c>
      <c r="L86" s="18" t="s">
        <v>2890</v>
      </c>
      <c r="M86" s="139"/>
      <c r="N86" s="139"/>
      <c r="O86" s="58"/>
      <c r="P86" s="14" t="s">
        <v>1854</v>
      </c>
      <c r="Q86" s="25"/>
    </row>
    <row r="87" spans="1:18">
      <c r="A87" s="1503" t="str">
        <f>IF(ISERROR(#REF!),"xx","")</f>
        <v>xx</v>
      </c>
      <c r="B87" s="674" t="s">
        <v>1434</v>
      </c>
      <c r="C87" s="1349"/>
      <c r="D87" s="708" t="s">
        <v>1437</v>
      </c>
      <c r="E87" s="673" t="s">
        <v>961</v>
      </c>
      <c r="F87" s="1956">
        <v>1040.2717248000001</v>
      </c>
      <c r="G87" s="15">
        <v>951</v>
      </c>
      <c r="H87" s="16">
        <v>1052</v>
      </c>
      <c r="I87" s="16" t="s">
        <v>1818</v>
      </c>
      <c r="J87" s="16" t="s">
        <v>3407</v>
      </c>
      <c r="K87" s="16" t="s">
        <v>3408</v>
      </c>
      <c r="L87" s="16" t="s">
        <v>2890</v>
      </c>
      <c r="M87" s="124"/>
      <c r="N87" s="124"/>
      <c r="O87" s="125"/>
      <c r="P87" s="4" t="s">
        <v>739</v>
      </c>
      <c r="Q87" s="25"/>
    </row>
    <row r="88" spans="1:18">
      <c r="A88" s="1503" t="str">
        <f>IF(ISERROR(#REF!),"xx","")</f>
        <v>xx</v>
      </c>
      <c r="B88" s="662" t="s">
        <v>1731</v>
      </c>
      <c r="C88" s="1350"/>
      <c r="D88" s="663" t="s">
        <v>1436</v>
      </c>
      <c r="E88" s="664" t="s">
        <v>1438</v>
      </c>
      <c r="F88" s="1956">
        <v>2507.5121702400002</v>
      </c>
      <c r="G88" s="17">
        <v>951</v>
      </c>
      <c r="H88" s="18">
        <v>1052</v>
      </c>
      <c r="I88" s="18" t="s">
        <v>1818</v>
      </c>
      <c r="J88" s="18" t="s">
        <v>3407</v>
      </c>
      <c r="K88" s="18" t="s">
        <v>3408</v>
      </c>
      <c r="L88" s="18" t="s">
        <v>2890</v>
      </c>
      <c r="M88" s="139"/>
      <c r="N88" s="139"/>
      <c r="O88" s="58"/>
      <c r="P88" s="14" t="s">
        <v>960</v>
      </c>
      <c r="Q88" s="25"/>
    </row>
    <row r="89" spans="1:18">
      <c r="A89" s="1503" t="str">
        <f>IF(ISERROR(#REF!),"xx","")</f>
        <v>xx</v>
      </c>
      <c r="B89" s="662" t="s">
        <v>3360</v>
      </c>
      <c r="C89" s="1717"/>
      <c r="D89" s="663" t="s">
        <v>1436</v>
      </c>
      <c r="E89" s="664" t="s">
        <v>1438</v>
      </c>
      <c r="F89" s="1956">
        <v>2507.5121702400002</v>
      </c>
      <c r="G89" s="17">
        <v>951</v>
      </c>
      <c r="H89" s="18">
        <v>1052</v>
      </c>
      <c r="I89" s="18" t="s">
        <v>1818</v>
      </c>
      <c r="J89" s="18" t="s">
        <v>3407</v>
      </c>
      <c r="K89" s="18" t="s">
        <v>3408</v>
      </c>
      <c r="L89" s="18" t="s">
        <v>2890</v>
      </c>
      <c r="M89" s="139"/>
      <c r="N89" s="139"/>
      <c r="O89" s="58"/>
      <c r="P89" s="14" t="s">
        <v>960</v>
      </c>
      <c r="Q89" s="25"/>
    </row>
    <row r="90" spans="1:18">
      <c r="A90" s="1503" t="str">
        <f>IF(ISERROR(#REF!),"xx","")</f>
        <v>xx</v>
      </c>
      <c r="B90" s="665" t="s">
        <v>4188</v>
      </c>
      <c r="C90" s="1351"/>
      <c r="D90" s="666" t="s">
        <v>2935</v>
      </c>
      <c r="E90" s="667" t="s">
        <v>2936</v>
      </c>
      <c r="F90" s="1956">
        <v>1052.6033548800001</v>
      </c>
      <c r="G90" s="19"/>
      <c r="H90" s="20">
        <v>1052</v>
      </c>
      <c r="I90" s="20" t="s">
        <v>1818</v>
      </c>
      <c r="J90" s="20" t="s">
        <v>3407</v>
      </c>
      <c r="K90" s="20" t="s">
        <v>3408</v>
      </c>
      <c r="L90" s="20" t="s">
        <v>2890</v>
      </c>
      <c r="M90" s="123"/>
      <c r="N90" s="123"/>
      <c r="O90" s="199"/>
      <c r="P90" s="5" t="s">
        <v>2937</v>
      </c>
      <c r="Q90" s="25"/>
    </row>
    <row r="91" spans="1:18">
      <c r="A91" s="1503" t="str">
        <f>IF(ISERROR(#REF!),"xx","")</f>
        <v>xx</v>
      </c>
      <c r="B91" s="662">
        <v>9967000582</v>
      </c>
      <c r="C91" s="1350"/>
      <c r="D91" s="663" t="s">
        <v>482</v>
      </c>
      <c r="E91" s="664"/>
      <c r="F91" s="1956">
        <v>15.647385600000003</v>
      </c>
      <c r="G91" s="17">
        <v>951</v>
      </c>
      <c r="H91" s="18">
        <v>1052</v>
      </c>
      <c r="I91" s="18" t="s">
        <v>1818</v>
      </c>
      <c r="J91" s="18" t="s">
        <v>3407</v>
      </c>
      <c r="K91" s="18" t="s">
        <v>3408</v>
      </c>
      <c r="L91" s="18" t="s">
        <v>2890</v>
      </c>
      <c r="M91" s="139"/>
      <c r="N91" s="139"/>
      <c r="O91" s="58"/>
      <c r="P91" s="14" t="s">
        <v>1386</v>
      </c>
      <c r="Q91" s="25"/>
    </row>
    <row r="92" spans="1:18">
      <c r="A92" s="1503" t="str">
        <f>IF(ISERROR(#REF!),"xx","")</f>
        <v>xx</v>
      </c>
      <c r="B92" s="662">
        <v>9967002759</v>
      </c>
      <c r="C92" s="1350"/>
      <c r="D92" s="669" t="s">
        <v>2745</v>
      </c>
      <c r="E92" s="664"/>
      <c r="F92" s="1956">
        <v>79.131064320000007</v>
      </c>
      <c r="G92" s="161"/>
      <c r="H92" s="18">
        <v>1052</v>
      </c>
      <c r="I92" s="18" t="s">
        <v>1818</v>
      </c>
      <c r="J92" s="18" t="s">
        <v>3407</v>
      </c>
      <c r="K92" s="18" t="s">
        <v>3408</v>
      </c>
      <c r="L92" s="18" t="s">
        <v>2890</v>
      </c>
      <c r="M92" s="191"/>
      <c r="N92" s="191"/>
      <c r="O92" s="58"/>
      <c r="P92" s="14" t="s">
        <v>854</v>
      </c>
      <c r="Q92" s="25"/>
    </row>
    <row r="93" spans="1:18">
      <c r="A93" s="1503" t="str">
        <f>IF(ISERROR(#REF!),"xx","")</f>
        <v>xx</v>
      </c>
      <c r="B93" s="662">
        <v>9967008359</v>
      </c>
      <c r="C93" s="1350"/>
      <c r="D93" s="663" t="s">
        <v>4561</v>
      </c>
      <c r="E93" s="664"/>
      <c r="F93" s="1956">
        <v>311.1780672000001</v>
      </c>
      <c r="G93" s="17">
        <v>951</v>
      </c>
      <c r="H93" s="18">
        <v>1052</v>
      </c>
      <c r="I93" s="18" t="s">
        <v>1818</v>
      </c>
      <c r="J93" s="18" t="s">
        <v>3407</v>
      </c>
      <c r="K93" s="18" t="s">
        <v>3408</v>
      </c>
      <c r="L93" s="18" t="s">
        <v>2890</v>
      </c>
      <c r="M93" s="139"/>
      <c r="N93" s="139"/>
      <c r="O93" s="58"/>
      <c r="P93" s="14" t="s">
        <v>401</v>
      </c>
      <c r="Q93" s="25"/>
    </row>
    <row r="94" spans="1:18">
      <c r="A94" s="1503" t="str">
        <f>IF(ISERROR(#REF!),"xx","")</f>
        <v>xx</v>
      </c>
      <c r="B94" s="665">
        <v>9967000879</v>
      </c>
      <c r="C94" s="1351"/>
      <c r="D94" s="670" t="s">
        <v>670</v>
      </c>
      <c r="E94" s="667"/>
      <c r="F94" s="1956">
        <v>1036.3971340800003</v>
      </c>
      <c r="G94" s="19"/>
      <c r="H94" s="20">
        <v>1052</v>
      </c>
      <c r="I94" s="20" t="s">
        <v>1818</v>
      </c>
      <c r="J94" s="20" t="s">
        <v>3407</v>
      </c>
      <c r="K94" s="20" t="s">
        <v>3408</v>
      </c>
      <c r="L94" s="20" t="s">
        <v>2890</v>
      </c>
      <c r="M94" s="123"/>
      <c r="N94" s="123"/>
      <c r="O94" s="180"/>
      <c r="P94" s="5"/>
      <c r="Q94" s="25"/>
    </row>
    <row r="95" spans="1:18" s="44" customFormat="1">
      <c r="A95" s="1503" t="str">
        <f>IF(ISERROR(#REF!),"xx","")</f>
        <v>xx</v>
      </c>
      <c r="B95" s="1771">
        <v>996290201422</v>
      </c>
      <c r="C95" s="1351"/>
      <c r="D95" s="670" t="s">
        <v>3959</v>
      </c>
      <c r="E95" s="667"/>
      <c r="F95" s="1956">
        <v>40.3292736</v>
      </c>
      <c r="G95" s="244">
        <v>951</v>
      </c>
      <c r="H95" s="64">
        <v>1052</v>
      </c>
      <c r="I95" s="64" t="s">
        <v>1818</v>
      </c>
      <c r="J95" s="64" t="s">
        <v>3407</v>
      </c>
      <c r="K95" s="64" t="s">
        <v>3408</v>
      </c>
      <c r="L95" s="195" t="s">
        <v>2890</v>
      </c>
      <c r="M95" s="123"/>
      <c r="N95" s="123"/>
      <c r="O95" s="123"/>
      <c r="P95" s="310"/>
      <c r="Q95"/>
      <c r="R95"/>
    </row>
    <row r="96" spans="1:18" s="78" customFormat="1">
      <c r="A96" s="1503"/>
      <c r="B96" s="90" t="s">
        <v>3613</v>
      </c>
      <c r="C96" s="1343"/>
      <c r="D96" s="83"/>
      <c r="E96" s="83"/>
      <c r="F96" s="1972"/>
      <c r="G96" s="431" t="s">
        <v>10</v>
      </c>
      <c r="H96" s="515"/>
      <c r="I96" s="515"/>
      <c r="J96" s="434"/>
      <c r="K96" s="515"/>
      <c r="L96" s="515"/>
      <c r="M96" s="515"/>
      <c r="N96" s="83"/>
      <c r="O96" s="91"/>
      <c r="P96" s="89"/>
      <c r="Q96" s="25"/>
      <c r="R96"/>
    </row>
    <row r="97" spans="1:17">
      <c r="A97" s="1503" t="str">
        <f>IF(ISERROR(#REF!),"xx","")</f>
        <v>xx</v>
      </c>
      <c r="B97" s="662">
        <v>9967004696</v>
      </c>
      <c r="C97" s="1350"/>
      <c r="D97" s="669" t="s">
        <v>3614</v>
      </c>
      <c r="E97" s="1668"/>
      <c r="F97" s="1956">
        <v>16172.876966400006</v>
      </c>
      <c r="G97" s="161"/>
      <c r="H97" s="18">
        <v>1052</v>
      </c>
      <c r="I97" s="18" t="s">
        <v>1818</v>
      </c>
      <c r="J97" s="18" t="s">
        <v>3407</v>
      </c>
      <c r="K97" s="18" t="s">
        <v>3408</v>
      </c>
      <c r="L97" s="191"/>
      <c r="M97" s="191"/>
      <c r="N97" s="191"/>
      <c r="O97" s="58"/>
      <c r="P97" s="14" t="s">
        <v>3621</v>
      </c>
      <c r="Q97" s="25"/>
    </row>
    <row r="98" spans="1:17">
      <c r="A98" s="1503" t="str">
        <f>IF(ISERROR(#REF!),"xx","")</f>
        <v>xx</v>
      </c>
      <c r="B98" s="662">
        <v>9967004697</v>
      </c>
      <c r="C98" s="1350"/>
      <c r="D98" s="669" t="s">
        <v>3615</v>
      </c>
      <c r="E98" s="1668"/>
      <c r="F98" s="1956">
        <v>10354.769187840002</v>
      </c>
      <c r="G98" s="161"/>
      <c r="H98" s="18">
        <v>1052</v>
      </c>
      <c r="I98" s="18" t="s">
        <v>1818</v>
      </c>
      <c r="J98" s="18" t="s">
        <v>3407</v>
      </c>
      <c r="K98" s="18" t="s">
        <v>3408</v>
      </c>
      <c r="L98" s="191"/>
      <c r="M98" s="191"/>
      <c r="N98" s="191"/>
      <c r="O98" s="116"/>
      <c r="P98" s="14" t="s">
        <v>3622</v>
      </c>
      <c r="Q98" s="25"/>
    </row>
    <row r="99" spans="1:17">
      <c r="A99" s="1503" t="str">
        <f>IF(ISERROR(#REF!),"xx","")</f>
        <v>xx</v>
      </c>
      <c r="B99" s="662">
        <v>9967004698</v>
      </c>
      <c r="C99" s="1350"/>
      <c r="D99" s="669" t="s">
        <v>3616</v>
      </c>
      <c r="E99" s="1668"/>
      <c r="F99" s="1956">
        <v>9227.058382080002</v>
      </c>
      <c r="G99" s="161"/>
      <c r="H99" s="18">
        <v>1052</v>
      </c>
      <c r="I99" s="18" t="s">
        <v>1818</v>
      </c>
      <c r="J99" s="18" t="s">
        <v>3407</v>
      </c>
      <c r="K99" s="18" t="s">
        <v>3408</v>
      </c>
      <c r="L99" s="191"/>
      <c r="M99" s="191"/>
      <c r="N99" s="191"/>
      <c r="O99" s="116"/>
      <c r="P99" s="14" t="s">
        <v>3623</v>
      </c>
      <c r="Q99" s="25"/>
    </row>
    <row r="100" spans="1:17">
      <c r="A100" s="1503" t="str">
        <f>IF(ISERROR(#REF!),"xx","")</f>
        <v>xx</v>
      </c>
      <c r="B100" s="662">
        <v>9967004699</v>
      </c>
      <c r="C100" s="1350"/>
      <c r="D100" s="669" t="s">
        <v>3617</v>
      </c>
      <c r="E100" s="1668"/>
      <c r="F100" s="1956">
        <v>9075.0179520000002</v>
      </c>
      <c r="G100" s="161"/>
      <c r="H100" s="18">
        <v>1052</v>
      </c>
      <c r="I100" s="18" t="s">
        <v>1818</v>
      </c>
      <c r="J100" s="18" t="s">
        <v>3407</v>
      </c>
      <c r="K100" s="18" t="s">
        <v>3408</v>
      </c>
      <c r="L100" s="191"/>
      <c r="M100" s="191"/>
      <c r="N100" s="191"/>
      <c r="O100" s="116"/>
      <c r="P100" s="14" t="s">
        <v>3624</v>
      </c>
      <c r="Q100" s="25"/>
    </row>
    <row r="101" spans="1:17">
      <c r="A101" s="1503" t="str">
        <f>IF(ISERROR(#REF!),"xx","")</f>
        <v>xx</v>
      </c>
      <c r="B101" s="674">
        <v>9967004700</v>
      </c>
      <c r="C101" s="1349"/>
      <c r="D101" s="710" t="s">
        <v>3618</v>
      </c>
      <c r="E101" s="858"/>
      <c r="F101" s="1956">
        <v>3319.499715840001</v>
      </c>
      <c r="G101" s="159"/>
      <c r="H101" s="16">
        <v>1052</v>
      </c>
      <c r="I101" s="16" t="s">
        <v>1818</v>
      </c>
      <c r="J101" s="16" t="s">
        <v>3407</v>
      </c>
      <c r="K101" s="16" t="s">
        <v>3408</v>
      </c>
      <c r="L101" s="189"/>
      <c r="M101" s="189"/>
      <c r="N101" s="189"/>
      <c r="O101" s="179"/>
      <c r="P101" s="4" t="s">
        <v>3625</v>
      </c>
      <c r="Q101" s="25"/>
    </row>
    <row r="102" spans="1:17">
      <c r="A102" s="1503" t="str">
        <f>IF(ISERROR(#REF!),"xx","")</f>
        <v>xx</v>
      </c>
      <c r="B102" s="662">
        <v>9967004701</v>
      </c>
      <c r="C102" s="1350"/>
      <c r="D102" s="669" t="s">
        <v>3619</v>
      </c>
      <c r="E102" s="1668"/>
      <c r="F102" s="1956">
        <v>27719.641635840006</v>
      </c>
      <c r="G102" s="161"/>
      <c r="H102" s="18">
        <v>1052</v>
      </c>
      <c r="I102" s="18" t="s">
        <v>1818</v>
      </c>
      <c r="J102" s="18" t="s">
        <v>3407</v>
      </c>
      <c r="K102" s="18" t="s">
        <v>3408</v>
      </c>
      <c r="L102" s="191"/>
      <c r="M102" s="191"/>
      <c r="N102" s="191"/>
      <c r="O102" s="116"/>
      <c r="P102" s="14" t="s">
        <v>3626</v>
      </c>
      <c r="Q102" s="25"/>
    </row>
    <row r="103" spans="1:17">
      <c r="A103" s="1503" t="str">
        <f>IF(ISERROR(#REF!),"xx","")</f>
        <v>xx</v>
      </c>
      <c r="B103" s="665">
        <v>9967004703</v>
      </c>
      <c r="C103" s="1351"/>
      <c r="D103" s="670" t="s">
        <v>3620</v>
      </c>
      <c r="E103" s="784"/>
      <c r="F103" s="1956">
        <v>3997.8511372800003</v>
      </c>
      <c r="G103" s="163"/>
      <c r="H103" s="20">
        <v>1052</v>
      </c>
      <c r="I103" s="20" t="s">
        <v>1818</v>
      </c>
      <c r="J103" s="20" t="s">
        <v>3407</v>
      </c>
      <c r="K103" s="20" t="s">
        <v>3408</v>
      </c>
      <c r="L103" s="195"/>
      <c r="M103" s="195"/>
      <c r="N103" s="195"/>
      <c r="O103" s="180"/>
      <c r="P103" s="5" t="s">
        <v>3627</v>
      </c>
      <c r="Q103" s="25"/>
    </row>
    <row r="104" spans="1:17">
      <c r="A104" s="1503" t="str">
        <f>IF(ISERROR(#REF!),"xx","")</f>
        <v>xx</v>
      </c>
      <c r="B104" s="674">
        <v>9967004704</v>
      </c>
      <c r="C104" s="1358"/>
      <c r="D104" s="710" t="s">
        <v>4068</v>
      </c>
      <c r="E104" s="858"/>
      <c r="F104" s="1956">
        <v>3552.2173209600005</v>
      </c>
      <c r="G104" s="159"/>
      <c r="H104" s="16">
        <v>1052</v>
      </c>
      <c r="I104" s="16" t="s">
        <v>1818</v>
      </c>
      <c r="J104" s="16" t="s">
        <v>3407</v>
      </c>
      <c r="K104" s="16" t="s">
        <v>3408</v>
      </c>
      <c r="L104" s="189"/>
      <c r="M104" s="189"/>
      <c r="N104" s="189"/>
      <c r="O104" s="179"/>
      <c r="P104" s="4"/>
    </row>
    <row r="105" spans="1:17">
      <c r="A105" s="1503" t="str">
        <f>IF(ISERROR(#REF!),"xx","")</f>
        <v>xx</v>
      </c>
      <c r="B105" s="665">
        <v>9967005196</v>
      </c>
      <c r="C105" s="1359"/>
      <c r="D105" s="670" t="s">
        <v>3744</v>
      </c>
      <c r="E105" s="784"/>
      <c r="F105" s="1956">
        <v>70.413235199999988</v>
      </c>
      <c r="G105" s="163"/>
      <c r="H105" s="20">
        <v>1052</v>
      </c>
      <c r="I105" s="20" t="s">
        <v>1818</v>
      </c>
      <c r="J105" s="20" t="s">
        <v>3407</v>
      </c>
      <c r="K105" s="20" t="s">
        <v>3408</v>
      </c>
      <c r="L105" s="195"/>
      <c r="M105" s="195"/>
      <c r="N105" s="195"/>
      <c r="O105" s="180"/>
      <c r="P105" s="5"/>
      <c r="Q105" s="25"/>
    </row>
    <row r="106" spans="1:17" s="44" customFormat="1">
      <c r="A106" s="1503" t="str">
        <f>IF(ISERROR(#REF!),"xx","")</f>
        <v>xx</v>
      </c>
      <c r="B106" s="722">
        <v>9967003781</v>
      </c>
      <c r="C106" s="1364"/>
      <c r="D106" s="1077" t="s">
        <v>3104</v>
      </c>
      <c r="E106" s="729" t="s">
        <v>2920</v>
      </c>
      <c r="F106" s="1956">
        <v>17790.630359040002</v>
      </c>
      <c r="G106" s="1251">
        <v>951</v>
      </c>
      <c r="H106" s="473">
        <v>1052</v>
      </c>
      <c r="I106" s="16" t="s">
        <v>1818</v>
      </c>
      <c r="J106" s="473" t="s">
        <v>3407</v>
      </c>
      <c r="K106" s="473" t="s">
        <v>3408</v>
      </c>
      <c r="L106" s="473"/>
      <c r="M106" s="473"/>
      <c r="N106" s="461"/>
      <c r="O106" s="465"/>
      <c r="P106" s="4" t="s">
        <v>2921</v>
      </c>
      <c r="Q106" s="25"/>
    </row>
    <row r="107" spans="1:17" s="44" customFormat="1">
      <c r="A107" s="1503" t="str">
        <f>IF(ISERROR(#REF!),"xx","")</f>
        <v>xx</v>
      </c>
      <c r="B107" s="734">
        <v>9967003793</v>
      </c>
      <c r="C107" s="1363"/>
      <c r="D107" s="736" t="s">
        <v>3104</v>
      </c>
      <c r="E107" s="735" t="s">
        <v>3108</v>
      </c>
      <c r="F107" s="1956">
        <v>17523.712039680002</v>
      </c>
      <c r="G107" s="1249">
        <v>951</v>
      </c>
      <c r="H107" s="474">
        <v>1052</v>
      </c>
      <c r="I107" s="20" t="s">
        <v>1818</v>
      </c>
      <c r="J107" s="474" t="s">
        <v>3407</v>
      </c>
      <c r="K107" s="474" t="s">
        <v>3408</v>
      </c>
      <c r="L107" s="474"/>
      <c r="M107" s="474"/>
      <c r="N107" s="463"/>
      <c r="O107" s="469"/>
      <c r="P107" s="5" t="s">
        <v>3106</v>
      </c>
      <c r="Q107" s="25"/>
    </row>
    <row r="108" spans="1:17" s="44" customFormat="1">
      <c r="A108" s="1503" t="str">
        <f>IF(ISERROR(#REF!),"xx","")</f>
        <v>xx</v>
      </c>
      <c r="B108" s="723">
        <v>9967003442</v>
      </c>
      <c r="C108" s="1364"/>
      <c r="D108" s="725" t="s">
        <v>2922</v>
      </c>
      <c r="E108" s="729"/>
      <c r="F108" s="1956">
        <v>4581.3682252800008</v>
      </c>
      <c r="G108" s="1251">
        <v>951</v>
      </c>
      <c r="H108" s="473">
        <v>1052</v>
      </c>
      <c r="I108" s="473" t="s">
        <v>1818</v>
      </c>
      <c r="J108" s="473" t="s">
        <v>3407</v>
      </c>
      <c r="K108" s="473" t="s">
        <v>3408</v>
      </c>
      <c r="L108" s="473" t="s">
        <v>2890</v>
      </c>
      <c r="M108" s="461"/>
      <c r="N108" s="461"/>
      <c r="O108" s="465"/>
      <c r="P108" s="4" t="s">
        <v>2927</v>
      </c>
      <c r="Q108" s="25"/>
    </row>
    <row r="109" spans="1:17" s="44" customFormat="1">
      <c r="A109" s="1503" t="str">
        <f>IF(ISERROR(#REF!),"xx","")</f>
        <v>xx</v>
      </c>
      <c r="B109" s="730">
        <v>9967003443</v>
      </c>
      <c r="C109" s="1365"/>
      <c r="D109" s="732" t="s">
        <v>2923</v>
      </c>
      <c r="E109" s="733"/>
      <c r="F109" s="1956">
        <v>4581.3682252800008</v>
      </c>
      <c r="G109" s="17">
        <v>951</v>
      </c>
      <c r="H109" s="18">
        <v>1052</v>
      </c>
      <c r="I109" s="470" t="s">
        <v>1818</v>
      </c>
      <c r="J109" s="470" t="s">
        <v>3407</v>
      </c>
      <c r="K109" s="470" t="s">
        <v>3408</v>
      </c>
      <c r="L109" s="470" t="s">
        <v>2890</v>
      </c>
      <c r="M109" s="462"/>
      <c r="N109" s="494"/>
      <c r="O109" s="495"/>
      <c r="P109" s="14" t="s">
        <v>2928</v>
      </c>
      <c r="Q109" s="25"/>
    </row>
    <row r="110" spans="1:17">
      <c r="A110" s="1503" t="str">
        <f>IF(ISERROR(#REF!),"xx","")</f>
        <v>xx</v>
      </c>
      <c r="B110" s="662">
        <v>9967003445</v>
      </c>
      <c r="C110" s="1350"/>
      <c r="D110" s="669" t="s">
        <v>2924</v>
      </c>
      <c r="E110" s="664"/>
      <c r="F110" s="1956">
        <v>2013.5763648000002</v>
      </c>
      <c r="G110" s="17">
        <v>951</v>
      </c>
      <c r="H110" s="18">
        <v>1052</v>
      </c>
      <c r="I110" s="18" t="s">
        <v>1818</v>
      </c>
      <c r="J110" s="18" t="s">
        <v>3407</v>
      </c>
      <c r="K110" s="18" t="s">
        <v>3408</v>
      </c>
      <c r="L110" s="18" t="s">
        <v>2890</v>
      </c>
      <c r="M110" s="139"/>
      <c r="N110" s="139"/>
      <c r="O110" s="58"/>
      <c r="P110" s="14" t="s">
        <v>2930</v>
      </c>
      <c r="Q110" s="25"/>
    </row>
    <row r="111" spans="1:17">
      <c r="A111" s="1503" t="str">
        <f>IF(ISERROR(#REF!),"xx","")</f>
        <v>xx</v>
      </c>
      <c r="B111" s="662">
        <v>9967003446</v>
      </c>
      <c r="C111" s="1350"/>
      <c r="D111" s="669" t="s">
        <v>2925</v>
      </c>
      <c r="E111" s="664"/>
      <c r="F111" s="1956">
        <v>8239.0563763200007</v>
      </c>
      <c r="G111" s="17">
        <v>951</v>
      </c>
      <c r="H111" s="18">
        <v>1052</v>
      </c>
      <c r="I111" s="18" t="s">
        <v>1818</v>
      </c>
      <c r="J111" s="18" t="s">
        <v>3407</v>
      </c>
      <c r="K111" s="18" t="s">
        <v>3408</v>
      </c>
      <c r="L111" s="18"/>
      <c r="M111" s="139"/>
      <c r="N111" s="139"/>
      <c r="O111" s="58"/>
      <c r="P111" s="14" t="s">
        <v>2931</v>
      </c>
      <c r="Q111" s="25"/>
    </row>
    <row r="112" spans="1:17">
      <c r="A112" s="1503" t="str">
        <f>IF(ISERROR(#REF!),"xx","")</f>
        <v>xx</v>
      </c>
      <c r="B112" s="662">
        <v>9967002429</v>
      </c>
      <c r="C112" s="1350"/>
      <c r="D112" s="669" t="s">
        <v>1921</v>
      </c>
      <c r="E112" s="664"/>
      <c r="F112" s="1956">
        <v>8522.2368000000006</v>
      </c>
      <c r="G112" s="17">
        <v>951</v>
      </c>
      <c r="H112" s="18">
        <v>1052</v>
      </c>
      <c r="I112" s="18" t="s">
        <v>1818</v>
      </c>
      <c r="J112" s="18" t="s">
        <v>3407</v>
      </c>
      <c r="K112" s="18" t="s">
        <v>3408</v>
      </c>
      <c r="L112" s="18" t="s">
        <v>2890</v>
      </c>
      <c r="M112" s="139"/>
      <c r="N112" s="139"/>
      <c r="O112" s="58"/>
      <c r="P112" s="14" t="s">
        <v>1941</v>
      </c>
      <c r="Q112" s="25"/>
    </row>
    <row r="113" spans="1:18">
      <c r="A113" s="1503" t="str">
        <f>IF(ISERROR(#REF!),"xx","")</f>
        <v>xx</v>
      </c>
      <c r="B113" s="662">
        <v>9967002444</v>
      </c>
      <c r="C113" s="1350"/>
      <c r="D113" s="669" t="s">
        <v>1934</v>
      </c>
      <c r="E113" s="664"/>
      <c r="F113" s="1956">
        <v>5426.2897920000005</v>
      </c>
      <c r="G113" s="17">
        <v>951</v>
      </c>
      <c r="H113" s="18">
        <v>1052</v>
      </c>
      <c r="I113" s="18" t="s">
        <v>1818</v>
      </c>
      <c r="J113" s="18" t="s">
        <v>3407</v>
      </c>
      <c r="K113" s="18" t="s">
        <v>3408</v>
      </c>
      <c r="L113" s="18" t="s">
        <v>2890</v>
      </c>
      <c r="M113" s="139"/>
      <c r="N113" s="139"/>
      <c r="O113" s="116"/>
      <c r="P113" s="14"/>
      <c r="Q113" s="25"/>
    </row>
    <row r="114" spans="1:18">
      <c r="A114" s="1503" t="str">
        <f>IF(ISERROR(#REF!),"xx","")</f>
        <v>xx</v>
      </c>
      <c r="B114" s="665">
        <v>9967002440</v>
      </c>
      <c r="C114" s="1351"/>
      <c r="D114" s="670" t="s">
        <v>1922</v>
      </c>
      <c r="E114" s="667"/>
      <c r="F114" s="1956">
        <v>1074.826368</v>
      </c>
      <c r="G114" s="19">
        <v>951</v>
      </c>
      <c r="H114" s="20">
        <v>1052</v>
      </c>
      <c r="I114" s="20" t="s">
        <v>1818</v>
      </c>
      <c r="J114" s="20" t="s">
        <v>3407</v>
      </c>
      <c r="K114" s="20" t="s">
        <v>3408</v>
      </c>
      <c r="L114" s="20" t="s">
        <v>2890</v>
      </c>
      <c r="M114" s="123"/>
      <c r="N114" s="123"/>
      <c r="O114" s="199"/>
      <c r="P114" s="5" t="s">
        <v>1935</v>
      </c>
      <c r="Q114" s="25"/>
    </row>
    <row r="115" spans="1:18">
      <c r="A115" s="1503" t="str">
        <f>IF(ISERROR(#REF!),"xx","")</f>
        <v>xx</v>
      </c>
      <c r="B115" s="662">
        <v>9967002432</v>
      </c>
      <c r="C115" s="1350"/>
      <c r="D115" s="669" t="s">
        <v>1923</v>
      </c>
      <c r="E115" s="664"/>
      <c r="F115" s="1956">
        <v>877.371264</v>
      </c>
      <c r="G115" s="17">
        <v>951</v>
      </c>
      <c r="H115" s="18">
        <v>1052</v>
      </c>
      <c r="I115" s="18" t="s">
        <v>1818</v>
      </c>
      <c r="J115" s="18" t="s">
        <v>3407</v>
      </c>
      <c r="K115" s="18" t="s">
        <v>3408</v>
      </c>
      <c r="L115" s="18" t="s">
        <v>2890</v>
      </c>
      <c r="M115" s="139"/>
      <c r="N115" s="139"/>
      <c r="O115" s="58"/>
      <c r="P115" s="14" t="s">
        <v>1936</v>
      </c>
      <c r="Q115" s="25"/>
    </row>
    <row r="116" spans="1:18">
      <c r="A116" s="1503" t="str">
        <f>IF(ISERROR(#REF!),"xx","")</f>
        <v>xx</v>
      </c>
      <c r="B116" s="662">
        <v>9967002433</v>
      </c>
      <c r="C116" s="1350"/>
      <c r="D116" s="669" t="s">
        <v>1924</v>
      </c>
      <c r="E116" s="664"/>
      <c r="F116" s="1956">
        <v>2632.1137920000006</v>
      </c>
      <c r="G116" s="17">
        <v>951</v>
      </c>
      <c r="H116" s="18">
        <v>1052</v>
      </c>
      <c r="I116" s="18" t="s">
        <v>1818</v>
      </c>
      <c r="J116" s="18" t="s">
        <v>3407</v>
      </c>
      <c r="K116" s="18" t="s">
        <v>3408</v>
      </c>
      <c r="L116" s="18" t="s">
        <v>2890</v>
      </c>
      <c r="M116" s="139"/>
      <c r="N116" s="139"/>
      <c r="O116" s="58"/>
      <c r="P116" s="14" t="s">
        <v>1942</v>
      </c>
      <c r="Q116" s="25"/>
    </row>
    <row r="117" spans="1:18">
      <c r="A117" s="1503" t="str">
        <f>IF(ISERROR(#REF!),"xx","")</f>
        <v>xx</v>
      </c>
      <c r="B117" s="665">
        <v>9967002434</v>
      </c>
      <c r="C117" s="1351"/>
      <c r="D117" s="670" t="s">
        <v>1925</v>
      </c>
      <c r="E117" s="667"/>
      <c r="F117" s="1956">
        <v>6579.3530880000008</v>
      </c>
      <c r="G117" s="19">
        <v>951</v>
      </c>
      <c r="H117" s="20">
        <v>1052</v>
      </c>
      <c r="I117" s="20" t="s">
        <v>1818</v>
      </c>
      <c r="J117" s="20" t="s">
        <v>3407</v>
      </c>
      <c r="K117" s="20" t="s">
        <v>3408</v>
      </c>
      <c r="L117" s="20" t="s">
        <v>2890</v>
      </c>
      <c r="M117" s="123"/>
      <c r="N117" s="123"/>
      <c r="O117" s="199"/>
      <c r="P117" s="5" t="s">
        <v>1937</v>
      </c>
      <c r="Q117" s="25"/>
    </row>
    <row r="118" spans="1:18">
      <c r="A118" s="1503"/>
      <c r="B118" s="662">
        <v>9967008245</v>
      </c>
      <c r="C118" s="1350"/>
      <c r="D118" s="669" t="s">
        <v>4508</v>
      </c>
      <c r="E118" s="664"/>
      <c r="F118" s="1956">
        <v>276.62342400000006</v>
      </c>
      <c r="G118" s="17">
        <v>951</v>
      </c>
      <c r="H118" s="18">
        <v>1052</v>
      </c>
      <c r="I118" s="18" t="s">
        <v>1818</v>
      </c>
      <c r="J118" s="18" t="s">
        <v>3407</v>
      </c>
      <c r="K118" s="18" t="s">
        <v>3408</v>
      </c>
      <c r="L118" s="18" t="s">
        <v>2890</v>
      </c>
      <c r="M118" s="139"/>
      <c r="N118" s="139"/>
      <c r="O118" s="116"/>
      <c r="P118" s="14"/>
    </row>
    <row r="119" spans="1:18">
      <c r="A119" s="1503" t="str">
        <f>IF(ISERROR(#REF!),"xx","")</f>
        <v>xx</v>
      </c>
      <c r="B119" s="662">
        <v>9967002437</v>
      </c>
      <c r="C119" s="1350"/>
      <c r="D119" s="669" t="s">
        <v>1926</v>
      </c>
      <c r="E119" s="664"/>
      <c r="F119" s="1956">
        <v>2192.4967680000004</v>
      </c>
      <c r="G119" s="17">
        <v>951</v>
      </c>
      <c r="H119" s="18">
        <v>1052</v>
      </c>
      <c r="I119" s="18" t="s">
        <v>1818</v>
      </c>
      <c r="J119" s="18" t="s">
        <v>3407</v>
      </c>
      <c r="K119" s="18" t="s">
        <v>3408</v>
      </c>
      <c r="L119" s="18" t="s">
        <v>2890</v>
      </c>
      <c r="M119" s="139"/>
      <c r="N119" s="139"/>
      <c r="O119" s="58"/>
      <c r="P119" s="14" t="s">
        <v>2741</v>
      </c>
      <c r="Q119" s="25"/>
    </row>
    <row r="120" spans="1:18">
      <c r="A120" s="1503" t="str">
        <f>IF(ISERROR(#REF!),"xx","")</f>
        <v>xx</v>
      </c>
      <c r="B120" s="665">
        <v>9967002439</v>
      </c>
      <c r="C120" s="1351"/>
      <c r="D120" s="670" t="s">
        <v>1927</v>
      </c>
      <c r="E120" s="667"/>
      <c r="F120" s="1956">
        <v>1780.8215040000005</v>
      </c>
      <c r="G120" s="19">
        <v>951</v>
      </c>
      <c r="H120" s="20">
        <v>1052</v>
      </c>
      <c r="I120" s="20" t="s">
        <v>1818</v>
      </c>
      <c r="J120" s="20" t="s">
        <v>3407</v>
      </c>
      <c r="K120" s="20" t="s">
        <v>3408</v>
      </c>
      <c r="L120" s="20" t="s">
        <v>2890</v>
      </c>
      <c r="M120" s="123"/>
      <c r="N120" s="123"/>
      <c r="O120" s="199"/>
      <c r="P120" s="5" t="s">
        <v>1938</v>
      </c>
      <c r="Q120" s="25"/>
    </row>
    <row r="121" spans="1:18">
      <c r="A121" s="1503" t="str">
        <f>IF(ISERROR(#REF!),"xx","")</f>
        <v>xx</v>
      </c>
      <c r="B121" s="662">
        <v>9967002435</v>
      </c>
      <c r="C121" s="1350"/>
      <c r="D121" s="669" t="s">
        <v>1928</v>
      </c>
      <c r="E121" s="664"/>
      <c r="F121" s="1956">
        <v>4968.0449280000003</v>
      </c>
      <c r="G121" s="17">
        <v>951</v>
      </c>
      <c r="H121" s="18">
        <v>1052</v>
      </c>
      <c r="I121" s="18" t="s">
        <v>1818</v>
      </c>
      <c r="J121" s="18" t="s">
        <v>3407</v>
      </c>
      <c r="K121" s="18" t="s">
        <v>3408</v>
      </c>
      <c r="L121" s="18" t="s">
        <v>2890</v>
      </c>
      <c r="M121" s="139"/>
      <c r="N121" s="139"/>
      <c r="O121" s="58"/>
      <c r="P121" s="14" t="s">
        <v>2742</v>
      </c>
      <c r="Q121" s="25"/>
    </row>
    <row r="122" spans="1:18">
      <c r="A122" s="1503" t="str">
        <f>IF(ISERROR(#REF!),"xx","")</f>
        <v>xx</v>
      </c>
      <c r="B122" s="662">
        <v>9967002436</v>
      </c>
      <c r="C122" s="1350"/>
      <c r="D122" s="669" t="s">
        <v>1929</v>
      </c>
      <c r="E122" s="664"/>
      <c r="F122" s="1956">
        <v>3869.0023680000008</v>
      </c>
      <c r="G122" s="17">
        <v>951</v>
      </c>
      <c r="H122" s="18">
        <v>1052</v>
      </c>
      <c r="I122" s="18" t="s">
        <v>1818</v>
      </c>
      <c r="J122" s="18" t="s">
        <v>3407</v>
      </c>
      <c r="K122" s="18" t="s">
        <v>3408</v>
      </c>
      <c r="L122" s="18" t="s">
        <v>2890</v>
      </c>
      <c r="M122" s="139"/>
      <c r="N122" s="139"/>
      <c r="O122" s="58"/>
      <c r="P122" s="14" t="s">
        <v>2742</v>
      </c>
      <c r="Q122" s="25"/>
    </row>
    <row r="123" spans="1:18">
      <c r="A123" s="1503" t="str">
        <f>IF(ISERROR(#REF!),"xx","")</f>
        <v>xx</v>
      </c>
      <c r="B123" s="665">
        <v>9967002438</v>
      </c>
      <c r="C123" s="1351"/>
      <c r="D123" s="670" t="s">
        <v>1930</v>
      </c>
      <c r="E123" s="667"/>
      <c r="F123" s="1956">
        <v>5526.8801280000007</v>
      </c>
      <c r="G123" s="19">
        <v>951</v>
      </c>
      <c r="H123" s="20">
        <v>1052</v>
      </c>
      <c r="I123" s="20" t="s">
        <v>1818</v>
      </c>
      <c r="J123" s="20" t="s">
        <v>3407</v>
      </c>
      <c r="K123" s="20" t="s">
        <v>3408</v>
      </c>
      <c r="L123" s="20" t="s">
        <v>2890</v>
      </c>
      <c r="M123" s="123"/>
      <c r="N123" s="123"/>
      <c r="O123" s="199"/>
      <c r="P123" s="5" t="s">
        <v>2742</v>
      </c>
      <c r="Q123" s="25"/>
    </row>
    <row r="124" spans="1:18" s="44" customFormat="1">
      <c r="A124" s="1503" t="str">
        <f>IF(ISERROR(#REF!),"xx","")</f>
        <v>xx</v>
      </c>
      <c r="B124" s="723">
        <v>9967004849</v>
      </c>
      <c r="C124" s="1364"/>
      <c r="D124" s="725" t="s">
        <v>3603</v>
      </c>
      <c r="E124" s="729"/>
      <c r="F124" s="1956">
        <v>11773.968433920003</v>
      </c>
      <c r="G124" s="15">
        <v>951</v>
      </c>
      <c r="H124" s="16">
        <v>1052</v>
      </c>
      <c r="I124" s="16" t="s">
        <v>1818</v>
      </c>
      <c r="J124" s="16" t="s">
        <v>3407</v>
      </c>
      <c r="K124" s="16" t="s">
        <v>3408</v>
      </c>
      <c r="L124" s="16" t="s">
        <v>2890</v>
      </c>
      <c r="M124" s="461"/>
      <c r="N124" s="461"/>
      <c r="O124" s="465"/>
      <c r="P124" s="4"/>
      <c r="Q124" s="1639"/>
      <c r="R124"/>
    </row>
    <row r="125" spans="1:18" s="44" customFormat="1">
      <c r="A125" s="1503" t="str">
        <f>IF(ISERROR(#REF!),"xx","")</f>
        <v>xx</v>
      </c>
      <c r="B125" s="734">
        <v>9967004850</v>
      </c>
      <c r="C125" s="1363"/>
      <c r="D125" s="727" t="s">
        <v>3604</v>
      </c>
      <c r="E125" s="735"/>
      <c r="F125" s="1956">
        <v>17602.228385280003</v>
      </c>
      <c r="G125" s="19">
        <v>951</v>
      </c>
      <c r="H125" s="20">
        <v>1052</v>
      </c>
      <c r="I125" s="20" t="s">
        <v>1818</v>
      </c>
      <c r="J125" s="20" t="s">
        <v>3407</v>
      </c>
      <c r="K125" s="20" t="s">
        <v>3408</v>
      </c>
      <c r="L125" s="20" t="s">
        <v>2890</v>
      </c>
      <c r="M125" s="463"/>
      <c r="N125" s="446"/>
      <c r="O125" s="448"/>
      <c r="P125" s="5"/>
      <c r="Q125" s="1639"/>
      <c r="R125"/>
    </row>
    <row r="126" spans="1:18">
      <c r="A126" s="1503" t="str">
        <f>IF(ISERROR(#REF!),"xx","")</f>
        <v>xx</v>
      </c>
      <c r="B126" s="662">
        <v>9967002441</v>
      </c>
      <c r="C126" s="1350"/>
      <c r="D126" s="669" t="s">
        <v>1931</v>
      </c>
      <c r="E126" s="664"/>
      <c r="F126" s="1956">
        <v>966.78489600000034</v>
      </c>
      <c r="G126" s="17">
        <v>951</v>
      </c>
      <c r="H126" s="18">
        <v>1052</v>
      </c>
      <c r="I126" s="18" t="s">
        <v>1818</v>
      </c>
      <c r="J126" s="18" t="s">
        <v>3407</v>
      </c>
      <c r="K126" s="18" t="s">
        <v>3408</v>
      </c>
      <c r="L126" s="18" t="s">
        <v>2890</v>
      </c>
      <c r="M126" s="139"/>
      <c r="N126" s="139"/>
      <c r="O126" s="58"/>
      <c r="P126" s="14" t="s">
        <v>1939</v>
      </c>
      <c r="Q126" s="25"/>
    </row>
    <row r="127" spans="1:18">
      <c r="A127" s="1503" t="str">
        <f>IF(ISERROR(#REF!),"xx","")</f>
        <v>xx</v>
      </c>
      <c r="B127" s="662">
        <v>9967002442</v>
      </c>
      <c r="C127" s="1350"/>
      <c r="D127" s="669" t="s">
        <v>1932</v>
      </c>
      <c r="E127" s="664"/>
      <c r="F127" s="1956">
        <v>754.42752000000019</v>
      </c>
      <c r="G127" s="17">
        <v>951</v>
      </c>
      <c r="H127" s="18">
        <v>1052</v>
      </c>
      <c r="I127" s="18" t="s">
        <v>1818</v>
      </c>
      <c r="J127" s="18" t="s">
        <v>3407</v>
      </c>
      <c r="K127" s="18" t="s">
        <v>3408</v>
      </c>
      <c r="L127" s="18" t="s">
        <v>2890</v>
      </c>
      <c r="M127" s="139"/>
      <c r="N127" s="139"/>
      <c r="O127" s="58"/>
      <c r="P127" s="14" t="s">
        <v>1939</v>
      </c>
      <c r="Q127" s="25"/>
    </row>
    <row r="128" spans="1:18">
      <c r="A128" s="1503" t="str">
        <f>IF(ISERROR(#REF!),"xx","")</f>
        <v>xx</v>
      </c>
      <c r="B128" s="665">
        <v>9967002443</v>
      </c>
      <c r="C128" s="1351"/>
      <c r="D128" s="670" t="s">
        <v>1933</v>
      </c>
      <c r="E128" s="667"/>
      <c r="F128" s="1956">
        <v>1076.6891520000001</v>
      </c>
      <c r="G128" s="19">
        <v>951</v>
      </c>
      <c r="H128" s="20">
        <v>1052</v>
      </c>
      <c r="I128" s="20" t="s">
        <v>1818</v>
      </c>
      <c r="J128" s="20" t="s">
        <v>3407</v>
      </c>
      <c r="K128" s="20" t="s">
        <v>3408</v>
      </c>
      <c r="L128" s="20" t="s">
        <v>2890</v>
      </c>
      <c r="M128" s="123"/>
      <c r="N128" s="123"/>
      <c r="O128" s="199"/>
      <c r="P128" s="5" t="s">
        <v>1939</v>
      </c>
      <c r="Q128" s="25"/>
    </row>
    <row r="129" spans="1:18">
      <c r="A129" s="1503" t="str">
        <f>IF(ISERROR(#REF!),"xx","")</f>
        <v>xx</v>
      </c>
      <c r="B129" s="662">
        <v>9967004851</v>
      </c>
      <c r="C129" s="1350"/>
      <c r="D129" s="669" t="s">
        <v>3606</v>
      </c>
      <c r="E129" s="664"/>
      <c r="F129" s="1956">
        <v>2326.1515199999999</v>
      </c>
      <c r="G129" s="17">
        <v>951</v>
      </c>
      <c r="H129" s="18">
        <v>1052</v>
      </c>
      <c r="I129" s="18" t="s">
        <v>1818</v>
      </c>
      <c r="J129" s="18" t="s">
        <v>3407</v>
      </c>
      <c r="K129" s="18" t="s">
        <v>3408</v>
      </c>
      <c r="L129" s="18" t="s">
        <v>2890</v>
      </c>
      <c r="M129" s="139"/>
      <c r="N129" s="139"/>
      <c r="O129" s="58"/>
      <c r="P129" s="14"/>
      <c r="Q129" s="1639"/>
    </row>
    <row r="130" spans="1:18">
      <c r="A130" s="1503" t="str">
        <f>IF(ISERROR(#REF!),"xx","")</f>
        <v>xx</v>
      </c>
      <c r="B130" s="662">
        <v>9967004852</v>
      </c>
      <c r="C130" s="1350"/>
      <c r="D130" s="669" t="s">
        <v>3607</v>
      </c>
      <c r="E130" s="664"/>
      <c r="F130" s="1956">
        <v>3323.0948889600004</v>
      </c>
      <c r="G130" s="19">
        <v>951</v>
      </c>
      <c r="H130" s="20">
        <v>1052</v>
      </c>
      <c r="I130" s="20" t="s">
        <v>1818</v>
      </c>
      <c r="J130" s="20" t="s">
        <v>3407</v>
      </c>
      <c r="K130" s="20" t="s">
        <v>3408</v>
      </c>
      <c r="L130" s="20" t="s">
        <v>2890</v>
      </c>
      <c r="M130" s="139"/>
      <c r="N130" s="139"/>
      <c r="O130" s="58"/>
      <c r="P130" s="14"/>
      <c r="Q130" s="1639"/>
    </row>
    <row r="131" spans="1:18" s="44" customFormat="1">
      <c r="A131" s="1503" t="str">
        <f>IF(ISERROR(#REF!),"xx","")</f>
        <v>xx</v>
      </c>
      <c r="B131" s="1084">
        <v>9967005006</v>
      </c>
      <c r="C131" s="1406"/>
      <c r="D131" s="1863" t="s">
        <v>3636</v>
      </c>
      <c r="E131" s="1796"/>
      <c r="F131" s="1956">
        <v>9232.9261516800016</v>
      </c>
      <c r="G131" s="1083"/>
      <c r="H131" s="1862">
        <v>1052</v>
      </c>
      <c r="I131" s="23" t="s">
        <v>1818</v>
      </c>
      <c r="J131" s="1862" t="s">
        <v>3407</v>
      </c>
      <c r="K131" s="1862" t="s">
        <v>3408</v>
      </c>
      <c r="L131" s="1862"/>
      <c r="M131" s="1862"/>
      <c r="N131" s="460"/>
      <c r="O131" s="1081"/>
      <c r="P131" s="24" t="s">
        <v>3640</v>
      </c>
      <c r="Q131" s="25"/>
      <c r="R131"/>
    </row>
    <row r="132" spans="1:18" s="44" customFormat="1">
      <c r="A132" s="1503" t="str">
        <f>IF(ISERROR(#REF!),"xx","")</f>
        <v>xx</v>
      </c>
      <c r="B132" s="730">
        <v>9967005008</v>
      </c>
      <c r="C132" s="1365"/>
      <c r="D132" s="732" t="s">
        <v>3637</v>
      </c>
      <c r="E132" s="733"/>
      <c r="F132" s="1956">
        <v>2586.2520499200009</v>
      </c>
      <c r="G132" s="477"/>
      <c r="H132" s="470">
        <v>1052</v>
      </c>
      <c r="I132" s="18" t="s">
        <v>1818</v>
      </c>
      <c r="J132" s="470" t="s">
        <v>3407</v>
      </c>
      <c r="K132" s="470" t="s">
        <v>3408</v>
      </c>
      <c r="L132" s="470"/>
      <c r="M132" s="470"/>
      <c r="N132" s="462"/>
      <c r="O132" s="466"/>
      <c r="P132" s="14"/>
      <c r="Q132" s="25"/>
      <c r="R132"/>
    </row>
    <row r="133" spans="1:18" s="44" customFormat="1">
      <c r="A133" s="1503" t="str">
        <f>IF(ISERROR(#REF!),"xx","")</f>
        <v>xx</v>
      </c>
      <c r="B133" s="730">
        <v>9967005009</v>
      </c>
      <c r="C133" s="1365"/>
      <c r="D133" s="732" t="s">
        <v>3638</v>
      </c>
      <c r="E133" s="733"/>
      <c r="F133" s="1956">
        <v>1939.6983513600003</v>
      </c>
      <c r="G133" s="477"/>
      <c r="H133" s="470">
        <v>1052</v>
      </c>
      <c r="I133" s="18" t="s">
        <v>1818</v>
      </c>
      <c r="J133" s="470" t="s">
        <v>3407</v>
      </c>
      <c r="K133" s="470" t="s">
        <v>3408</v>
      </c>
      <c r="L133" s="470"/>
      <c r="M133" s="470"/>
      <c r="N133" s="462"/>
      <c r="O133" s="466"/>
      <c r="P133" s="14"/>
      <c r="Q133" s="25"/>
      <c r="R133"/>
    </row>
    <row r="134" spans="1:18" s="44" customFormat="1">
      <c r="A134" s="1503" t="str">
        <f>IF(ISERROR(#REF!),"xx","")</f>
        <v>xx</v>
      </c>
      <c r="B134" s="726">
        <v>9967005010</v>
      </c>
      <c r="C134" s="1363"/>
      <c r="D134" s="727" t="s">
        <v>4090</v>
      </c>
      <c r="E134" s="735"/>
      <c r="F134" s="1956">
        <v>2374.1740915200003</v>
      </c>
      <c r="G134" s="472"/>
      <c r="H134" s="474">
        <v>1052</v>
      </c>
      <c r="I134" s="474" t="s">
        <v>1818</v>
      </c>
      <c r="J134" s="474" t="s">
        <v>3407</v>
      </c>
      <c r="K134" s="474" t="s">
        <v>3408</v>
      </c>
      <c r="L134" s="474"/>
      <c r="M134" s="463"/>
      <c r="N134" s="463"/>
      <c r="O134" s="469"/>
      <c r="P134" s="5"/>
      <c r="Q134" s="25"/>
      <c r="R134"/>
    </row>
    <row r="135" spans="1:18">
      <c r="A135" s="1503" t="str">
        <f>IF(ISERROR(#REF!),"xx","")</f>
        <v>xx</v>
      </c>
      <c r="B135" s="662">
        <v>9967002437</v>
      </c>
      <c r="C135" s="1350"/>
      <c r="D135" s="669" t="s">
        <v>2524</v>
      </c>
      <c r="E135" s="664"/>
      <c r="F135" s="1956">
        <v>2192.4967680000004</v>
      </c>
      <c r="G135" s="161"/>
      <c r="H135" s="18">
        <v>1052</v>
      </c>
      <c r="I135" s="18" t="s">
        <v>1818</v>
      </c>
      <c r="J135" s="18" t="s">
        <v>3407</v>
      </c>
      <c r="K135" s="18" t="s">
        <v>3408</v>
      </c>
      <c r="L135" s="18"/>
      <c r="M135" s="139"/>
      <c r="N135" s="139"/>
      <c r="O135" s="58"/>
      <c r="P135" s="14" t="s">
        <v>2739</v>
      </c>
      <c r="Q135" s="25"/>
    </row>
    <row r="136" spans="1:18">
      <c r="A136" s="1503" t="str">
        <f>IF(ISERROR(#REF!),"xx","")</f>
        <v>xx</v>
      </c>
      <c r="B136" s="662">
        <v>9967002744</v>
      </c>
      <c r="C136" s="1350"/>
      <c r="D136" s="669" t="s">
        <v>3641</v>
      </c>
      <c r="E136" s="664"/>
      <c r="F136" s="1956">
        <v>957.07979136000006</v>
      </c>
      <c r="G136" s="161"/>
      <c r="H136" s="18">
        <v>1052</v>
      </c>
      <c r="I136" s="18" t="s">
        <v>1818</v>
      </c>
      <c r="J136" s="18" t="s">
        <v>3407</v>
      </c>
      <c r="K136" s="18" t="s">
        <v>3408</v>
      </c>
      <c r="L136" s="18"/>
      <c r="M136" s="139"/>
      <c r="N136" s="139"/>
      <c r="O136" s="58"/>
      <c r="P136" s="14" t="s">
        <v>2739</v>
      </c>
      <c r="Q136" s="25"/>
    </row>
    <row r="137" spans="1:18" s="44" customFormat="1">
      <c r="A137" s="1503" t="str">
        <f>IF(ISERROR(#REF!),"xx","")</f>
        <v>xx</v>
      </c>
      <c r="B137" s="662">
        <v>9967002745</v>
      </c>
      <c r="C137" s="1350"/>
      <c r="D137" s="669" t="s">
        <v>3642</v>
      </c>
      <c r="E137" s="664"/>
      <c r="F137" s="1956">
        <v>2703.8123481600005</v>
      </c>
      <c r="G137" s="161"/>
      <c r="H137" s="18">
        <v>1052</v>
      </c>
      <c r="I137" s="18" t="s">
        <v>1818</v>
      </c>
      <c r="J137" s="18" t="s">
        <v>3407</v>
      </c>
      <c r="K137" s="18" t="s">
        <v>3408</v>
      </c>
      <c r="L137" s="18"/>
      <c r="M137" s="139"/>
      <c r="N137" s="139"/>
      <c r="O137" s="58"/>
      <c r="P137" s="14" t="s">
        <v>2739</v>
      </c>
      <c r="Q137" s="1639"/>
      <c r="R137"/>
    </row>
    <row r="138" spans="1:18" s="44" customFormat="1">
      <c r="A138" s="1503" t="str">
        <f>IF(ISERROR(#REF!),"xx","")</f>
        <v>xx</v>
      </c>
      <c r="B138" s="723">
        <v>9967002435</v>
      </c>
      <c r="C138" s="1364"/>
      <c r="D138" s="725" t="s">
        <v>1928</v>
      </c>
      <c r="E138" s="729"/>
      <c r="F138" s="1956">
        <v>4968.0449280000003</v>
      </c>
      <c r="G138" s="159"/>
      <c r="H138" s="16">
        <v>1052</v>
      </c>
      <c r="I138" s="16" t="s">
        <v>1818</v>
      </c>
      <c r="J138" s="16" t="s">
        <v>3407</v>
      </c>
      <c r="K138" s="16" t="s">
        <v>3408</v>
      </c>
      <c r="L138" s="16"/>
      <c r="M138" s="461"/>
      <c r="N138" s="461"/>
      <c r="O138" s="465"/>
      <c r="P138" s="4" t="s">
        <v>2742</v>
      </c>
      <c r="Q138" s="1639"/>
      <c r="R138"/>
    </row>
    <row r="139" spans="1:18" s="44" customFormat="1">
      <c r="A139" s="1503" t="str">
        <f>IF(ISERROR(#REF!),"xx","")</f>
        <v>xx</v>
      </c>
      <c r="B139" s="730">
        <v>9967002436</v>
      </c>
      <c r="C139" s="1365"/>
      <c r="D139" s="732" t="s">
        <v>1929</v>
      </c>
      <c r="E139" s="733"/>
      <c r="F139" s="1956">
        <v>3869.0023680000008</v>
      </c>
      <c r="G139" s="161"/>
      <c r="H139" s="18">
        <v>1052</v>
      </c>
      <c r="I139" s="18" t="s">
        <v>1818</v>
      </c>
      <c r="J139" s="18" t="s">
        <v>3407</v>
      </c>
      <c r="K139" s="18" t="s">
        <v>3408</v>
      </c>
      <c r="L139" s="18"/>
      <c r="M139" s="462"/>
      <c r="N139" s="494"/>
      <c r="O139" s="495"/>
      <c r="P139" s="14" t="s">
        <v>2742</v>
      </c>
      <c r="Q139" s="1639"/>
      <c r="R139"/>
    </row>
    <row r="140" spans="1:18" s="44" customFormat="1">
      <c r="A140" s="1503" t="str">
        <f>IF(ISERROR(#REF!),"xx","")</f>
        <v>xx</v>
      </c>
      <c r="B140" s="665">
        <v>9967002438</v>
      </c>
      <c r="C140" s="1351"/>
      <c r="D140" s="670" t="s">
        <v>1930</v>
      </c>
      <c r="E140" s="667"/>
      <c r="F140" s="1956">
        <v>5526.8801280000007</v>
      </c>
      <c r="G140" s="163"/>
      <c r="H140" s="20">
        <v>1052</v>
      </c>
      <c r="I140" s="20" t="s">
        <v>1818</v>
      </c>
      <c r="J140" s="20" t="s">
        <v>3407</v>
      </c>
      <c r="K140" s="20" t="s">
        <v>3408</v>
      </c>
      <c r="L140" s="20"/>
      <c r="M140" s="123"/>
      <c r="N140" s="123"/>
      <c r="O140" s="199"/>
      <c r="P140" s="5" t="s">
        <v>2742</v>
      </c>
      <c r="Q140" s="1639"/>
      <c r="R140"/>
    </row>
    <row r="141" spans="1:18" s="44" customFormat="1">
      <c r="A141" s="1503" t="str">
        <f>IF(ISERROR(#REF!),"xx","")</f>
        <v>xx</v>
      </c>
      <c r="B141" s="662">
        <v>9967002441</v>
      </c>
      <c r="C141" s="1350"/>
      <c r="D141" s="669" t="s">
        <v>1931</v>
      </c>
      <c r="E141" s="664"/>
      <c r="F141" s="1956">
        <v>966.78489600000034</v>
      </c>
      <c r="G141" s="161"/>
      <c r="H141" s="18">
        <v>1052</v>
      </c>
      <c r="I141" s="18" t="s">
        <v>1818</v>
      </c>
      <c r="J141" s="18" t="s">
        <v>3407</v>
      </c>
      <c r="K141" s="18" t="s">
        <v>3408</v>
      </c>
      <c r="L141" s="18"/>
      <c r="M141" s="139"/>
      <c r="N141" s="139"/>
      <c r="O141" s="58"/>
      <c r="P141" s="14" t="s">
        <v>1939</v>
      </c>
      <c r="Q141" s="1639"/>
      <c r="R141"/>
    </row>
    <row r="142" spans="1:18" s="44" customFormat="1">
      <c r="A142" s="1503" t="str">
        <f>IF(ISERROR(#REF!),"xx","")</f>
        <v>xx</v>
      </c>
      <c r="B142" s="662">
        <v>9967002442</v>
      </c>
      <c r="C142" s="1350"/>
      <c r="D142" s="669" t="s">
        <v>1932</v>
      </c>
      <c r="E142" s="664"/>
      <c r="F142" s="1956">
        <v>754.42752000000019</v>
      </c>
      <c r="G142" s="161"/>
      <c r="H142" s="18">
        <v>1052</v>
      </c>
      <c r="I142" s="18" t="s">
        <v>1818</v>
      </c>
      <c r="J142" s="18" t="s">
        <v>3407</v>
      </c>
      <c r="K142" s="18" t="s">
        <v>3408</v>
      </c>
      <c r="L142" s="18"/>
      <c r="M142" s="139"/>
      <c r="N142" s="139"/>
      <c r="O142" s="58"/>
      <c r="P142" s="14" t="s">
        <v>1939</v>
      </c>
      <c r="Q142" s="1639"/>
      <c r="R142"/>
    </row>
    <row r="143" spans="1:18" s="44" customFormat="1">
      <c r="A143" s="1503" t="str">
        <f>IF(ISERROR(#REF!),"xx","")</f>
        <v>xx</v>
      </c>
      <c r="B143" s="662">
        <v>9967002443</v>
      </c>
      <c r="C143" s="1350"/>
      <c r="D143" s="669" t="s">
        <v>1933</v>
      </c>
      <c r="E143" s="664"/>
      <c r="F143" s="1956">
        <v>1076.6891520000001</v>
      </c>
      <c r="G143" s="161"/>
      <c r="H143" s="18">
        <v>1052</v>
      </c>
      <c r="I143" s="18" t="s">
        <v>1818</v>
      </c>
      <c r="J143" s="18" t="s">
        <v>3407</v>
      </c>
      <c r="K143" s="18" t="s">
        <v>3408</v>
      </c>
      <c r="L143" s="18"/>
      <c r="M143" s="139"/>
      <c r="N143" s="139"/>
      <c r="O143" s="58"/>
      <c r="P143" s="14" t="s">
        <v>1939</v>
      </c>
      <c r="Q143" s="1639"/>
      <c r="R143"/>
    </row>
    <row r="144" spans="1:18" s="78" customFormat="1">
      <c r="A144" s="1503" t="str">
        <f>IF(ISERROR(#REF!),"xx","")</f>
        <v>xx</v>
      </c>
      <c r="B144" s="90" t="s">
        <v>1030</v>
      </c>
      <c r="C144" s="1343"/>
      <c r="D144" s="83"/>
      <c r="E144" s="83"/>
      <c r="F144" s="83"/>
      <c r="G144" s="431" t="s">
        <v>10</v>
      </c>
      <c r="H144" s="515"/>
      <c r="I144" s="515"/>
      <c r="J144" s="434"/>
      <c r="K144" s="434"/>
      <c r="L144" s="434"/>
      <c r="M144" s="515"/>
      <c r="N144" s="83"/>
      <c r="O144" s="91"/>
      <c r="P144" s="89"/>
      <c r="Q144" s="25"/>
    </row>
    <row r="145" spans="1:18">
      <c r="A145" s="1503" t="str">
        <f>IF(ISERROR(#REF!),"xx","")</f>
        <v>xx</v>
      </c>
      <c r="B145" s="755" t="s">
        <v>1827</v>
      </c>
      <c r="C145" s="1347"/>
      <c r="D145" s="756" t="s">
        <v>3505</v>
      </c>
      <c r="E145" s="757" t="s">
        <v>1237</v>
      </c>
      <c r="F145" s="1956">
        <v>91.19880000000002</v>
      </c>
      <c r="G145" s="161"/>
      <c r="H145" s="18">
        <v>1052</v>
      </c>
      <c r="I145" s="18" t="s">
        <v>1818</v>
      </c>
      <c r="J145" s="18" t="s">
        <v>3407</v>
      </c>
      <c r="K145" s="18" t="s">
        <v>3408</v>
      </c>
      <c r="L145" s="18" t="s">
        <v>2890</v>
      </c>
      <c r="M145" s="139"/>
      <c r="N145" s="139"/>
      <c r="O145" s="116"/>
      <c r="P145" s="97" t="s">
        <v>1850</v>
      </c>
      <c r="Q145" s="25"/>
    </row>
    <row r="146" spans="1:18">
      <c r="A146" s="1503" t="str">
        <f>IF(ISERROR(#REF!),"xx","")</f>
        <v>xx</v>
      </c>
      <c r="B146" s="755" t="s">
        <v>1744</v>
      </c>
      <c r="C146" s="1347"/>
      <c r="D146" s="756" t="s">
        <v>3504</v>
      </c>
      <c r="E146" s="757" t="s">
        <v>1237</v>
      </c>
      <c r="F146" s="1956">
        <v>123.79752000000003</v>
      </c>
      <c r="G146" s="17">
        <v>951</v>
      </c>
      <c r="H146" s="1660"/>
      <c r="I146" s="18"/>
      <c r="J146" s="18"/>
      <c r="K146" s="18"/>
      <c r="L146" s="18"/>
      <c r="M146" s="139"/>
      <c r="N146" s="139"/>
      <c r="O146" s="116"/>
      <c r="P146" s="97" t="s">
        <v>1856</v>
      </c>
      <c r="Q146" s="25"/>
    </row>
    <row r="147" spans="1:18">
      <c r="A147" s="1503" t="str">
        <f>IF(ISERROR(#REF!),"xx","")</f>
        <v>xx</v>
      </c>
      <c r="B147" s="755" t="s">
        <v>1441</v>
      </c>
      <c r="C147" s="1347"/>
      <c r="D147" s="756" t="s">
        <v>3506</v>
      </c>
      <c r="E147" s="757" t="s">
        <v>1344</v>
      </c>
      <c r="F147" s="1956">
        <v>182.78568000000004</v>
      </c>
      <c r="G147" s="17">
        <v>951</v>
      </c>
      <c r="H147" s="18">
        <v>1052</v>
      </c>
      <c r="I147" s="18" t="s">
        <v>1818</v>
      </c>
      <c r="J147" s="18" t="s">
        <v>3407</v>
      </c>
      <c r="K147" s="18" t="s">
        <v>3408</v>
      </c>
      <c r="L147" s="18" t="s">
        <v>2890</v>
      </c>
      <c r="M147" s="139"/>
      <c r="N147" s="139">
        <v>1051</v>
      </c>
      <c r="O147" s="116" t="s">
        <v>167</v>
      </c>
      <c r="P147" s="14" t="s">
        <v>1819</v>
      </c>
      <c r="Q147" s="25"/>
    </row>
    <row r="148" spans="1:18">
      <c r="A148" s="1503" t="str">
        <f>IF(ISERROR(#REF!),"xx","")</f>
        <v>xx</v>
      </c>
      <c r="B148" s="758" t="s">
        <v>1745</v>
      </c>
      <c r="C148" s="1348"/>
      <c r="D148" s="706" t="s">
        <v>3507</v>
      </c>
      <c r="E148" s="661" t="s">
        <v>1236</v>
      </c>
      <c r="F148" s="1956">
        <v>161.44128000000003</v>
      </c>
      <c r="G148" s="19">
        <v>951</v>
      </c>
      <c r="H148" s="20">
        <v>1052</v>
      </c>
      <c r="I148" s="20" t="s">
        <v>1818</v>
      </c>
      <c r="J148" s="20" t="s">
        <v>3407</v>
      </c>
      <c r="K148" s="20" t="s">
        <v>3408</v>
      </c>
      <c r="L148" s="20" t="s">
        <v>2890</v>
      </c>
      <c r="M148" s="123"/>
      <c r="N148" s="123"/>
      <c r="O148" s="180"/>
      <c r="P148" s="5" t="s">
        <v>1819</v>
      </c>
      <c r="Q148" s="25"/>
    </row>
    <row r="149" spans="1:18">
      <c r="A149" s="1503" t="str">
        <f>IF(ISERROR(#REF!),"xx","")</f>
        <v>xx</v>
      </c>
      <c r="B149" s="662" t="s">
        <v>2697</v>
      </c>
      <c r="C149" s="1350"/>
      <c r="D149" s="663" t="s">
        <v>888</v>
      </c>
      <c r="E149" s="664"/>
      <c r="F149" s="1956">
        <v>45.871056000000003</v>
      </c>
      <c r="G149" s="17">
        <v>951</v>
      </c>
      <c r="H149" s="18">
        <v>1052</v>
      </c>
      <c r="I149" s="18" t="s">
        <v>1818</v>
      </c>
      <c r="J149" s="18" t="s">
        <v>3407</v>
      </c>
      <c r="K149" s="18" t="s">
        <v>3408</v>
      </c>
      <c r="L149" s="18" t="s">
        <v>2890</v>
      </c>
      <c r="M149" s="139"/>
      <c r="N149" s="139">
        <v>1051</v>
      </c>
      <c r="O149" s="116" t="s">
        <v>167</v>
      </c>
      <c r="P149" s="14" t="s">
        <v>1493</v>
      </c>
      <c r="Q149" s="25"/>
    </row>
    <row r="150" spans="1:18">
      <c r="A150" s="1503" t="str">
        <f>IF(ISERROR(#REF!),"xx","")</f>
        <v>xx</v>
      </c>
      <c r="B150" s="662" t="s">
        <v>2480</v>
      </c>
      <c r="C150" s="1350"/>
      <c r="D150" s="663" t="s">
        <v>2479</v>
      </c>
      <c r="E150" s="664"/>
      <c r="F150" s="1956">
        <v>142.17310800000004</v>
      </c>
      <c r="G150" s="161"/>
      <c r="H150" s="18">
        <v>1052</v>
      </c>
      <c r="I150" s="18" t="s">
        <v>1818</v>
      </c>
      <c r="J150" s="18" t="s">
        <v>3407</v>
      </c>
      <c r="K150" s="18" t="s">
        <v>3408</v>
      </c>
      <c r="L150" s="18" t="s">
        <v>2890</v>
      </c>
      <c r="M150" s="139"/>
      <c r="N150" s="139"/>
      <c r="O150" s="116"/>
      <c r="P150" s="14"/>
      <c r="Q150" s="25"/>
    </row>
    <row r="151" spans="1:18">
      <c r="A151" s="1503" t="str">
        <f>IF(ISERROR(#REF!),"xx","")</f>
        <v>xx</v>
      </c>
      <c r="B151" s="665" t="s">
        <v>1859</v>
      </c>
      <c r="C151" s="1351"/>
      <c r="D151" s="666" t="s">
        <v>2478</v>
      </c>
      <c r="E151" s="667"/>
      <c r="F151" s="1956">
        <v>142.23132000000004</v>
      </c>
      <c r="G151" s="19">
        <v>951</v>
      </c>
      <c r="H151" s="20"/>
      <c r="I151" s="20"/>
      <c r="J151" s="20"/>
      <c r="K151" s="20"/>
      <c r="L151" s="20"/>
      <c r="M151" s="123"/>
      <c r="N151" s="123"/>
      <c r="O151" s="180"/>
      <c r="P151" s="5"/>
      <c r="Q151" s="25"/>
    </row>
    <row r="152" spans="1:18">
      <c r="A152" s="1503" t="str">
        <f>IF(ISERROR(#REF!),"xx","")</f>
        <v>xx</v>
      </c>
      <c r="B152" s="662" t="s">
        <v>1353</v>
      </c>
      <c r="C152" s="1350"/>
      <c r="D152" s="663" t="s">
        <v>917</v>
      </c>
      <c r="E152" s="664" t="s">
        <v>295</v>
      </c>
      <c r="F152" s="1956">
        <v>105.75180000000002</v>
      </c>
      <c r="G152" s="161"/>
      <c r="H152" s="18">
        <v>1052</v>
      </c>
      <c r="I152" s="18" t="s">
        <v>1818</v>
      </c>
      <c r="J152" s="18" t="s">
        <v>3407</v>
      </c>
      <c r="K152" s="18" t="s">
        <v>3408</v>
      </c>
      <c r="L152" s="18" t="s">
        <v>2890</v>
      </c>
      <c r="M152" s="139"/>
      <c r="N152" s="139"/>
      <c r="O152" s="58" t="s">
        <v>1743</v>
      </c>
      <c r="P152" s="14" t="s">
        <v>1255</v>
      </c>
      <c r="Q152" s="25"/>
    </row>
    <row r="153" spans="1:18" s="44" customFormat="1">
      <c r="A153" s="1503" t="str">
        <f>IF(ISERROR(#REF!),"xx","")</f>
        <v>xx</v>
      </c>
      <c r="B153" s="662" t="s">
        <v>3308</v>
      </c>
      <c r="C153" s="1350"/>
      <c r="D153" s="663" t="s">
        <v>3309</v>
      </c>
      <c r="E153" s="664" t="s">
        <v>3310</v>
      </c>
      <c r="F153" s="1956">
        <v>105.75180000000002</v>
      </c>
      <c r="G153" s="161"/>
      <c r="H153" s="18">
        <v>1052</v>
      </c>
      <c r="I153" s="18" t="s">
        <v>1818</v>
      </c>
      <c r="J153" s="18" t="s">
        <v>3407</v>
      </c>
      <c r="K153" s="201" t="s">
        <v>3408</v>
      </c>
      <c r="L153" s="362" t="s">
        <v>2890</v>
      </c>
      <c r="M153" s="365"/>
      <c r="N153" s="365"/>
      <c r="O153" s="391" t="s">
        <v>1743</v>
      </c>
      <c r="P153" s="14" t="s">
        <v>3311</v>
      </c>
      <c r="Q153"/>
      <c r="R153"/>
    </row>
    <row r="154" spans="1:18">
      <c r="A154" s="1503" t="str">
        <f>IF(ISERROR(#REF!),"xx","")</f>
        <v>xx</v>
      </c>
      <c r="B154" s="662" t="s">
        <v>1372</v>
      </c>
      <c r="C154" s="1350"/>
      <c r="D154" s="663" t="s">
        <v>1373</v>
      </c>
      <c r="E154" s="664" t="s">
        <v>1243</v>
      </c>
      <c r="F154" s="1956">
        <v>53.555040000000012</v>
      </c>
      <c r="G154" s="17">
        <v>951</v>
      </c>
      <c r="H154" s="18"/>
      <c r="I154" s="18"/>
      <c r="J154" s="18"/>
      <c r="K154" s="18"/>
      <c r="L154" s="18"/>
      <c r="M154" s="139"/>
      <c r="N154" s="139"/>
      <c r="O154" s="58" t="s">
        <v>1682</v>
      </c>
      <c r="P154" s="14" t="s">
        <v>1749</v>
      </c>
      <c r="Q154" s="25"/>
    </row>
    <row r="155" spans="1:18">
      <c r="A155" s="1503" t="str">
        <f>IF(ISERROR(#REF!),"xx","")</f>
        <v>xx</v>
      </c>
      <c r="B155" s="665" t="s">
        <v>1746</v>
      </c>
      <c r="C155" s="1351"/>
      <c r="D155" s="666" t="s">
        <v>1747</v>
      </c>
      <c r="E155" s="667" t="s">
        <v>1748</v>
      </c>
      <c r="F155" s="1956">
        <v>222.56388000000007</v>
      </c>
      <c r="G155" s="19">
        <v>951</v>
      </c>
      <c r="H155" s="20"/>
      <c r="I155" s="20"/>
      <c r="J155" s="20"/>
      <c r="K155" s="20"/>
      <c r="L155" s="20"/>
      <c r="M155" s="123"/>
      <c r="N155" s="123"/>
      <c r="O155" s="180"/>
      <c r="P155" s="5" t="s">
        <v>1750</v>
      </c>
      <c r="Q155" s="25"/>
    </row>
    <row r="156" spans="1:18">
      <c r="A156" s="1503" t="str">
        <f>IF(ISERROR(#REF!),"xx","")</f>
        <v>xx</v>
      </c>
      <c r="B156" s="711" t="s">
        <v>1256</v>
      </c>
      <c r="C156" s="1353"/>
      <c r="D156" s="712" t="s">
        <v>513</v>
      </c>
      <c r="E156" s="713" t="s">
        <v>547</v>
      </c>
      <c r="F156" s="1956">
        <v>56.271600000000014</v>
      </c>
      <c r="G156" s="173"/>
      <c r="H156" s="23">
        <v>1052</v>
      </c>
      <c r="I156" s="23" t="s">
        <v>1818</v>
      </c>
      <c r="J156" s="23" t="s">
        <v>3407</v>
      </c>
      <c r="K156" s="23" t="s">
        <v>3408</v>
      </c>
      <c r="L156" s="23" t="s">
        <v>2890</v>
      </c>
      <c r="M156" s="151"/>
      <c r="N156" s="151"/>
      <c r="O156" s="255" t="s">
        <v>1743</v>
      </c>
      <c r="P156" s="24" t="s">
        <v>754</v>
      </c>
      <c r="Q156" s="25"/>
    </row>
    <row r="157" spans="1:18">
      <c r="A157" s="1503" t="str">
        <f>IF(ISERROR(#REF!),"xx","")</f>
        <v>xx</v>
      </c>
      <c r="B157" s="662" t="s">
        <v>1720</v>
      </c>
      <c r="C157" s="1350"/>
      <c r="D157" s="663" t="s">
        <v>1721</v>
      </c>
      <c r="E157" s="664" t="s">
        <v>1722</v>
      </c>
      <c r="F157" s="1956">
        <v>425.27746800000006</v>
      </c>
      <c r="G157" s="17">
        <v>951</v>
      </c>
      <c r="H157" s="18">
        <v>1052</v>
      </c>
      <c r="I157" s="18" t="s">
        <v>1818</v>
      </c>
      <c r="J157" s="18" t="s">
        <v>3407</v>
      </c>
      <c r="K157" s="18" t="s">
        <v>3408</v>
      </c>
      <c r="L157" s="18" t="s">
        <v>2890</v>
      </c>
      <c r="M157" s="139"/>
      <c r="N157" s="139"/>
      <c r="O157" s="116"/>
      <c r="P157" s="14" t="s">
        <v>1846</v>
      </c>
      <c r="Q157" s="25"/>
    </row>
    <row r="158" spans="1:18">
      <c r="A158" s="1503" t="str">
        <f>IF(ISERROR(#REF!),"xx","")</f>
        <v>xx</v>
      </c>
      <c r="B158" s="662" t="s">
        <v>1723</v>
      </c>
      <c r="C158" s="1350"/>
      <c r="D158" s="663" t="s">
        <v>1721</v>
      </c>
      <c r="E158" s="664" t="s">
        <v>1724</v>
      </c>
      <c r="F158" s="1956">
        <v>425.27746800000006</v>
      </c>
      <c r="G158" s="17">
        <v>951</v>
      </c>
      <c r="H158" s="18">
        <v>1052</v>
      </c>
      <c r="I158" s="18" t="s">
        <v>1818</v>
      </c>
      <c r="J158" s="18" t="s">
        <v>3407</v>
      </c>
      <c r="K158" s="18" t="s">
        <v>3408</v>
      </c>
      <c r="L158" s="18" t="s">
        <v>2890</v>
      </c>
      <c r="M158" s="139"/>
      <c r="N158" s="139"/>
      <c r="O158" s="58"/>
      <c r="P158" s="14" t="s">
        <v>1847</v>
      </c>
      <c r="Q158" s="25"/>
    </row>
    <row r="159" spans="1:18">
      <c r="A159" s="1503" t="str">
        <f>IF(ISERROR(#REF!),"xx","")</f>
        <v>xx</v>
      </c>
      <c r="B159" s="662" t="s">
        <v>1725</v>
      </c>
      <c r="C159" s="1350"/>
      <c r="D159" s="663" t="s">
        <v>1721</v>
      </c>
      <c r="E159" s="664" t="s">
        <v>1726</v>
      </c>
      <c r="F159" s="1956">
        <v>425.27746800000006</v>
      </c>
      <c r="G159" s="17">
        <v>951</v>
      </c>
      <c r="H159" s="18">
        <v>1052</v>
      </c>
      <c r="I159" s="18" t="s">
        <v>1818</v>
      </c>
      <c r="J159" s="18" t="s">
        <v>3407</v>
      </c>
      <c r="K159" s="18" t="s">
        <v>3408</v>
      </c>
      <c r="L159" s="18" t="s">
        <v>2890</v>
      </c>
      <c r="M159" s="139"/>
      <c r="N159" s="139"/>
      <c r="O159" s="58"/>
      <c r="P159" s="14" t="s">
        <v>1848</v>
      </c>
      <c r="Q159" s="25"/>
    </row>
    <row r="160" spans="1:18">
      <c r="A160" s="1503" t="str">
        <f>IF(ISERROR(#REF!),"xx","")</f>
        <v>xx</v>
      </c>
      <c r="B160" s="665" t="s">
        <v>1727</v>
      </c>
      <c r="C160" s="1351"/>
      <c r="D160" s="666" t="s">
        <v>1721</v>
      </c>
      <c r="E160" s="667" t="s">
        <v>1728</v>
      </c>
      <c r="F160" s="1956">
        <v>425.27746800000006</v>
      </c>
      <c r="G160" s="19">
        <v>951</v>
      </c>
      <c r="H160" s="20">
        <v>1052</v>
      </c>
      <c r="I160" s="20" t="s">
        <v>1818</v>
      </c>
      <c r="J160" s="20" t="s">
        <v>3407</v>
      </c>
      <c r="K160" s="20" t="s">
        <v>3408</v>
      </c>
      <c r="L160" s="20" t="s">
        <v>2890</v>
      </c>
      <c r="M160" s="123"/>
      <c r="N160" s="123"/>
      <c r="O160" s="199"/>
      <c r="P160" s="5" t="s">
        <v>1849</v>
      </c>
      <c r="Q160" s="25"/>
    </row>
    <row r="161" spans="1:19" ht="14.1" customHeight="1">
      <c r="A161" s="1503"/>
      <c r="R161" s="44"/>
      <c r="S161" s="44"/>
    </row>
    <row r="162" spans="1:19" s="78" customFormat="1" ht="15.6">
      <c r="A162" s="1503"/>
      <c r="B162" s="157" t="s">
        <v>1907</v>
      </c>
      <c r="C162" s="1343"/>
      <c r="D162" s="81"/>
      <c r="E162" s="81"/>
      <c r="F162" s="83"/>
      <c r="G162" s="83"/>
      <c r="H162" s="83"/>
      <c r="I162" s="83"/>
      <c r="J162" s="83"/>
      <c r="K162" s="83"/>
      <c r="L162" s="83"/>
      <c r="M162" s="83"/>
      <c r="N162" s="83"/>
      <c r="O162" s="91"/>
      <c r="P162" s="79"/>
      <c r="R162" s="44"/>
      <c r="S162" s="44"/>
    </row>
    <row r="163" spans="1:19">
      <c r="A163" s="1503" t="str">
        <f>IF(ISERROR(#REF!),"xx","")</f>
        <v>xx</v>
      </c>
      <c r="B163" s="662" t="s">
        <v>732</v>
      </c>
      <c r="C163" s="1350"/>
      <c r="D163" s="677" t="s">
        <v>795</v>
      </c>
      <c r="E163" s="664"/>
      <c r="F163" s="1956">
        <v>2158.5009600000003</v>
      </c>
      <c r="G163" s="36" t="s">
        <v>1607</v>
      </c>
      <c r="H163" s="18"/>
      <c r="I163" s="51" t="s">
        <v>1608</v>
      </c>
      <c r="J163" s="11"/>
      <c r="K163" s="134"/>
      <c r="L163" s="139"/>
      <c r="M163" s="139"/>
      <c r="N163" s="134"/>
      <c r="O163" s="134"/>
      <c r="P163" s="14" t="s">
        <v>392</v>
      </c>
      <c r="R163" s="44"/>
      <c r="S163" s="44"/>
    </row>
    <row r="164" spans="1:19">
      <c r="A164" s="1503" t="str">
        <f>IF(ISERROR(#REF!),"xx","")</f>
        <v>xx</v>
      </c>
      <c r="B164" s="662">
        <v>9967002759</v>
      </c>
      <c r="C164" s="1350"/>
      <c r="D164" s="677" t="s">
        <v>2745</v>
      </c>
      <c r="E164" s="664"/>
      <c r="F164" s="1956">
        <v>79.131064320000007</v>
      </c>
      <c r="G164" s="36" t="s">
        <v>1607</v>
      </c>
      <c r="H164" s="18"/>
      <c r="I164" s="51" t="s">
        <v>1608</v>
      </c>
      <c r="J164" s="134"/>
      <c r="K164" s="134"/>
      <c r="L164" s="183"/>
      <c r="M164" s="183"/>
      <c r="N164" s="134"/>
      <c r="O164" s="134"/>
      <c r="P164" s="14" t="s">
        <v>1358</v>
      </c>
      <c r="R164" s="44"/>
      <c r="S164" s="44"/>
    </row>
    <row r="165" spans="1:19">
      <c r="A165" s="1503" t="str">
        <f>IF(ISERROR(#REF!),"xx","")</f>
        <v>xx</v>
      </c>
      <c r="B165" s="662" t="s">
        <v>625</v>
      </c>
      <c r="C165" s="1350"/>
      <c r="D165" s="663" t="s">
        <v>624</v>
      </c>
      <c r="E165" s="664" t="s">
        <v>80</v>
      </c>
      <c r="F165" s="1956">
        <v>12091.163293440002</v>
      </c>
      <c r="G165" s="36" t="s">
        <v>1607</v>
      </c>
      <c r="H165" s="18"/>
      <c r="I165" s="51" t="s">
        <v>1608</v>
      </c>
      <c r="J165" s="18"/>
      <c r="K165" s="139"/>
      <c r="L165" s="183"/>
      <c r="M165" s="183"/>
      <c r="N165" s="134"/>
      <c r="O165" s="134"/>
      <c r="P165" s="14" t="s">
        <v>1491</v>
      </c>
      <c r="R165" s="44"/>
      <c r="S165" s="44"/>
    </row>
    <row r="166" spans="1:19">
      <c r="A166" s="1503" t="str">
        <f>IF(ISERROR(#REF!),"xx","")</f>
        <v>xx</v>
      </c>
      <c r="B166" s="662" t="s">
        <v>2824</v>
      </c>
      <c r="C166" s="1350"/>
      <c r="D166" s="675" t="s">
        <v>397</v>
      </c>
      <c r="E166" s="664" t="s">
        <v>20</v>
      </c>
      <c r="F166" s="1956">
        <v>1331.38760832</v>
      </c>
      <c r="G166" s="36" t="s">
        <v>1607</v>
      </c>
      <c r="H166" s="18"/>
      <c r="I166" s="51" t="s">
        <v>1608</v>
      </c>
      <c r="J166" s="11"/>
      <c r="K166" s="134"/>
      <c r="L166" s="183"/>
      <c r="M166" s="183"/>
      <c r="N166" s="134"/>
      <c r="O166" s="134"/>
      <c r="P166" s="14" t="s">
        <v>1613</v>
      </c>
      <c r="R166" s="44"/>
      <c r="S166" s="44"/>
    </row>
    <row r="167" spans="1:19">
      <c r="A167" s="1503" t="str">
        <f>IF(ISERROR(#REF!),"xx","")</f>
        <v>xx</v>
      </c>
      <c r="B167" s="665">
        <v>9967008359</v>
      </c>
      <c r="C167" s="1351"/>
      <c r="D167" s="679" t="s">
        <v>4561</v>
      </c>
      <c r="E167" s="667"/>
      <c r="F167" s="1956">
        <v>311.1780672000001</v>
      </c>
      <c r="G167" s="46" t="s">
        <v>1607</v>
      </c>
      <c r="H167" s="20"/>
      <c r="I167" s="52" t="s">
        <v>1608</v>
      </c>
      <c r="J167" s="20"/>
      <c r="K167" s="209"/>
      <c r="L167" s="209"/>
      <c r="M167" s="209"/>
      <c r="N167" s="181"/>
      <c r="O167" s="181"/>
      <c r="P167" s="5" t="s">
        <v>401</v>
      </c>
      <c r="R167" s="44"/>
      <c r="S167" s="44"/>
    </row>
    <row r="168" spans="1:19" s="44" customFormat="1">
      <c r="A168" s="1503" t="str">
        <f>IF(ISERROR(#REF!),"xx","")</f>
        <v>xx</v>
      </c>
      <c r="B168" s="665">
        <v>9967000582</v>
      </c>
      <c r="C168" s="1352"/>
      <c r="D168" s="670" t="s">
        <v>482</v>
      </c>
      <c r="E168" s="667"/>
      <c r="F168" s="1956">
        <v>15.647385600000003</v>
      </c>
      <c r="G168" s="46" t="s">
        <v>1607</v>
      </c>
      <c r="H168" s="20"/>
      <c r="I168" s="52" t="s">
        <v>1608</v>
      </c>
      <c r="J168" s="171"/>
      <c r="K168" s="123"/>
      <c r="L168" s="171"/>
      <c r="M168" s="123"/>
      <c r="N168" s="209"/>
      <c r="O168" s="199"/>
      <c r="P168" s="5" t="s">
        <v>1386</v>
      </c>
    </row>
    <row r="169" spans="1:19" s="539" customFormat="1">
      <c r="A169" s="1503" t="str">
        <f>IF(ISERROR(#REF!),"xx","")</f>
        <v>xx</v>
      </c>
      <c r="B169" s="535" t="s">
        <v>1030</v>
      </c>
      <c r="C169" s="1324"/>
      <c r="D169" s="536"/>
      <c r="E169" s="536"/>
      <c r="F169" s="536"/>
      <c r="G169" s="536"/>
      <c r="H169" s="1225"/>
      <c r="I169" s="1225"/>
      <c r="J169" s="1225"/>
      <c r="K169" s="1225"/>
      <c r="L169" s="1225"/>
      <c r="M169" s="1225"/>
      <c r="N169" s="1225"/>
      <c r="O169" s="1226"/>
      <c r="P169" s="537"/>
      <c r="R169" s="44"/>
      <c r="S169" s="44"/>
    </row>
    <row r="170" spans="1:19">
      <c r="A170" s="1503" t="str">
        <f>IF(ISERROR(#REF!),"xx","")</f>
        <v>xx</v>
      </c>
      <c r="B170" s="755" t="s">
        <v>347</v>
      </c>
      <c r="C170" s="1347"/>
      <c r="D170" s="768" t="s">
        <v>394</v>
      </c>
      <c r="E170" s="757" t="s">
        <v>1237</v>
      </c>
      <c r="F170" s="1956">
        <v>120.49884000000002</v>
      </c>
      <c r="G170" s="36" t="s">
        <v>1607</v>
      </c>
      <c r="H170" s="51"/>
      <c r="I170" s="51" t="s">
        <v>1608</v>
      </c>
      <c r="J170" s="11"/>
      <c r="K170" s="134"/>
      <c r="L170" s="183"/>
      <c r="M170" s="183"/>
      <c r="N170" s="134"/>
      <c r="O170" s="247"/>
      <c r="P170" s="97" t="s">
        <v>50</v>
      </c>
      <c r="R170" s="44"/>
      <c r="S170" s="44"/>
    </row>
    <row r="171" spans="1:19">
      <c r="A171" s="1503" t="str">
        <f>IF(ISERROR(#REF!),"xx","")</f>
        <v>xx</v>
      </c>
      <c r="B171" s="662" t="s">
        <v>1452</v>
      </c>
      <c r="C171" s="1350"/>
      <c r="D171" s="675" t="s">
        <v>395</v>
      </c>
      <c r="E171" s="664" t="s">
        <v>1236</v>
      </c>
      <c r="F171" s="1956">
        <v>205.29432000000003</v>
      </c>
      <c r="G171" s="36" t="s">
        <v>1607</v>
      </c>
      <c r="H171" s="51"/>
      <c r="I171" s="51" t="s">
        <v>1608</v>
      </c>
      <c r="J171" s="18"/>
      <c r="K171" s="139"/>
      <c r="L171" s="183"/>
      <c r="M171" s="183"/>
      <c r="N171" s="134"/>
      <c r="O171" s="134"/>
      <c r="P171" s="97" t="s">
        <v>725</v>
      </c>
      <c r="R171" s="44"/>
      <c r="S171" s="44"/>
    </row>
    <row r="172" spans="1:19">
      <c r="A172" s="1503" t="str">
        <f>IF(ISERROR(#REF!),"xx","")</f>
        <v>xx</v>
      </c>
      <c r="B172" s="665" t="s">
        <v>1351</v>
      </c>
      <c r="C172" s="1351"/>
      <c r="D172" s="676" t="s">
        <v>396</v>
      </c>
      <c r="E172" s="667" t="s">
        <v>1344</v>
      </c>
      <c r="F172" s="1956">
        <v>211.50360000000003</v>
      </c>
      <c r="G172" s="46" t="s">
        <v>1607</v>
      </c>
      <c r="H172" s="52"/>
      <c r="I172" s="52" t="s">
        <v>1608</v>
      </c>
      <c r="J172" s="20"/>
      <c r="K172" s="209"/>
      <c r="L172" s="209"/>
      <c r="M172" s="209"/>
      <c r="N172" s="181"/>
      <c r="O172" s="181"/>
      <c r="P172" s="5" t="s">
        <v>809</v>
      </c>
      <c r="R172" s="44"/>
      <c r="S172" s="44"/>
    </row>
    <row r="173" spans="1:19">
      <c r="A173" s="1503" t="str">
        <f>IF(ISERROR(#REF!),"xx","")</f>
        <v>xx</v>
      </c>
      <c r="B173" s="662" t="s">
        <v>1352</v>
      </c>
      <c r="C173" s="1350"/>
      <c r="D173" s="675" t="s">
        <v>1354</v>
      </c>
      <c r="E173" s="664" t="s">
        <v>295</v>
      </c>
      <c r="F173" s="1956">
        <v>154.64988000000002</v>
      </c>
      <c r="G173" s="36" t="s">
        <v>1607</v>
      </c>
      <c r="H173" s="51"/>
      <c r="I173" s="51" t="s">
        <v>1608</v>
      </c>
      <c r="J173" s="69"/>
      <c r="K173" s="134"/>
      <c r="L173" s="183"/>
      <c r="M173" s="183"/>
      <c r="N173" s="134"/>
      <c r="O173" s="134"/>
      <c r="P173" s="14" t="s">
        <v>332</v>
      </c>
      <c r="R173" s="44"/>
      <c r="S173" s="44"/>
    </row>
    <row r="174" spans="1:19">
      <c r="A174" s="1503" t="str">
        <f>IF(ISERROR(#REF!),"xx","")</f>
        <v>xx</v>
      </c>
      <c r="B174" s="662" t="s">
        <v>1353</v>
      </c>
      <c r="C174" s="1350"/>
      <c r="D174" s="675" t="s">
        <v>917</v>
      </c>
      <c r="E174" s="664" t="s">
        <v>295</v>
      </c>
      <c r="F174" s="1956">
        <v>105.75180000000002</v>
      </c>
      <c r="G174" s="36" t="s">
        <v>1607</v>
      </c>
      <c r="H174" s="51"/>
      <c r="I174" s="51" t="s">
        <v>1608</v>
      </c>
      <c r="J174" s="18"/>
      <c r="K174" s="139"/>
      <c r="L174" s="183"/>
      <c r="M174" s="183"/>
      <c r="N174" s="134"/>
      <c r="O174" s="134"/>
      <c r="P174" s="97" t="s">
        <v>333</v>
      </c>
      <c r="R174" s="44"/>
      <c r="S174" s="44"/>
    </row>
    <row r="175" spans="1:19">
      <c r="A175" s="1503" t="str">
        <f>IF(ISERROR(#REF!),"xx","")</f>
        <v>xx</v>
      </c>
      <c r="B175" s="665" t="s">
        <v>1256</v>
      </c>
      <c r="C175" s="1351"/>
      <c r="D175" s="676" t="s">
        <v>513</v>
      </c>
      <c r="E175" s="667" t="s">
        <v>547</v>
      </c>
      <c r="F175" s="1956">
        <v>56.271600000000014</v>
      </c>
      <c r="G175" s="46" t="s">
        <v>1607</v>
      </c>
      <c r="H175" s="52"/>
      <c r="I175" s="52" t="s">
        <v>1608</v>
      </c>
      <c r="J175" s="20"/>
      <c r="K175" s="209"/>
      <c r="L175" s="209"/>
      <c r="M175" s="209"/>
      <c r="N175" s="181"/>
      <c r="O175" s="181"/>
      <c r="P175" s="5" t="s">
        <v>503</v>
      </c>
      <c r="R175" s="44"/>
      <c r="S175" s="44"/>
    </row>
    <row r="176" spans="1:19">
      <c r="A176" s="1503" t="str">
        <f>IF(ISERROR(#REF!),"xx","")</f>
        <v>xx</v>
      </c>
      <c r="B176" s="711">
        <v>9967000223</v>
      </c>
      <c r="C176" s="1353"/>
      <c r="D176" s="712" t="s">
        <v>450</v>
      </c>
      <c r="E176" s="713"/>
      <c r="F176" s="1956">
        <v>81.496800000000022</v>
      </c>
      <c r="G176" s="74" t="s">
        <v>1607</v>
      </c>
      <c r="H176" s="74"/>
      <c r="I176" s="74" t="s">
        <v>1608</v>
      </c>
      <c r="J176" s="241"/>
      <c r="K176" s="241"/>
      <c r="L176" s="296"/>
      <c r="M176" s="154"/>
      <c r="N176" s="151"/>
      <c r="O176" s="277"/>
      <c r="P176" s="229" t="s">
        <v>914</v>
      </c>
      <c r="R176" s="44"/>
      <c r="S176" s="44"/>
    </row>
    <row r="177" spans="1:19" ht="14.1" customHeight="1">
      <c r="A177" s="1503"/>
      <c r="R177" s="44"/>
      <c r="S177" s="44"/>
    </row>
    <row r="178" spans="1:19" s="78" customFormat="1" ht="15.6">
      <c r="A178" s="1503"/>
      <c r="B178" s="157" t="s">
        <v>2069</v>
      </c>
      <c r="C178" s="1343"/>
      <c r="D178" s="81"/>
      <c r="E178" s="83"/>
      <c r="F178" s="83"/>
      <c r="G178" s="83" t="s">
        <v>10</v>
      </c>
      <c r="H178" s="83"/>
      <c r="I178" s="83"/>
      <c r="J178" s="83"/>
      <c r="K178" s="83"/>
      <c r="L178" s="83"/>
      <c r="M178" s="83"/>
      <c r="N178" s="83"/>
      <c r="O178" s="91"/>
      <c r="P178" s="89"/>
      <c r="R178" s="44"/>
      <c r="S178" s="44"/>
    </row>
    <row r="179" spans="1:19">
      <c r="A179" s="1503" t="str">
        <f>IF(ISERROR(#REF!),"xx","")</f>
        <v>xx</v>
      </c>
      <c r="B179" s="776" t="s">
        <v>1822</v>
      </c>
      <c r="C179" s="1350"/>
      <c r="D179" s="663" t="s">
        <v>1445</v>
      </c>
      <c r="E179" s="664" t="s">
        <v>152</v>
      </c>
      <c r="F179" s="1956">
        <v>8254.2008102400014</v>
      </c>
      <c r="G179" s="17">
        <v>1051</v>
      </c>
      <c r="H179" s="18" t="s">
        <v>167</v>
      </c>
      <c r="I179" s="18"/>
      <c r="J179" s="139"/>
      <c r="K179" s="139"/>
      <c r="L179" s="139"/>
      <c r="M179" s="139"/>
      <c r="N179" s="139"/>
      <c r="O179" s="116"/>
      <c r="P179" s="14" t="s">
        <v>915</v>
      </c>
      <c r="R179" s="44"/>
      <c r="S179" s="44"/>
    </row>
    <row r="180" spans="1:19">
      <c r="A180" s="1503" t="str">
        <f>IF(ISERROR(#REF!),"xx","")</f>
        <v>xx</v>
      </c>
      <c r="B180" s="662" t="s">
        <v>773</v>
      </c>
      <c r="C180" s="1350"/>
      <c r="D180" s="663" t="s">
        <v>772</v>
      </c>
      <c r="E180" s="664" t="s">
        <v>1446</v>
      </c>
      <c r="F180" s="1956">
        <v>2548.2512563200007</v>
      </c>
      <c r="G180" s="17">
        <v>1051</v>
      </c>
      <c r="H180" s="18" t="s">
        <v>167</v>
      </c>
      <c r="I180" s="18"/>
      <c r="J180" s="139"/>
      <c r="K180" s="139"/>
      <c r="L180" s="139"/>
      <c r="M180" s="139"/>
      <c r="N180" s="139"/>
      <c r="O180" s="116"/>
      <c r="P180" s="14" t="s">
        <v>362</v>
      </c>
      <c r="R180" s="44"/>
      <c r="S180" s="44"/>
    </row>
    <row r="181" spans="1:19">
      <c r="A181" s="1503" t="str">
        <f>IF(ISERROR(#REF!),"xx","")</f>
        <v>xx</v>
      </c>
      <c r="B181" s="665" t="s">
        <v>769</v>
      </c>
      <c r="C181" s="1351"/>
      <c r="D181" s="666" t="s">
        <v>768</v>
      </c>
      <c r="E181" s="667" t="s">
        <v>1096</v>
      </c>
      <c r="F181" s="1956">
        <v>803.49325056000009</v>
      </c>
      <c r="G181" s="19">
        <v>1051</v>
      </c>
      <c r="H181" s="20" t="s">
        <v>167</v>
      </c>
      <c r="I181" s="20"/>
      <c r="J181" s="123"/>
      <c r="K181" s="123"/>
      <c r="L181" s="123"/>
      <c r="M181" s="123"/>
      <c r="N181" s="123"/>
      <c r="O181" s="180"/>
      <c r="P181" s="5" t="s">
        <v>254</v>
      </c>
      <c r="R181" s="44"/>
      <c r="S181" s="44"/>
    </row>
    <row r="182" spans="1:19">
      <c r="A182" s="1503" t="str">
        <f>IF(ISERROR(#REF!),"xx","")</f>
        <v>xx</v>
      </c>
      <c r="B182" s="674" t="s">
        <v>771</v>
      </c>
      <c r="C182" s="1349"/>
      <c r="D182" s="708" t="s">
        <v>770</v>
      </c>
      <c r="E182" s="673" t="s">
        <v>381</v>
      </c>
      <c r="F182" s="1956">
        <v>2507.5121702400002</v>
      </c>
      <c r="G182" s="15">
        <v>1051</v>
      </c>
      <c r="H182" s="16" t="s">
        <v>167</v>
      </c>
      <c r="I182" s="16"/>
      <c r="J182" s="124"/>
      <c r="K182" s="200"/>
      <c r="L182" s="124"/>
      <c r="M182" s="124"/>
      <c r="N182" s="124"/>
      <c r="O182" s="179"/>
      <c r="P182" s="4" t="s">
        <v>1311</v>
      </c>
      <c r="R182" s="44"/>
      <c r="S182" s="44"/>
    </row>
    <row r="183" spans="1:19">
      <c r="A183" s="1503" t="str">
        <f>IF(ISERROR(#REF!),"xx","")</f>
        <v>xx</v>
      </c>
      <c r="B183" s="662" t="s">
        <v>1432</v>
      </c>
      <c r="C183" s="1350"/>
      <c r="D183" s="663" t="s">
        <v>913</v>
      </c>
      <c r="E183" s="664" t="s">
        <v>473</v>
      </c>
      <c r="F183" s="1956">
        <v>22468.621190400005</v>
      </c>
      <c r="G183" s="17">
        <v>1051</v>
      </c>
      <c r="H183" s="18" t="s">
        <v>167</v>
      </c>
      <c r="I183" s="18"/>
      <c r="J183" s="139"/>
      <c r="K183" s="183"/>
      <c r="L183" s="139"/>
      <c r="M183" s="139"/>
      <c r="N183" s="139"/>
      <c r="O183" s="58"/>
      <c r="P183" s="14" t="s">
        <v>776</v>
      </c>
      <c r="R183" s="44"/>
      <c r="S183" s="44"/>
    </row>
    <row r="184" spans="1:19">
      <c r="A184" s="1503" t="str">
        <f>IF(ISERROR(#REF!),"xx","")</f>
        <v>xx</v>
      </c>
      <c r="B184" s="665" t="s">
        <v>625</v>
      </c>
      <c r="C184" s="1351"/>
      <c r="D184" s="666" t="s">
        <v>624</v>
      </c>
      <c r="E184" s="667" t="s">
        <v>1448</v>
      </c>
      <c r="F184" s="1956">
        <v>12091.163293440002</v>
      </c>
      <c r="G184" s="19">
        <v>1051</v>
      </c>
      <c r="H184" s="20" t="s">
        <v>167</v>
      </c>
      <c r="I184" s="20"/>
      <c r="J184" s="123"/>
      <c r="K184" s="209"/>
      <c r="L184" s="123"/>
      <c r="M184" s="123"/>
      <c r="N184" s="123"/>
      <c r="O184" s="199"/>
      <c r="P184" s="5" t="s">
        <v>1491</v>
      </c>
      <c r="R184" s="44"/>
      <c r="S184" s="44"/>
    </row>
    <row r="185" spans="1:19">
      <c r="A185" s="1503" t="str">
        <f>IF(ISERROR(#REF!),"xx","")</f>
        <v>xx</v>
      </c>
      <c r="B185" s="674" t="s">
        <v>1550</v>
      </c>
      <c r="C185" s="1349"/>
      <c r="D185" s="710" t="s">
        <v>1551</v>
      </c>
      <c r="E185" s="673"/>
      <c r="F185" s="1956">
        <v>45.228395520000007</v>
      </c>
      <c r="G185" s="15">
        <v>1051</v>
      </c>
      <c r="H185" s="16" t="s">
        <v>167</v>
      </c>
      <c r="I185" s="16"/>
      <c r="J185" s="124"/>
      <c r="K185" s="200"/>
      <c r="L185" s="124"/>
      <c r="M185" s="124"/>
      <c r="N185" s="124"/>
      <c r="O185" s="125"/>
      <c r="P185" s="4" t="s">
        <v>1557</v>
      </c>
      <c r="R185" s="44"/>
      <c r="S185" s="44"/>
    </row>
    <row r="186" spans="1:19">
      <c r="A186" s="1503" t="str">
        <f>IF(ISERROR(#REF!),"xx","")</f>
        <v>xx</v>
      </c>
      <c r="B186" s="662" t="s">
        <v>2824</v>
      </c>
      <c r="C186" s="1350"/>
      <c r="D186" s="663" t="s">
        <v>397</v>
      </c>
      <c r="E186" s="664" t="s">
        <v>316</v>
      </c>
      <c r="F186" s="1956">
        <v>1331.38760832</v>
      </c>
      <c r="G186" s="17">
        <v>1051</v>
      </c>
      <c r="H186" s="18" t="s">
        <v>167</v>
      </c>
      <c r="I186" s="18"/>
      <c r="J186" s="139"/>
      <c r="K186" s="183"/>
      <c r="L186" s="139"/>
      <c r="M186" s="139"/>
      <c r="N186" s="139"/>
      <c r="O186" s="116"/>
      <c r="P186" s="14" t="s">
        <v>153</v>
      </c>
      <c r="R186" s="44"/>
      <c r="S186" s="44"/>
    </row>
    <row r="187" spans="1:19">
      <c r="A187" s="1503" t="str">
        <f>IF(ISERROR(#REF!),"xx","")</f>
        <v>xx</v>
      </c>
      <c r="B187" s="665" t="s">
        <v>1433</v>
      </c>
      <c r="C187" s="1351"/>
      <c r="D187" s="666" t="s">
        <v>1435</v>
      </c>
      <c r="E187" s="667" t="s">
        <v>534</v>
      </c>
      <c r="F187" s="1956">
        <v>30160.000442880002</v>
      </c>
      <c r="G187" s="19">
        <v>1051</v>
      </c>
      <c r="H187" s="20" t="s">
        <v>167</v>
      </c>
      <c r="I187" s="20"/>
      <c r="J187" s="123"/>
      <c r="K187" s="209"/>
      <c r="L187" s="123"/>
      <c r="M187" s="123"/>
      <c r="N187" s="123"/>
      <c r="O187" s="180"/>
      <c r="P187" s="5" t="s">
        <v>1553</v>
      </c>
      <c r="R187" s="44"/>
      <c r="S187" s="44"/>
    </row>
    <row r="188" spans="1:19">
      <c r="A188" s="1503" t="str">
        <f>IF(ISERROR(#REF!),"xx","")</f>
        <v>xx</v>
      </c>
      <c r="B188" s="662" t="s">
        <v>683</v>
      </c>
      <c r="C188" s="1350"/>
      <c r="D188" s="663" t="s">
        <v>684</v>
      </c>
      <c r="E188" s="664" t="s">
        <v>1816</v>
      </c>
      <c r="F188" s="1956">
        <v>12329.89769088</v>
      </c>
      <c r="G188" s="17">
        <v>1051</v>
      </c>
      <c r="H188" s="18" t="s">
        <v>167</v>
      </c>
      <c r="I188" s="18"/>
      <c r="J188" s="139"/>
      <c r="K188" s="183"/>
      <c r="L188" s="139"/>
      <c r="M188" s="139"/>
      <c r="N188" s="139"/>
      <c r="O188" s="58"/>
      <c r="P188" s="14" t="s">
        <v>311</v>
      </c>
      <c r="R188" s="44"/>
      <c r="S188" s="44"/>
    </row>
    <row r="189" spans="1:19">
      <c r="A189" s="1503" t="str">
        <f>IF(ISERROR(#REF!),"xx","")</f>
        <v>xx</v>
      </c>
      <c r="B189" s="662" t="s">
        <v>774</v>
      </c>
      <c r="C189" s="1350"/>
      <c r="D189" s="663" t="s">
        <v>291</v>
      </c>
      <c r="E189" s="664" t="s">
        <v>290</v>
      </c>
      <c r="F189" s="1956">
        <v>1121.7871526400002</v>
      </c>
      <c r="G189" s="17">
        <v>1051</v>
      </c>
      <c r="H189" s="18" t="s">
        <v>167</v>
      </c>
      <c r="I189" s="18"/>
      <c r="J189" s="139"/>
      <c r="K189" s="183"/>
      <c r="L189" s="139"/>
      <c r="M189" s="139"/>
      <c r="N189" s="139"/>
      <c r="O189" s="58"/>
      <c r="P189" s="14" t="s">
        <v>121</v>
      </c>
      <c r="R189" s="44"/>
      <c r="S189" s="44"/>
    </row>
    <row r="190" spans="1:19">
      <c r="A190" s="1503" t="str">
        <f>IF(ISERROR(#REF!),"xx","")</f>
        <v>xx</v>
      </c>
      <c r="B190" s="665" t="s">
        <v>282</v>
      </c>
      <c r="C190" s="1351"/>
      <c r="D190" s="666" t="s">
        <v>292</v>
      </c>
      <c r="E190" s="667" t="s">
        <v>290</v>
      </c>
      <c r="F190" s="1956">
        <v>1121.7871526400002</v>
      </c>
      <c r="G190" s="19">
        <v>1051</v>
      </c>
      <c r="H190" s="20" t="s">
        <v>167</v>
      </c>
      <c r="I190" s="20"/>
      <c r="J190" s="123"/>
      <c r="K190" s="209"/>
      <c r="L190" s="123"/>
      <c r="M190" s="123"/>
      <c r="N190" s="123"/>
      <c r="O190" s="199"/>
      <c r="P190" s="5" t="s">
        <v>1088</v>
      </c>
      <c r="R190" s="44"/>
      <c r="S190" s="44"/>
    </row>
    <row r="191" spans="1:19">
      <c r="A191" s="1503" t="str">
        <f>IF(ISERROR(#REF!),"xx","")</f>
        <v>xx</v>
      </c>
      <c r="B191" s="674" t="s">
        <v>283</v>
      </c>
      <c r="C191" s="1349"/>
      <c r="D191" s="708" t="s">
        <v>1425</v>
      </c>
      <c r="E191" s="673" t="s">
        <v>290</v>
      </c>
      <c r="F191" s="1956">
        <v>1121.7871526400002</v>
      </c>
      <c r="G191" s="15">
        <v>1051</v>
      </c>
      <c r="H191" s="16" t="s">
        <v>167</v>
      </c>
      <c r="I191" s="16"/>
      <c r="J191" s="124"/>
      <c r="K191" s="200"/>
      <c r="L191" s="124"/>
      <c r="M191" s="124"/>
      <c r="N191" s="124"/>
      <c r="O191" s="125"/>
      <c r="P191" s="4" t="s">
        <v>1089</v>
      </c>
      <c r="R191" s="44"/>
      <c r="S191" s="44"/>
    </row>
    <row r="192" spans="1:19">
      <c r="A192" s="1503" t="str">
        <f>IF(ISERROR(#REF!),"xx","")</f>
        <v>xx</v>
      </c>
      <c r="B192" s="662" t="s">
        <v>284</v>
      </c>
      <c r="C192" s="1350"/>
      <c r="D192" s="663" t="s">
        <v>1426</v>
      </c>
      <c r="E192" s="664" t="s">
        <v>290</v>
      </c>
      <c r="F192" s="1956">
        <v>1121.7871526400002</v>
      </c>
      <c r="G192" s="17">
        <v>1051</v>
      </c>
      <c r="H192" s="18" t="s">
        <v>167</v>
      </c>
      <c r="I192" s="18"/>
      <c r="J192" s="139"/>
      <c r="K192" s="183"/>
      <c r="L192" s="139"/>
      <c r="M192" s="139"/>
      <c r="N192" s="139"/>
      <c r="O192" s="58"/>
      <c r="P192" s="14" t="s">
        <v>1090</v>
      </c>
      <c r="R192" s="44"/>
      <c r="S192" s="44"/>
    </row>
    <row r="193" spans="1:19">
      <c r="A193" s="1503" t="str">
        <f>IF(ISERROR(#REF!),"xx","")</f>
        <v>xx</v>
      </c>
      <c r="B193" s="662" t="s">
        <v>285</v>
      </c>
      <c r="C193" s="1350"/>
      <c r="D193" s="663" t="s">
        <v>1427</v>
      </c>
      <c r="E193" s="664" t="s">
        <v>290</v>
      </c>
      <c r="F193" s="1956">
        <v>1121.7871526400002</v>
      </c>
      <c r="G193" s="17">
        <v>1051</v>
      </c>
      <c r="H193" s="18" t="s">
        <v>167</v>
      </c>
      <c r="I193" s="18"/>
      <c r="J193" s="139"/>
      <c r="K193" s="183"/>
      <c r="L193" s="139"/>
      <c r="M193" s="139"/>
      <c r="N193" s="139"/>
      <c r="O193" s="58"/>
      <c r="P193" s="14" t="s">
        <v>256</v>
      </c>
      <c r="R193" s="44"/>
      <c r="S193" s="44"/>
    </row>
    <row r="194" spans="1:19">
      <c r="A194" s="1503" t="str">
        <f>IF(ISERROR(#REF!),"xx","")</f>
        <v>xx</v>
      </c>
      <c r="B194" s="665" t="s">
        <v>286</v>
      </c>
      <c r="C194" s="1351"/>
      <c r="D194" s="666" t="s">
        <v>1428</v>
      </c>
      <c r="E194" s="667" t="s">
        <v>290</v>
      </c>
      <c r="F194" s="1956">
        <v>1121.7871526400002</v>
      </c>
      <c r="G194" s="19">
        <v>1051</v>
      </c>
      <c r="H194" s="20" t="s">
        <v>167</v>
      </c>
      <c r="I194" s="20"/>
      <c r="J194" s="123"/>
      <c r="K194" s="209"/>
      <c r="L194" s="123"/>
      <c r="M194" s="123"/>
      <c r="N194" s="123"/>
      <c r="O194" s="199"/>
      <c r="P194" s="5" t="s">
        <v>257</v>
      </c>
      <c r="R194" s="44"/>
      <c r="S194" s="44"/>
    </row>
    <row r="195" spans="1:19">
      <c r="A195" s="1503" t="str">
        <f>IF(ISERROR(#REF!),"xx","")</f>
        <v>xx</v>
      </c>
      <c r="B195" s="662" t="s">
        <v>287</v>
      </c>
      <c r="C195" s="1350"/>
      <c r="D195" s="663" t="s">
        <v>1429</v>
      </c>
      <c r="E195" s="664" t="s">
        <v>290</v>
      </c>
      <c r="F195" s="1956">
        <v>1121.7871526400002</v>
      </c>
      <c r="G195" s="17">
        <v>1051</v>
      </c>
      <c r="H195" s="18" t="s">
        <v>167</v>
      </c>
      <c r="I195" s="18"/>
      <c r="J195" s="139"/>
      <c r="K195" s="183"/>
      <c r="L195" s="139"/>
      <c r="M195" s="139"/>
      <c r="N195" s="139"/>
      <c r="O195" s="58"/>
      <c r="P195" s="14" t="s">
        <v>258</v>
      </c>
      <c r="R195" s="44"/>
      <c r="S195" s="44"/>
    </row>
    <row r="196" spans="1:19">
      <c r="A196" s="1503" t="str">
        <f>IF(ISERROR(#REF!),"xx","")</f>
        <v>xx</v>
      </c>
      <c r="B196" s="662" t="s">
        <v>288</v>
      </c>
      <c r="C196" s="1350"/>
      <c r="D196" s="663" t="s">
        <v>1430</v>
      </c>
      <c r="E196" s="664" t="s">
        <v>290</v>
      </c>
      <c r="F196" s="1956">
        <v>1121.7871526400002</v>
      </c>
      <c r="G196" s="17">
        <v>1051</v>
      </c>
      <c r="H196" s="18" t="s">
        <v>167</v>
      </c>
      <c r="I196" s="18"/>
      <c r="J196" s="139"/>
      <c r="K196" s="183"/>
      <c r="L196" s="139"/>
      <c r="M196" s="139"/>
      <c r="N196" s="139"/>
      <c r="O196" s="58"/>
      <c r="P196" s="14" t="s">
        <v>259</v>
      </c>
      <c r="R196" s="44"/>
      <c r="S196" s="44"/>
    </row>
    <row r="197" spans="1:19">
      <c r="A197" s="1503" t="str">
        <f>IF(ISERROR(#REF!),"xx","")</f>
        <v>xx</v>
      </c>
      <c r="B197" s="662" t="s">
        <v>289</v>
      </c>
      <c r="C197" s="1350"/>
      <c r="D197" s="663" t="s">
        <v>1431</v>
      </c>
      <c r="E197" s="664" t="s">
        <v>290</v>
      </c>
      <c r="F197" s="1956">
        <v>1121.7871526400002</v>
      </c>
      <c r="G197" s="17">
        <v>1051</v>
      </c>
      <c r="H197" s="18" t="s">
        <v>167</v>
      </c>
      <c r="I197" s="18"/>
      <c r="J197" s="139"/>
      <c r="K197" s="183"/>
      <c r="L197" s="139"/>
      <c r="M197" s="139"/>
      <c r="N197" s="139"/>
      <c r="O197" s="58"/>
      <c r="P197" s="14" t="s">
        <v>260</v>
      </c>
      <c r="R197" s="44"/>
      <c r="S197" s="44"/>
    </row>
    <row r="198" spans="1:19">
      <c r="A198" s="1503" t="str">
        <f>IF(ISERROR(#REF!),"xx","")</f>
        <v>xx</v>
      </c>
      <c r="B198" s="665" t="s">
        <v>1541</v>
      </c>
      <c r="C198" s="1351"/>
      <c r="D198" s="666" t="s">
        <v>1543</v>
      </c>
      <c r="E198" s="667" t="s">
        <v>290</v>
      </c>
      <c r="F198" s="1956">
        <v>1121.7871526400002</v>
      </c>
      <c r="G198" s="19">
        <v>1051</v>
      </c>
      <c r="H198" s="20" t="s">
        <v>167</v>
      </c>
      <c r="I198" s="20"/>
      <c r="J198" s="123"/>
      <c r="K198" s="209"/>
      <c r="L198" s="123"/>
      <c r="M198" s="123"/>
      <c r="N198" s="123"/>
      <c r="O198" s="199"/>
      <c r="P198" s="5" t="s">
        <v>1090</v>
      </c>
      <c r="R198" s="44"/>
      <c r="S198" s="44"/>
    </row>
    <row r="199" spans="1:19">
      <c r="A199" s="1503" t="str">
        <f>IF(ISERROR(#REF!),"xx","")</f>
        <v>xx</v>
      </c>
      <c r="B199" s="674" t="s">
        <v>1542</v>
      </c>
      <c r="C199" s="1349"/>
      <c r="D199" s="708" t="s">
        <v>1544</v>
      </c>
      <c r="E199" s="673" t="s">
        <v>290</v>
      </c>
      <c r="F199" s="1956">
        <v>1121.7871526400002</v>
      </c>
      <c r="G199" s="15">
        <v>1051</v>
      </c>
      <c r="H199" s="16" t="s">
        <v>167</v>
      </c>
      <c r="I199" s="16"/>
      <c r="J199" s="124"/>
      <c r="K199" s="200"/>
      <c r="L199" s="124"/>
      <c r="M199" s="124"/>
      <c r="N199" s="124"/>
      <c r="O199" s="125"/>
      <c r="P199" s="4" t="s">
        <v>1089</v>
      </c>
      <c r="R199" s="44"/>
      <c r="S199" s="44"/>
    </row>
    <row r="200" spans="1:19">
      <c r="A200" s="1503" t="str">
        <f>IF(ISERROR(#REF!),"xx","")</f>
        <v>xx</v>
      </c>
      <c r="B200" s="662" t="s">
        <v>1731</v>
      </c>
      <c r="C200" s="1350"/>
      <c r="D200" s="663" t="s">
        <v>1436</v>
      </c>
      <c r="E200" s="664" t="s">
        <v>1438</v>
      </c>
      <c r="F200" s="1956">
        <v>2507.5121702400002</v>
      </c>
      <c r="G200" s="17">
        <v>1051</v>
      </c>
      <c r="H200" s="18" t="s">
        <v>167</v>
      </c>
      <c r="I200" s="18"/>
      <c r="J200" s="139"/>
      <c r="K200" s="139"/>
      <c r="L200" s="139"/>
      <c r="M200" s="139"/>
      <c r="N200" s="139"/>
      <c r="O200" s="116"/>
      <c r="P200" s="14" t="s">
        <v>960</v>
      </c>
      <c r="R200" s="44"/>
      <c r="S200" s="44"/>
    </row>
    <row r="201" spans="1:19">
      <c r="A201" s="1503" t="str">
        <f>IF(ISERROR(#REF!),"xx","")</f>
        <v>xx</v>
      </c>
      <c r="B201" s="662" t="s">
        <v>1434</v>
      </c>
      <c r="C201" s="1350"/>
      <c r="D201" s="663" t="s">
        <v>1437</v>
      </c>
      <c r="E201" s="664" t="s">
        <v>961</v>
      </c>
      <c r="F201" s="1956">
        <v>1040.2717248000001</v>
      </c>
      <c r="G201" s="17">
        <v>1051</v>
      </c>
      <c r="H201" s="18" t="s">
        <v>167</v>
      </c>
      <c r="I201" s="18"/>
      <c r="J201" s="139"/>
      <c r="K201" s="139"/>
      <c r="L201" s="139"/>
      <c r="M201" s="139"/>
      <c r="N201" s="139"/>
      <c r="O201" s="197"/>
      <c r="P201" s="14" t="s">
        <v>739</v>
      </c>
      <c r="R201" s="44"/>
      <c r="S201" s="44"/>
    </row>
    <row r="202" spans="1:19">
      <c r="A202" s="1503" t="str">
        <f>IF(ISERROR(#REF!),"xx","")</f>
        <v>xx</v>
      </c>
      <c r="B202" s="665" t="s">
        <v>767</v>
      </c>
      <c r="C202" s="1351"/>
      <c r="D202" s="666" t="s">
        <v>1052</v>
      </c>
      <c r="E202" s="667" t="s">
        <v>875</v>
      </c>
      <c r="F202" s="1956">
        <v>1158.6516480000003</v>
      </c>
      <c r="G202" s="19">
        <v>1051</v>
      </c>
      <c r="H202" s="20" t="s">
        <v>167</v>
      </c>
      <c r="I202" s="20"/>
      <c r="J202" s="123"/>
      <c r="K202" s="123"/>
      <c r="L202" s="123"/>
      <c r="M202" s="123"/>
      <c r="N202" s="123"/>
      <c r="O202" s="180"/>
      <c r="P202" s="5" t="s">
        <v>1554</v>
      </c>
      <c r="R202" s="44"/>
      <c r="S202" s="44"/>
    </row>
    <row r="203" spans="1:19">
      <c r="A203" s="1503" t="str">
        <f>IF(ISERROR(#REF!),"xx","")</f>
        <v>xx</v>
      </c>
      <c r="B203" s="674">
        <v>9967008359</v>
      </c>
      <c r="C203" s="1349"/>
      <c r="D203" s="710" t="s">
        <v>4561</v>
      </c>
      <c r="E203" s="673"/>
      <c r="F203" s="1956">
        <v>311.1780672000001</v>
      </c>
      <c r="G203" s="15">
        <v>1051</v>
      </c>
      <c r="H203" s="16" t="s">
        <v>167</v>
      </c>
      <c r="I203" s="16"/>
      <c r="J203" s="124"/>
      <c r="K203" s="200"/>
      <c r="L203" s="124"/>
      <c r="M203" s="124"/>
      <c r="N203" s="124"/>
      <c r="O203" s="125"/>
      <c r="P203" s="4" t="s">
        <v>401</v>
      </c>
      <c r="R203" s="44"/>
      <c r="S203" s="44"/>
    </row>
    <row r="204" spans="1:19">
      <c r="A204" s="1503" t="str">
        <f>IF(ISERROR(#REF!),"xx","")</f>
        <v>xx</v>
      </c>
      <c r="B204" s="662">
        <v>9967002759</v>
      </c>
      <c r="C204" s="1350"/>
      <c r="D204" s="669" t="s">
        <v>2745</v>
      </c>
      <c r="E204" s="664"/>
      <c r="F204" s="1956">
        <v>79.131064320000007</v>
      </c>
      <c r="G204" s="17">
        <v>1051</v>
      </c>
      <c r="H204" s="18" t="s">
        <v>167</v>
      </c>
      <c r="I204" s="18"/>
      <c r="J204" s="139"/>
      <c r="K204" s="183"/>
      <c r="L204" s="139"/>
      <c r="M204" s="139"/>
      <c r="N204" s="139"/>
      <c r="O204" s="58"/>
      <c r="P204" s="14" t="s">
        <v>854</v>
      </c>
      <c r="R204" s="44"/>
      <c r="S204" s="44"/>
    </row>
    <row r="205" spans="1:19">
      <c r="A205" s="1503" t="str">
        <f>IF(ISERROR(#REF!),"xx","")</f>
        <v>xx</v>
      </c>
      <c r="B205" s="662">
        <v>9967000582</v>
      </c>
      <c r="C205" s="1350"/>
      <c r="D205" s="669" t="s">
        <v>482</v>
      </c>
      <c r="E205" s="664"/>
      <c r="F205" s="1956">
        <v>15.647385600000003</v>
      </c>
      <c r="G205" s="17">
        <v>1051</v>
      </c>
      <c r="H205" s="18" t="s">
        <v>167</v>
      </c>
      <c r="I205" s="18"/>
      <c r="J205" s="139"/>
      <c r="K205" s="183"/>
      <c r="L205" s="139"/>
      <c r="M205" s="139"/>
      <c r="N205" s="297"/>
      <c r="O205" s="297"/>
      <c r="P205" s="14" t="s">
        <v>1386</v>
      </c>
      <c r="R205" s="44"/>
      <c r="S205" s="44"/>
    </row>
    <row r="206" spans="1:19">
      <c r="A206" s="1503" t="str">
        <f>IF(ISERROR(#REF!),"xx","")</f>
        <v>xx</v>
      </c>
      <c r="B206" s="665">
        <v>9967000879</v>
      </c>
      <c r="C206" s="1351"/>
      <c r="D206" s="670" t="s">
        <v>670</v>
      </c>
      <c r="E206" s="667"/>
      <c r="F206" s="1956">
        <v>1036.3971340800003</v>
      </c>
      <c r="G206" s="19">
        <v>1051</v>
      </c>
      <c r="H206" s="20" t="s">
        <v>167</v>
      </c>
      <c r="I206" s="20"/>
      <c r="J206" s="123"/>
      <c r="K206" s="123"/>
      <c r="L206" s="123"/>
      <c r="M206" s="123"/>
      <c r="N206" s="123"/>
      <c r="O206" s="180"/>
      <c r="P206" s="5"/>
      <c r="R206" s="44"/>
      <c r="S206" s="44"/>
    </row>
    <row r="207" spans="1:19" s="539" customFormat="1">
      <c r="A207" s="1503" t="str">
        <f>IF(ISERROR(#REF!),"xx","")</f>
        <v>xx</v>
      </c>
      <c r="B207" s="535" t="s">
        <v>1030</v>
      </c>
      <c r="C207" s="1324"/>
      <c r="D207" s="536"/>
      <c r="E207" s="536"/>
      <c r="F207" s="536"/>
      <c r="G207" s="536"/>
      <c r="H207" s="1225"/>
      <c r="I207" s="1225"/>
      <c r="J207" s="1225"/>
      <c r="K207" s="1225"/>
      <c r="L207" s="1225"/>
      <c r="M207" s="1225"/>
      <c r="N207" s="1225"/>
      <c r="O207" s="1226"/>
      <c r="P207" s="537"/>
      <c r="R207" s="44"/>
      <c r="S207" s="44"/>
    </row>
    <row r="208" spans="1:19">
      <c r="A208" s="1503" t="str">
        <f>IF(ISERROR(#REF!),"xx","")</f>
        <v>xx</v>
      </c>
      <c r="B208" s="839" t="s">
        <v>1439</v>
      </c>
      <c r="C208" s="1354"/>
      <c r="D208" s="840" t="s">
        <v>1440</v>
      </c>
      <c r="E208" s="841" t="s">
        <v>1237</v>
      </c>
      <c r="F208" s="1956">
        <v>110.02068000000003</v>
      </c>
      <c r="G208" s="17">
        <v>1051</v>
      </c>
      <c r="H208" s="18" t="s">
        <v>167</v>
      </c>
      <c r="I208" s="18"/>
      <c r="J208" s="139"/>
      <c r="K208" s="139"/>
      <c r="L208" s="139"/>
      <c r="M208" s="139"/>
      <c r="N208" s="139"/>
      <c r="O208" s="116"/>
      <c r="P208" s="14" t="s">
        <v>371</v>
      </c>
      <c r="R208" s="44"/>
      <c r="S208" s="44"/>
    </row>
    <row r="209" spans="1:19">
      <c r="A209" s="1503" t="str">
        <f>IF(ISERROR(#REF!),"xx","")</f>
        <v>xx</v>
      </c>
      <c r="B209" s="839" t="s">
        <v>1441</v>
      </c>
      <c r="C209" s="1354"/>
      <c r="D209" s="840" t="s">
        <v>1442</v>
      </c>
      <c r="E209" s="841" t="s">
        <v>1344</v>
      </c>
      <c r="F209" s="1956">
        <v>182.78568000000004</v>
      </c>
      <c r="G209" s="17">
        <v>1051</v>
      </c>
      <c r="H209" s="18" t="s">
        <v>167</v>
      </c>
      <c r="I209" s="18"/>
      <c r="J209" s="139"/>
      <c r="K209" s="139"/>
      <c r="L209" s="139"/>
      <c r="M209" s="297"/>
      <c r="N209" s="139"/>
      <c r="O209" s="197"/>
      <c r="P209" s="14" t="s">
        <v>1555</v>
      </c>
      <c r="R209" s="44"/>
      <c r="S209" s="44"/>
    </row>
    <row r="210" spans="1:19">
      <c r="A210" s="1503" t="str">
        <f>IF(ISERROR(#REF!),"xx","")</f>
        <v>xx</v>
      </c>
      <c r="B210" s="842" t="s">
        <v>1443</v>
      </c>
      <c r="C210" s="1355"/>
      <c r="D210" s="843" t="s">
        <v>1444</v>
      </c>
      <c r="E210" s="844" t="s">
        <v>1236</v>
      </c>
      <c r="F210" s="1956">
        <v>193.65192000000005</v>
      </c>
      <c r="G210" s="19">
        <v>1051</v>
      </c>
      <c r="H210" s="20" t="s">
        <v>167</v>
      </c>
      <c r="I210" s="20"/>
      <c r="J210" s="123"/>
      <c r="K210" s="123"/>
      <c r="L210" s="123"/>
      <c r="M210" s="123"/>
      <c r="N210" s="123"/>
      <c r="O210" s="180"/>
      <c r="P210" s="5" t="s">
        <v>740</v>
      </c>
      <c r="R210" s="44"/>
      <c r="S210" s="44"/>
    </row>
    <row r="211" spans="1:19">
      <c r="A211" s="1503" t="str">
        <f>IF(ISERROR(#REF!),"xx","")</f>
        <v>xx</v>
      </c>
      <c r="B211" s="674" t="s">
        <v>2697</v>
      </c>
      <c r="C211" s="1349"/>
      <c r="D211" s="708" t="s">
        <v>888</v>
      </c>
      <c r="E211" s="673"/>
      <c r="F211" s="1956">
        <v>45.871056000000003</v>
      </c>
      <c r="G211" s="15">
        <v>1051</v>
      </c>
      <c r="H211" s="16" t="s">
        <v>167</v>
      </c>
      <c r="I211" s="16"/>
      <c r="J211" s="124"/>
      <c r="K211" s="124"/>
      <c r="L211" s="124"/>
      <c r="M211" s="124"/>
      <c r="N211" s="124"/>
      <c r="O211" s="179"/>
      <c r="P211" s="4" t="s">
        <v>1493</v>
      </c>
      <c r="R211" s="44"/>
      <c r="S211" s="44"/>
    </row>
    <row r="212" spans="1:19">
      <c r="A212" s="1503" t="str">
        <f>IF(ISERROR(#REF!),"xx","")</f>
        <v>xx</v>
      </c>
      <c r="B212" s="662" t="s">
        <v>1101</v>
      </c>
      <c r="C212" s="1350"/>
      <c r="D212" s="663" t="s">
        <v>1556</v>
      </c>
      <c r="E212" s="664"/>
      <c r="F212" s="1956">
        <v>161.809956</v>
      </c>
      <c r="G212" s="17">
        <v>1051</v>
      </c>
      <c r="H212" s="18" t="s">
        <v>167</v>
      </c>
      <c r="I212" s="18"/>
      <c r="J212" s="139"/>
      <c r="K212" s="139"/>
      <c r="L212" s="139"/>
      <c r="M212" s="139"/>
      <c r="N212" s="139"/>
      <c r="O212" s="116"/>
      <c r="P212" s="14"/>
      <c r="R212" s="44"/>
      <c r="S212" s="44"/>
    </row>
    <row r="213" spans="1:19">
      <c r="A213" s="1503" t="str">
        <f>IF(ISERROR(#REF!),"xx","")</f>
        <v>xx</v>
      </c>
      <c r="B213" s="662" t="s">
        <v>1352</v>
      </c>
      <c r="C213" s="1350"/>
      <c r="D213" s="663" t="s">
        <v>1354</v>
      </c>
      <c r="E213" s="664" t="s">
        <v>295</v>
      </c>
      <c r="F213" s="1956">
        <v>154.64988000000002</v>
      </c>
      <c r="G213" s="17">
        <v>1051</v>
      </c>
      <c r="H213" s="18" t="s">
        <v>167</v>
      </c>
      <c r="I213" s="18"/>
      <c r="J213" s="139"/>
      <c r="K213" s="183"/>
      <c r="L213" s="139"/>
      <c r="M213" s="139"/>
      <c r="N213" s="139"/>
      <c r="O213" s="116"/>
      <c r="P213" s="14" t="s">
        <v>1449</v>
      </c>
      <c r="R213" s="44"/>
      <c r="S213" s="44"/>
    </row>
    <row r="214" spans="1:19">
      <c r="A214" s="1503" t="str">
        <f>IF(ISERROR(#REF!),"xx","")</f>
        <v>xx</v>
      </c>
      <c r="B214" s="665" t="s">
        <v>1353</v>
      </c>
      <c r="C214" s="1351"/>
      <c r="D214" s="666" t="s">
        <v>917</v>
      </c>
      <c r="E214" s="667" t="s">
        <v>295</v>
      </c>
      <c r="F214" s="1956">
        <v>105.75180000000002</v>
      </c>
      <c r="G214" s="19">
        <v>1051</v>
      </c>
      <c r="H214" s="20" t="s">
        <v>167</v>
      </c>
      <c r="I214" s="20"/>
      <c r="J214" s="123"/>
      <c r="K214" s="209"/>
      <c r="L214" s="123"/>
      <c r="M214" s="123"/>
      <c r="N214" s="123"/>
      <c r="O214" s="180"/>
      <c r="P214" s="5" t="s">
        <v>1255</v>
      </c>
      <c r="R214" s="44"/>
      <c r="S214" s="44"/>
    </row>
    <row r="215" spans="1:19">
      <c r="A215" s="1503" t="str">
        <f>IF(ISERROR(#REF!),"xx","")</f>
        <v>xx</v>
      </c>
      <c r="B215" s="674" t="s">
        <v>1256</v>
      </c>
      <c r="C215" s="1349"/>
      <c r="D215" s="708" t="s">
        <v>513</v>
      </c>
      <c r="E215" s="673" t="s">
        <v>547</v>
      </c>
      <c r="F215" s="1956">
        <v>56.271600000000014</v>
      </c>
      <c r="G215" s="15">
        <v>1051</v>
      </c>
      <c r="H215" s="16" t="s">
        <v>167</v>
      </c>
      <c r="I215" s="16"/>
      <c r="J215" s="124"/>
      <c r="K215" s="200"/>
      <c r="L215" s="124"/>
      <c r="M215" s="124"/>
      <c r="N215" s="124"/>
      <c r="O215" s="125"/>
      <c r="P215" s="4" t="s">
        <v>754</v>
      </c>
      <c r="R215" s="44"/>
      <c r="S215" s="44"/>
    </row>
    <row r="216" spans="1:19">
      <c r="A216" s="1503" t="str">
        <f>IF(ISERROR(#REF!),"xx","")</f>
        <v>xx</v>
      </c>
      <c r="B216" s="665">
        <v>9967000223</v>
      </c>
      <c r="C216" s="1351"/>
      <c r="D216" s="666" t="s">
        <v>450</v>
      </c>
      <c r="E216" s="667"/>
      <c r="F216" s="1956">
        <v>81.496800000000022</v>
      </c>
      <c r="G216" s="19">
        <v>1051</v>
      </c>
      <c r="H216" s="20" t="s">
        <v>167</v>
      </c>
      <c r="I216" s="20"/>
      <c r="J216" s="123"/>
      <c r="K216" s="123"/>
      <c r="L216" s="123"/>
      <c r="M216" s="123"/>
      <c r="N216" s="123"/>
      <c r="O216" s="180"/>
      <c r="P216" s="5" t="s">
        <v>914</v>
      </c>
      <c r="R216" s="44"/>
      <c r="S216" s="44"/>
    </row>
    <row r="217" spans="1:19">
      <c r="D217" s="1"/>
      <c r="F217" s="517"/>
      <c r="R217" s="44"/>
      <c r="S217" s="44"/>
    </row>
  </sheetData>
  <mergeCells count="1">
    <mergeCell ref="L2:M2"/>
  </mergeCells>
  <conditionalFormatting sqref="F9 F17:F32 F41:F95 F97:F143 F163:F168 F179:F206">
    <cfRule type="cellIs" dxfId="6" priority="26" stopIfTrue="1" operator="equal">
      <formula>0</formula>
    </cfRule>
  </conditionalFormatting>
  <conditionalFormatting sqref="F10:F14">
    <cfRule type="cellIs" dxfId="5" priority="24" stopIfTrue="1" operator="equal">
      <formula>0</formula>
    </cfRule>
  </conditionalFormatting>
  <conditionalFormatting sqref="F34:F38">
    <cfRule type="cellIs" dxfId="4" priority="22" stopIfTrue="1" operator="equal">
      <formula>0</formula>
    </cfRule>
  </conditionalFormatting>
  <conditionalFormatting sqref="F145:F160">
    <cfRule type="cellIs" dxfId="3" priority="20" stopIfTrue="1" operator="equal">
      <formula>0</formula>
    </cfRule>
  </conditionalFormatting>
  <conditionalFormatting sqref="F170:F176">
    <cfRule type="cellIs" dxfId="2" priority="18" stopIfTrue="1" operator="equal">
      <formula>0</formula>
    </cfRule>
  </conditionalFormatting>
  <conditionalFormatting sqref="F208:F216">
    <cfRule type="cellIs" dxfId="1" priority="16" stopIfTrue="1" operator="equal">
      <formula>0</formula>
    </cfRule>
  </conditionalFormatting>
  <pageMargins left="0.39370078740157483" right="0" top="0" bottom="0" header="0" footer="0"/>
  <pageSetup paperSize="9" scale="67" fitToHeight="10" orientation="landscape" r:id="rId1"/>
  <headerFooter alignWithMargins="0">
    <oddFooter>&amp;C&amp;8&amp;F / &amp;A   /   page &amp;P / &amp;N     printed: &amp;D</oddFooter>
  </headerFooter>
  <rowBreaks count="1" manualBreakCount="1">
    <brk id="168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7">
    <pageSetUpPr fitToPage="1"/>
  </sheetPr>
  <dimension ref="A1:R368"/>
  <sheetViews>
    <sheetView zoomScaleNormal="100" workbookViewId="0">
      <pane xSplit="5" ySplit="6" topLeftCell="F7" activePane="bottomRight" state="frozen"/>
      <selection activeCell="B507" sqref="B507"/>
      <selection pane="topRight" activeCell="B507" sqref="B507"/>
      <selection pane="bottomLeft" activeCell="B507" sqref="B507"/>
      <selection pane="bottomRight" activeCell="F1" sqref="F1:G1048576"/>
    </sheetView>
  </sheetViews>
  <sheetFormatPr defaultColWidth="11.44140625" defaultRowHeight="13.2"/>
  <cols>
    <col min="1" max="1" width="4.6640625" style="287" hidden="1" customWidth="1"/>
    <col min="2" max="2" width="16.88671875" customWidth="1"/>
    <col min="3" max="3" width="12" style="1373" hidden="1" customWidth="1"/>
    <col min="4" max="4" width="11.44140625" style="76"/>
    <col min="5" max="5" width="33.44140625" bestFit="1" customWidth="1"/>
    <col min="6" max="7" width="10.109375" customWidth="1"/>
    <col min="8" max="8" width="10.44140625" customWidth="1"/>
    <col min="9" max="9" width="10" customWidth="1"/>
    <col min="10" max="10" width="10.33203125" customWidth="1"/>
    <col min="11" max="11" width="9.33203125" customWidth="1"/>
    <col min="12" max="12" width="8.88671875" customWidth="1"/>
    <col min="13" max="13" width="7.6640625" customWidth="1"/>
    <col min="14" max="14" width="6.6640625" customWidth="1"/>
    <col min="15" max="15" width="20.33203125" customWidth="1"/>
    <col min="16" max="16" width="53" bestFit="1" customWidth="1"/>
  </cols>
  <sheetData>
    <row r="1" spans="1:16" ht="15.6">
      <c r="A1" s="287" t="str">
        <f>Front!J3</f>
        <v>k</v>
      </c>
      <c r="B1" s="827" t="s">
        <v>640</v>
      </c>
      <c r="C1" s="1370"/>
      <c r="D1" s="833"/>
      <c r="E1" s="828"/>
      <c r="F1" s="619"/>
      <c r="G1" s="619"/>
      <c r="H1" s="619"/>
      <c r="I1" s="1504"/>
      <c r="J1" s="1505" t="s">
        <v>619</v>
      </c>
      <c r="K1" s="1543" t="str">
        <f>Front!D14</f>
        <v>Logic Computers</v>
      </c>
      <c r="L1" s="1506"/>
      <c r="M1" s="1543"/>
      <c r="N1" s="1506"/>
      <c r="O1" s="1506"/>
      <c r="P1" s="1507"/>
    </row>
    <row r="2" spans="1:16" ht="15.6">
      <c r="B2" s="829" t="s">
        <v>3712</v>
      </c>
      <c r="C2" s="1371"/>
      <c r="D2" s="834"/>
      <c r="E2" s="830"/>
      <c r="F2" s="1508"/>
      <c r="G2" s="1508"/>
      <c r="H2" s="1508"/>
      <c r="I2" s="1509"/>
      <c r="J2" s="1509"/>
      <c r="K2" s="1510" t="s">
        <v>620</v>
      </c>
      <c r="L2" s="1988">
        <f>+Front!I12</f>
        <v>43412</v>
      </c>
      <c r="M2" s="1988"/>
      <c r="N2" s="1511"/>
      <c r="O2" s="1510" t="s">
        <v>621</v>
      </c>
      <c r="P2" s="1512">
        <f>+Front!I10</f>
        <v>43412</v>
      </c>
    </row>
    <row r="3" spans="1:16" ht="15.6">
      <c r="B3" s="829"/>
      <c r="C3" s="1371"/>
      <c r="D3" s="834"/>
      <c r="E3" s="830"/>
      <c r="F3" s="1949"/>
      <c r="G3" s="1508"/>
      <c r="H3" s="1508"/>
      <c r="I3" s="1509"/>
      <c r="J3" s="1509"/>
      <c r="K3" s="1510"/>
      <c r="L3" s="1513"/>
      <c r="M3" s="1513"/>
      <c r="N3" s="1511"/>
      <c r="O3" s="1510"/>
      <c r="P3" s="1512"/>
    </row>
    <row r="4" spans="1:16">
      <c r="B4" s="831"/>
      <c r="C4" s="1372"/>
      <c r="D4" s="835"/>
      <c r="E4" s="832"/>
      <c r="F4" s="87"/>
      <c r="G4" s="623"/>
      <c r="H4" s="623"/>
      <c r="I4" s="623"/>
      <c r="J4" s="623"/>
      <c r="K4" s="623"/>
      <c r="L4" s="623"/>
      <c r="M4" s="623"/>
      <c r="N4" s="623"/>
      <c r="O4" s="623"/>
      <c r="P4" s="1515"/>
    </row>
    <row r="5" spans="1:16">
      <c r="B5" s="519" t="s">
        <v>642</v>
      </c>
      <c r="C5" s="1321"/>
      <c r="D5" s="520" t="s">
        <v>643</v>
      </c>
      <c r="E5" s="104"/>
      <c r="F5" s="1950" t="s">
        <v>4608</v>
      </c>
      <c r="G5" s="106" t="s">
        <v>617</v>
      </c>
      <c r="H5" s="98"/>
      <c r="I5" s="98"/>
      <c r="J5" s="98"/>
      <c r="K5" s="98"/>
      <c r="L5" s="98"/>
      <c r="M5" s="98"/>
      <c r="N5" s="147" t="s">
        <v>630</v>
      </c>
      <c r="O5" s="1210" t="str">
        <f>+Front!J19</f>
        <v>EUR</v>
      </c>
      <c r="P5" s="107"/>
    </row>
    <row r="6" spans="1:16">
      <c r="B6" s="526"/>
      <c r="C6" s="1322"/>
      <c r="D6" s="527"/>
      <c r="E6" s="101"/>
      <c r="F6" s="1951"/>
      <c r="G6" s="99"/>
      <c r="H6" s="100"/>
      <c r="I6" s="100"/>
      <c r="J6" s="100"/>
      <c r="K6" s="100"/>
      <c r="L6" s="100"/>
      <c r="M6" s="100"/>
      <c r="N6" s="100"/>
      <c r="O6" s="355"/>
      <c r="P6" s="102"/>
    </row>
    <row r="7" spans="1:16" ht="7.5" customHeight="1">
      <c r="B7" s="2"/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s="44" customFormat="1">
      <c r="A8" s="62"/>
      <c r="B8" s="90" t="s">
        <v>3716</v>
      </c>
      <c r="C8" s="1374"/>
      <c r="D8" s="83"/>
      <c r="E8" s="83"/>
      <c r="F8" s="83"/>
      <c r="G8" s="356" t="s">
        <v>10</v>
      </c>
      <c r="H8" s="356"/>
      <c r="I8" s="356"/>
      <c r="J8" s="356"/>
      <c r="K8" s="356"/>
      <c r="L8" s="356"/>
      <c r="M8" s="131"/>
      <c r="N8" s="131"/>
      <c r="O8" s="131"/>
      <c r="P8" s="89"/>
    </row>
    <row r="9" spans="1:16" s="44" customFormat="1">
      <c r="A9" s="1503" t="str">
        <f>IF(ISERROR(#REF!),"xx","")</f>
        <v>xx</v>
      </c>
      <c r="B9" s="1291" t="s">
        <v>1316</v>
      </c>
      <c r="C9" s="1392"/>
      <c r="D9" s="1292" t="s">
        <v>1288</v>
      </c>
      <c r="E9" s="1293" t="s">
        <v>830</v>
      </c>
      <c r="F9" s="1956">
        <v>134.64004831200003</v>
      </c>
      <c r="G9" s="272" t="s">
        <v>663</v>
      </c>
      <c r="H9" s="360"/>
      <c r="I9" s="360"/>
      <c r="J9" s="360" t="s">
        <v>1057</v>
      </c>
      <c r="K9" s="360"/>
      <c r="L9" s="362"/>
      <c r="M9" s="362"/>
      <c r="N9" s="362"/>
      <c r="O9" s="363"/>
      <c r="P9" s="14" t="s">
        <v>664</v>
      </c>
    </row>
    <row r="10" spans="1:16" s="44" customFormat="1">
      <c r="A10" s="1503" t="str">
        <f>IF(ISERROR(#REF!),"xx","")</f>
        <v>xx</v>
      </c>
      <c r="B10" s="1699">
        <v>9967000336</v>
      </c>
      <c r="C10" s="1395"/>
      <c r="D10" s="1298" t="s">
        <v>1359</v>
      </c>
      <c r="E10" s="1299"/>
      <c r="F10" s="1956">
        <v>133.02804160800002</v>
      </c>
      <c r="G10" s="1787" t="s">
        <v>666</v>
      </c>
      <c r="H10" s="969" t="s">
        <v>667</v>
      </c>
      <c r="I10" s="322"/>
      <c r="J10" s="322"/>
      <c r="K10" s="322"/>
      <c r="L10" s="293"/>
      <c r="M10" s="293"/>
      <c r="N10" s="293"/>
      <c r="O10" s="364" t="s">
        <v>1513</v>
      </c>
      <c r="P10" s="4" t="s">
        <v>814</v>
      </c>
    </row>
    <row r="11" spans="1:16" s="44" customFormat="1">
      <c r="A11" s="1503" t="str">
        <f>IF(ISERROR(#REF!),"xx","")</f>
        <v>xx</v>
      </c>
      <c r="B11" s="1301">
        <v>9967000334</v>
      </c>
      <c r="C11" s="1396"/>
      <c r="D11" s="1295" t="s">
        <v>1360</v>
      </c>
      <c r="E11" s="1296"/>
      <c r="F11" s="1956">
        <v>189.20460081600004</v>
      </c>
      <c r="G11" s="455" t="s">
        <v>666</v>
      </c>
      <c r="H11" s="430" t="s">
        <v>667</v>
      </c>
      <c r="I11" s="324"/>
      <c r="J11" s="324"/>
      <c r="K11" s="324"/>
      <c r="L11" s="295"/>
      <c r="M11" s="295"/>
      <c r="N11" s="295"/>
      <c r="O11" s="369" t="s">
        <v>1513</v>
      </c>
      <c r="P11" s="5" t="s">
        <v>1515</v>
      </c>
    </row>
    <row r="12" spans="1:16" s="44" customFormat="1">
      <c r="A12" s="1503" t="str">
        <f>IF(ISERROR(#REF!),"xx","")</f>
        <v>xx</v>
      </c>
      <c r="B12" s="1291">
        <v>9960880000</v>
      </c>
      <c r="C12" s="1392"/>
      <c r="D12" s="1292" t="s">
        <v>414</v>
      </c>
      <c r="E12" s="1304"/>
      <c r="F12" s="1956">
        <v>132.10957267200001</v>
      </c>
      <c r="G12" s="372" t="s">
        <v>1260</v>
      </c>
      <c r="H12" s="257"/>
      <c r="I12" s="71"/>
      <c r="L12" s="365"/>
      <c r="M12" s="134"/>
      <c r="N12" s="365" t="s">
        <v>778</v>
      </c>
      <c r="O12" s="365" t="s">
        <v>703</v>
      </c>
      <c r="P12" s="97"/>
    </row>
    <row r="13" spans="1:16" s="44" customFormat="1">
      <c r="A13" s="1503" t="str">
        <f>IF(ISERROR(#REF!),"xx","")</f>
        <v>xx</v>
      </c>
      <c r="B13" s="1291">
        <v>9967000888</v>
      </c>
      <c r="C13" s="1392"/>
      <c r="D13" s="1292" t="s">
        <v>657</v>
      </c>
      <c r="E13" s="1304" t="s">
        <v>658</v>
      </c>
      <c r="F13" s="1956">
        <v>103.39336022400001</v>
      </c>
      <c r="G13" s="454" t="s">
        <v>1260</v>
      </c>
      <c r="H13" s="362"/>
      <c r="I13" s="71"/>
      <c r="L13" s="365"/>
      <c r="M13" s="134"/>
      <c r="N13" s="365" t="s">
        <v>778</v>
      </c>
      <c r="O13" s="365" t="s">
        <v>703</v>
      </c>
      <c r="P13" s="97"/>
    </row>
    <row r="14" spans="1:16" s="44" customFormat="1">
      <c r="A14" s="1503" t="str">
        <f>IF(ISERROR(#REF!),"xx","")</f>
        <v>xx</v>
      </c>
      <c r="B14" s="1291" t="s">
        <v>654</v>
      </c>
      <c r="C14" s="1392"/>
      <c r="D14" s="1292" t="s">
        <v>1348</v>
      </c>
      <c r="E14" s="1304" t="s">
        <v>1349</v>
      </c>
      <c r="F14" s="1956">
        <v>388.68105830400009</v>
      </c>
      <c r="G14" s="454" t="s">
        <v>1260</v>
      </c>
      <c r="H14" s="362"/>
      <c r="I14" s="71"/>
      <c r="L14" s="365"/>
      <c r="M14" s="134"/>
      <c r="N14" s="365" t="s">
        <v>778</v>
      </c>
      <c r="O14" s="365" t="s">
        <v>703</v>
      </c>
      <c r="P14" s="97" t="s">
        <v>197</v>
      </c>
    </row>
    <row r="15" spans="1:16" s="44" customFormat="1">
      <c r="A15" s="1503" t="str">
        <f>IF(ISERROR(#REF!),"xx","")</f>
        <v>xx</v>
      </c>
      <c r="B15" s="1291" t="s">
        <v>655</v>
      </c>
      <c r="C15" s="1392"/>
      <c r="D15" s="1292" t="s">
        <v>1479</v>
      </c>
      <c r="E15" s="1304" t="s">
        <v>1478</v>
      </c>
      <c r="F15" s="1956">
        <v>222.10078413599999</v>
      </c>
      <c r="G15" s="454" t="s">
        <v>1260</v>
      </c>
      <c r="H15" s="362"/>
      <c r="I15" s="71"/>
      <c r="L15" s="365"/>
      <c r="M15" s="134"/>
      <c r="N15" s="365" t="s">
        <v>778</v>
      </c>
      <c r="O15" s="365" t="s">
        <v>703</v>
      </c>
      <c r="P15" s="97" t="s">
        <v>197</v>
      </c>
    </row>
    <row r="16" spans="1:16" s="44" customFormat="1">
      <c r="A16" s="1503" t="str">
        <f>IF(ISERROR(#REF!),"xx","")</f>
        <v>xx</v>
      </c>
      <c r="B16" s="1301" t="s">
        <v>1273</v>
      </c>
      <c r="C16" s="1396"/>
      <c r="D16" s="1295" t="s">
        <v>1480</v>
      </c>
      <c r="E16" s="1296" t="s">
        <v>830</v>
      </c>
      <c r="F16" s="1956">
        <v>270.29228688000001</v>
      </c>
      <c r="G16" s="455" t="s">
        <v>1260</v>
      </c>
      <c r="H16" s="404"/>
      <c r="I16" s="72"/>
      <c r="J16" s="48"/>
      <c r="K16" s="48"/>
      <c r="L16" s="282"/>
      <c r="M16" s="181"/>
      <c r="N16" s="282"/>
      <c r="O16" s="282"/>
      <c r="P16" s="68" t="s">
        <v>1274</v>
      </c>
    </row>
    <row r="17" spans="1:16" s="44" customFormat="1">
      <c r="A17" s="1503" t="str">
        <f>IF(ISERROR(#REF!),"xx","")</f>
        <v>xx</v>
      </c>
      <c r="B17" s="1699">
        <v>9967000449</v>
      </c>
      <c r="C17" s="1395"/>
      <c r="D17" s="1298" t="s">
        <v>1360</v>
      </c>
      <c r="E17" s="1299"/>
      <c r="F17" s="1956">
        <v>397.8282591360001</v>
      </c>
      <c r="G17" s="418" t="s">
        <v>60</v>
      </c>
      <c r="H17" s="61" t="s">
        <v>514</v>
      </c>
      <c r="I17" s="61" t="s">
        <v>790</v>
      </c>
      <c r="J17" s="61" t="s">
        <v>1612</v>
      </c>
      <c r="K17" s="16"/>
      <c r="L17" s="61" t="s">
        <v>264</v>
      </c>
      <c r="M17" s="361" t="s">
        <v>668</v>
      </c>
      <c r="N17" s="361" t="s">
        <v>1514</v>
      </c>
      <c r="O17" s="1244" t="s">
        <v>515</v>
      </c>
      <c r="P17" s="4" t="s">
        <v>1515</v>
      </c>
    </row>
    <row r="18" spans="1:16" s="44" customFormat="1">
      <c r="A18" s="1503" t="str">
        <f>IF(ISERROR(#REF!),"xx","")</f>
        <v>xx</v>
      </c>
      <c r="B18" s="1291">
        <v>9967000422</v>
      </c>
      <c r="C18" s="1392"/>
      <c r="D18" s="1292" t="s">
        <v>1359</v>
      </c>
      <c r="E18" s="1293"/>
      <c r="F18" s="1956">
        <v>123.76837519200004</v>
      </c>
      <c r="G18" s="243" t="s">
        <v>60</v>
      </c>
      <c r="H18" s="63" t="s">
        <v>514</v>
      </c>
      <c r="I18" s="18" t="s">
        <v>1295</v>
      </c>
      <c r="J18" s="63" t="s">
        <v>1215</v>
      </c>
      <c r="K18" s="18" t="s">
        <v>361</v>
      </c>
      <c r="L18" s="63" t="s">
        <v>264</v>
      </c>
      <c r="M18" s="63"/>
      <c r="N18" s="362" t="s">
        <v>1514</v>
      </c>
      <c r="O18" s="363" t="s">
        <v>515</v>
      </c>
      <c r="P18" s="94" t="s">
        <v>1296</v>
      </c>
    </row>
    <row r="19" spans="1:16" s="44" customFormat="1">
      <c r="A19" s="1503" t="str">
        <f>IF(ISERROR(#REF!),"xx","")</f>
        <v>xx</v>
      </c>
      <c r="B19" s="1294" t="s">
        <v>1041</v>
      </c>
      <c r="C19" s="1393"/>
      <c r="D19" s="1295" t="s">
        <v>1610</v>
      </c>
      <c r="E19" s="1296" t="s">
        <v>727</v>
      </c>
      <c r="F19" s="1956">
        <v>202.71921516</v>
      </c>
      <c r="G19" s="19" t="s">
        <v>361</v>
      </c>
      <c r="H19" s="20"/>
      <c r="I19" s="164"/>
      <c r="J19" s="123"/>
      <c r="K19" s="123"/>
      <c r="L19" s="123"/>
      <c r="M19" s="123"/>
      <c r="N19" s="123"/>
      <c r="O19" s="180"/>
      <c r="P19" s="5" t="s">
        <v>1490</v>
      </c>
    </row>
    <row r="20" spans="1:16" s="44" customFormat="1">
      <c r="A20" s="1503" t="str">
        <f>IF(ISERROR(#REF!),"xx","")</f>
        <v>xx</v>
      </c>
      <c r="B20" s="1300" t="s">
        <v>651</v>
      </c>
      <c r="C20" s="1394"/>
      <c r="D20" s="1292" t="s">
        <v>650</v>
      </c>
      <c r="E20" s="1293" t="s">
        <v>474</v>
      </c>
      <c r="F20" s="1956">
        <v>351.5486713200001</v>
      </c>
      <c r="G20" s="17" t="s">
        <v>361</v>
      </c>
      <c r="H20" s="18"/>
      <c r="I20" s="162"/>
      <c r="J20" s="139"/>
      <c r="K20" s="139"/>
      <c r="L20" s="139"/>
      <c r="M20" s="139"/>
      <c r="N20" s="297"/>
      <c r="O20" s="58"/>
      <c r="P20" s="14" t="s">
        <v>973</v>
      </c>
    </row>
    <row r="21" spans="1:16" s="44" customFormat="1">
      <c r="A21" s="1503" t="str">
        <f>IF(ISERROR(#REF!),"xx","")</f>
        <v>xx</v>
      </c>
      <c r="B21" s="1297" t="s">
        <v>648</v>
      </c>
      <c r="C21" s="1695"/>
      <c r="D21" s="1298" t="s">
        <v>647</v>
      </c>
      <c r="E21" s="1299" t="s">
        <v>1280</v>
      </c>
      <c r="F21" s="1956">
        <v>126.93615580800002</v>
      </c>
      <c r="G21" s="15" t="s">
        <v>361</v>
      </c>
      <c r="H21" s="16"/>
      <c r="I21" s="160"/>
      <c r="J21" s="124"/>
      <c r="K21" s="124"/>
      <c r="L21" s="124"/>
      <c r="M21" s="124"/>
      <c r="N21" s="182"/>
      <c r="O21" s="125"/>
      <c r="P21" s="4" t="s">
        <v>489</v>
      </c>
    </row>
    <row r="22" spans="1:16" s="44" customFormat="1">
      <c r="A22" s="1503" t="str">
        <f>IF(ISERROR(#REF!),"xx","")</f>
        <v>xx</v>
      </c>
      <c r="B22" s="1300" t="s">
        <v>1082</v>
      </c>
      <c r="C22" s="1394"/>
      <c r="D22" s="1292" t="s">
        <v>1081</v>
      </c>
      <c r="E22" s="1293" t="s">
        <v>836</v>
      </c>
      <c r="F22" s="1956">
        <v>205.06224816000005</v>
      </c>
      <c r="G22" s="17" t="s">
        <v>361</v>
      </c>
      <c r="H22" s="18"/>
      <c r="I22" s="162"/>
      <c r="J22" s="139"/>
      <c r="K22" s="139"/>
      <c r="L22" s="139"/>
      <c r="M22" s="139"/>
      <c r="N22" s="297"/>
      <c r="O22" s="58"/>
      <c r="P22" s="38" t="s">
        <v>490</v>
      </c>
    </row>
    <row r="23" spans="1:16" s="44" customFormat="1">
      <c r="A23" s="1503" t="str">
        <f>IF(ISERROR(#REF!),"xx","")</f>
        <v>xx</v>
      </c>
      <c r="B23" s="1300">
        <v>9967001961</v>
      </c>
      <c r="C23" s="1393"/>
      <c r="D23" s="1295" t="s">
        <v>1484</v>
      </c>
      <c r="E23" s="1296" t="s">
        <v>1485</v>
      </c>
      <c r="F23" s="1956">
        <v>166.99264797600003</v>
      </c>
      <c r="G23" s="19" t="s">
        <v>361</v>
      </c>
      <c r="H23" s="20"/>
      <c r="I23" s="164"/>
      <c r="J23" s="123"/>
      <c r="K23" s="123"/>
      <c r="L23" s="123"/>
      <c r="M23" s="123"/>
      <c r="N23" s="344"/>
      <c r="O23" s="199"/>
      <c r="P23" s="39" t="s">
        <v>1489</v>
      </c>
    </row>
    <row r="24" spans="1:16" s="44" customFormat="1">
      <c r="A24" s="1503" t="str">
        <f>IF(ISERROR(#REF!),"xx","")</f>
        <v>xx</v>
      </c>
      <c r="B24" s="1297">
        <v>9967000523</v>
      </c>
      <c r="C24" s="1695"/>
      <c r="D24" s="1298" t="s">
        <v>223</v>
      </c>
      <c r="E24" s="1299" t="s">
        <v>1214</v>
      </c>
      <c r="F24" s="1956">
        <v>390.59297323200008</v>
      </c>
      <c r="G24" s="15" t="s">
        <v>361</v>
      </c>
      <c r="H24" s="16"/>
      <c r="I24" s="160"/>
      <c r="J24" s="124"/>
      <c r="K24" s="124"/>
      <c r="L24" s="124"/>
      <c r="M24" s="124"/>
      <c r="N24" s="182"/>
      <c r="O24" s="179"/>
      <c r="P24" s="4" t="s">
        <v>726</v>
      </c>
    </row>
    <row r="25" spans="1:16" s="44" customFormat="1">
      <c r="A25" s="1503" t="str">
        <f>IF(ISERROR(#REF!),"xx","")</f>
        <v>xx</v>
      </c>
      <c r="B25" s="1294">
        <v>9967000422</v>
      </c>
      <c r="C25" s="1393"/>
      <c r="D25" s="1295" t="s">
        <v>1359</v>
      </c>
      <c r="E25" s="1296"/>
      <c r="F25" s="1956">
        <v>123.76837519200004</v>
      </c>
      <c r="G25" s="19" t="s">
        <v>361</v>
      </c>
      <c r="H25" s="52"/>
      <c r="I25" s="430"/>
      <c r="J25" s="368"/>
      <c r="K25" s="368"/>
      <c r="L25" s="368"/>
      <c r="M25" s="64"/>
      <c r="N25" s="123"/>
      <c r="O25" s="123"/>
      <c r="P25" s="5" t="s">
        <v>1296</v>
      </c>
    </row>
    <row r="26" spans="1:16" s="44" customFormat="1">
      <c r="A26" s="1503"/>
      <c r="B26"/>
      <c r="C26" s="1373"/>
      <c r="D26" s="76"/>
      <c r="E26"/>
      <c r="F26" s="517"/>
      <c r="G26"/>
      <c r="H26"/>
      <c r="I26"/>
      <c r="J26"/>
      <c r="K26"/>
      <c r="L26"/>
      <c r="M26"/>
      <c r="N26"/>
      <c r="O26"/>
      <c r="P26"/>
    </row>
    <row r="27" spans="1:16" s="44" customFormat="1">
      <c r="A27" s="1503"/>
      <c r="B27" s="90" t="s">
        <v>3715</v>
      </c>
      <c r="C27" s="1374"/>
      <c r="D27" s="83"/>
      <c r="E27" s="83"/>
      <c r="F27" s="1972"/>
      <c r="G27" s="356" t="s">
        <v>10</v>
      </c>
      <c r="H27" s="356"/>
      <c r="I27" s="356"/>
      <c r="J27" s="356"/>
      <c r="K27" s="356"/>
      <c r="L27" s="356"/>
      <c r="M27" s="131"/>
      <c r="N27" s="131"/>
      <c r="O27" s="131"/>
      <c r="P27" s="89"/>
    </row>
    <row r="28" spans="1:16" s="44" customFormat="1">
      <c r="A28" s="1503" t="str">
        <f>IF(ISERROR(#REF!),"xx","")</f>
        <v>xx</v>
      </c>
      <c r="B28" s="1300">
        <v>9960750000</v>
      </c>
      <c r="C28" s="1392"/>
      <c r="D28" s="1292" t="s">
        <v>369</v>
      </c>
      <c r="E28" s="1293"/>
      <c r="F28" s="1956">
        <v>20.449992024000007</v>
      </c>
      <c r="G28" s="161"/>
      <c r="H28" s="18"/>
      <c r="I28" s="162"/>
      <c r="J28" s="18" t="s">
        <v>541</v>
      </c>
      <c r="K28" s="18" t="s">
        <v>1340</v>
      </c>
      <c r="L28" s="11"/>
      <c r="M28" s="11"/>
      <c r="N28" s="11"/>
      <c r="O28" s="58"/>
      <c r="P28" s="14"/>
    </row>
    <row r="29" spans="1:16" s="44" customFormat="1">
      <c r="A29" s="1503" t="str">
        <f>IF(ISERROR(#REF!),"xx","")</f>
        <v>xx</v>
      </c>
      <c r="B29" s="1300">
        <v>9967000878</v>
      </c>
      <c r="C29" s="1392"/>
      <c r="D29" s="1292" t="s">
        <v>159</v>
      </c>
      <c r="E29" s="1293"/>
      <c r="F29" s="1956">
        <v>57.11377240800001</v>
      </c>
      <c r="G29" s="161"/>
      <c r="H29" s="18"/>
      <c r="I29" s="162"/>
      <c r="J29" s="18" t="s">
        <v>541</v>
      </c>
      <c r="K29" s="18" t="s">
        <v>1340</v>
      </c>
      <c r="L29" s="11"/>
      <c r="M29" s="11"/>
      <c r="N29" s="11"/>
      <c r="O29" s="58"/>
      <c r="P29" s="14"/>
    </row>
    <row r="30" spans="1:16" s="44" customFormat="1">
      <c r="A30" s="1503" t="str">
        <f>IF(ISERROR(#REF!),"xx","")</f>
        <v>xx</v>
      </c>
      <c r="B30" s="1301" t="s">
        <v>982</v>
      </c>
      <c r="C30" s="1396"/>
      <c r="D30" s="1295" t="s">
        <v>830</v>
      </c>
      <c r="E30" s="1296"/>
      <c r="F30" s="1956">
        <v>270.29228688000001</v>
      </c>
      <c r="G30" s="46"/>
      <c r="H30" s="368"/>
      <c r="I30" s="52"/>
      <c r="J30" s="368"/>
      <c r="K30" s="368" t="s">
        <v>839</v>
      </c>
      <c r="L30" s="268"/>
      <c r="M30" s="64"/>
      <c r="N30" s="64"/>
      <c r="O30" s="276" t="s">
        <v>986</v>
      </c>
      <c r="P30" s="68" t="s">
        <v>838</v>
      </c>
    </row>
    <row r="31" spans="1:16" s="44" customFormat="1">
      <c r="A31" s="1503" t="str">
        <f>IF(ISERROR(#REF!),"xx","")</f>
        <v>xx</v>
      </c>
      <c r="B31" s="1291" t="s">
        <v>983</v>
      </c>
      <c r="C31" s="1392"/>
      <c r="D31" s="1292" t="s">
        <v>304</v>
      </c>
      <c r="E31" s="1293"/>
      <c r="F31" s="1956">
        <v>245.54985840000006</v>
      </c>
      <c r="G31" s="36"/>
      <c r="H31" s="360"/>
      <c r="I31" s="51"/>
      <c r="J31" s="360"/>
      <c r="K31" s="360" t="s">
        <v>839</v>
      </c>
      <c r="L31" s="128"/>
      <c r="M31" s="128"/>
      <c r="N31" s="128"/>
      <c r="O31" s="336" t="s">
        <v>986</v>
      </c>
      <c r="P31" s="94"/>
    </row>
    <row r="32" spans="1:16" s="44" customFormat="1">
      <c r="A32" s="1503" t="str">
        <f>IF(ISERROR(#REF!),"xx","")</f>
        <v>xx</v>
      </c>
      <c r="B32" s="1300">
        <v>9967001701</v>
      </c>
      <c r="C32" s="1392"/>
      <c r="D32" s="1292" t="s">
        <v>731</v>
      </c>
      <c r="E32" s="1293"/>
      <c r="F32" s="1956">
        <v>35.614101600000005</v>
      </c>
      <c r="G32" s="272"/>
      <c r="H32" s="360"/>
      <c r="I32" s="360"/>
      <c r="J32" s="360" t="s">
        <v>837</v>
      </c>
      <c r="K32" s="360" t="s">
        <v>839</v>
      </c>
      <c r="L32" s="63"/>
      <c r="M32" s="18"/>
      <c r="N32" s="18"/>
      <c r="O32" s="116" t="s">
        <v>986</v>
      </c>
      <c r="P32" s="97" t="s">
        <v>840</v>
      </c>
    </row>
    <row r="33" spans="1:18" s="44" customFormat="1" ht="13.5" customHeight="1">
      <c r="A33" s="1503" t="str">
        <f>IF(ISERROR(#REF!),"xx","")</f>
        <v>xx</v>
      </c>
      <c r="B33" s="1300">
        <v>9967001702</v>
      </c>
      <c r="C33" s="1392"/>
      <c r="D33" s="1292" t="s">
        <v>1361</v>
      </c>
      <c r="E33" s="1293"/>
      <c r="F33" s="1956">
        <v>117.75146644800002</v>
      </c>
      <c r="G33" s="272"/>
      <c r="H33" s="360"/>
      <c r="I33" s="360"/>
      <c r="J33" s="360" t="s">
        <v>837</v>
      </c>
      <c r="K33" s="360" t="s">
        <v>839</v>
      </c>
      <c r="L33" s="128"/>
      <c r="M33" s="63"/>
      <c r="N33" s="63"/>
      <c r="O33" s="336" t="s">
        <v>986</v>
      </c>
      <c r="P33" s="14"/>
    </row>
    <row r="34" spans="1:18" s="44" customFormat="1">
      <c r="A34" s="1503" t="str">
        <f>IF(ISERROR(#REF!),"xx","")</f>
        <v>xx</v>
      </c>
      <c r="B34" s="1294">
        <v>9967001912</v>
      </c>
      <c r="C34" s="1396"/>
      <c r="D34" s="1295" t="s">
        <v>841</v>
      </c>
      <c r="E34" s="1296"/>
      <c r="F34" s="1956">
        <v>287.61198681600001</v>
      </c>
      <c r="G34" s="46"/>
      <c r="H34" s="368"/>
      <c r="I34" s="52"/>
      <c r="J34" s="368" t="s">
        <v>837</v>
      </c>
      <c r="K34" s="368" t="s">
        <v>839</v>
      </c>
      <c r="L34" s="268"/>
      <c r="M34" s="64"/>
      <c r="N34" s="64"/>
      <c r="O34" s="276" t="s">
        <v>986</v>
      </c>
      <c r="P34" s="68" t="s">
        <v>1515</v>
      </c>
    </row>
    <row r="35" spans="1:18" s="44" customFormat="1">
      <c r="A35" s="1503" t="str">
        <f>IF(ISERROR(#REF!),"xx","")</f>
        <v>xx</v>
      </c>
      <c r="B35" s="1291" t="s">
        <v>985</v>
      </c>
      <c r="C35" s="1392"/>
      <c r="D35" s="1292" t="s">
        <v>789</v>
      </c>
      <c r="E35" s="1293"/>
      <c r="F35" s="1956">
        <v>280.24549106400002</v>
      </c>
      <c r="G35" s="36"/>
      <c r="H35" s="360"/>
      <c r="I35" s="51"/>
      <c r="J35" s="360" t="s">
        <v>837</v>
      </c>
      <c r="K35" s="360" t="s">
        <v>839</v>
      </c>
      <c r="L35" s="128"/>
      <c r="M35" s="128"/>
      <c r="N35" s="128"/>
      <c r="O35" s="336" t="s">
        <v>986</v>
      </c>
      <c r="P35" s="94"/>
    </row>
    <row r="36" spans="1:18" s="44" customFormat="1">
      <c r="A36" s="1503" t="str">
        <f>IF(ISERROR(#REF!),"xx","")</f>
        <v>xx</v>
      </c>
      <c r="B36" s="1291" t="s">
        <v>984</v>
      </c>
      <c r="C36" s="1392"/>
      <c r="D36" s="1292" t="s">
        <v>1649</v>
      </c>
      <c r="E36" s="1293"/>
      <c r="F36" s="1956">
        <v>270.29228688000001</v>
      </c>
      <c r="G36" s="36"/>
      <c r="H36" s="360"/>
      <c r="I36" s="51"/>
      <c r="J36" s="360" t="s">
        <v>837</v>
      </c>
      <c r="K36" s="360" t="s">
        <v>839</v>
      </c>
      <c r="L36" s="128"/>
      <c r="M36" s="63"/>
      <c r="N36" s="63"/>
      <c r="O36" s="336" t="s">
        <v>986</v>
      </c>
      <c r="P36" s="97" t="s">
        <v>791</v>
      </c>
    </row>
    <row r="37" spans="1:18">
      <c r="A37" s="1503" t="str">
        <f>IF(ISERROR(#REF!),"xx","")</f>
        <v>xx</v>
      </c>
      <c r="B37" s="1314">
        <v>9967002640</v>
      </c>
      <c r="C37" s="1344"/>
      <c r="D37" s="1315" t="s">
        <v>2336</v>
      </c>
      <c r="E37" s="1299"/>
      <c r="F37" s="1956">
        <v>205.06224816000005</v>
      </c>
      <c r="G37" s="33"/>
      <c r="H37" s="969"/>
      <c r="I37" s="53"/>
      <c r="J37" s="969"/>
      <c r="K37" s="969"/>
      <c r="L37" s="53"/>
      <c r="M37" s="359"/>
      <c r="N37" s="119"/>
      <c r="O37" s="970" t="s">
        <v>1246</v>
      </c>
      <c r="P37" s="95"/>
      <c r="Q37" s="44"/>
      <c r="R37" s="44"/>
    </row>
    <row r="38" spans="1:18">
      <c r="A38" s="1503" t="str">
        <f>IF(ISERROR(#REF!),"xx","")</f>
        <v>xx</v>
      </c>
      <c r="B38" s="1301">
        <v>9967001293</v>
      </c>
      <c r="C38" s="1396"/>
      <c r="D38" s="1295" t="s">
        <v>539</v>
      </c>
      <c r="E38" s="1296"/>
      <c r="F38" s="1956">
        <v>232.39138507200005</v>
      </c>
      <c r="G38" s="46"/>
      <c r="H38" s="430"/>
      <c r="I38" s="430"/>
      <c r="J38" s="430"/>
      <c r="K38" s="430"/>
      <c r="L38" s="52"/>
      <c r="M38" s="368"/>
      <c r="N38" s="118"/>
      <c r="O38" s="352"/>
      <c r="P38" s="68" t="s">
        <v>1455</v>
      </c>
      <c r="Q38" s="44"/>
      <c r="R38" s="44"/>
    </row>
    <row r="39" spans="1:18" s="44" customFormat="1">
      <c r="A39" s="1503"/>
      <c r="B39"/>
      <c r="C39" s="1373"/>
      <c r="D39" s="76"/>
      <c r="E39"/>
      <c r="F39" s="517"/>
      <c r="G39"/>
      <c r="H39"/>
      <c r="I39"/>
      <c r="J39"/>
      <c r="K39"/>
      <c r="L39"/>
      <c r="M39"/>
      <c r="N39"/>
      <c r="O39"/>
      <c r="P39"/>
    </row>
    <row r="40" spans="1:18" s="78" customFormat="1">
      <c r="A40" s="1503"/>
      <c r="B40" s="90" t="s">
        <v>3714</v>
      </c>
      <c r="C40" s="1374"/>
      <c r="D40" s="83"/>
      <c r="E40" s="83"/>
      <c r="F40" s="1972"/>
      <c r="G40" s="356" t="s">
        <v>10</v>
      </c>
      <c r="H40" s="356"/>
      <c r="I40" s="356"/>
      <c r="J40" s="356"/>
      <c r="K40" s="356"/>
      <c r="L40" s="356"/>
      <c r="M40" s="131"/>
      <c r="N40" s="131"/>
      <c r="O40" s="131"/>
      <c r="P40" s="89"/>
    </row>
    <row r="41" spans="1:18" s="44" customFormat="1">
      <c r="A41" s="1503" t="str">
        <f>IF(ISERROR(#REF!),"xx","")</f>
        <v>xx</v>
      </c>
      <c r="B41" s="1297" t="s">
        <v>550</v>
      </c>
      <c r="C41" s="1395"/>
      <c r="D41" s="1298" t="s">
        <v>1119</v>
      </c>
      <c r="E41" s="1299"/>
      <c r="F41" s="1956">
        <v>89.415640314000001</v>
      </c>
      <c r="G41" s="392" t="s">
        <v>1548</v>
      </c>
      <c r="H41" s="393" t="s">
        <v>1549</v>
      </c>
      <c r="I41" s="393" t="s">
        <v>314</v>
      </c>
      <c r="J41" s="393" t="s">
        <v>315</v>
      </c>
      <c r="K41" s="393"/>
      <c r="L41" s="393"/>
      <c r="M41" s="394"/>
      <c r="N41" s="394"/>
      <c r="O41" s="395"/>
      <c r="P41" s="4" t="s">
        <v>1048</v>
      </c>
    </row>
    <row r="42" spans="1:18" s="44" customFormat="1">
      <c r="A42" s="1503" t="str">
        <f>IF(ISERROR(#REF!),"xx","")</f>
        <v>xx</v>
      </c>
      <c r="B42" s="1300" t="s">
        <v>551</v>
      </c>
      <c r="C42" s="1392"/>
      <c r="D42" s="1292" t="s">
        <v>1120</v>
      </c>
      <c r="E42" s="1293"/>
      <c r="F42" s="1956">
        <v>116.14418655839999</v>
      </c>
      <c r="G42" s="396" t="s">
        <v>1548</v>
      </c>
      <c r="H42" s="397" t="s">
        <v>1549</v>
      </c>
      <c r="I42" s="397" t="s">
        <v>314</v>
      </c>
      <c r="J42" s="397" t="s">
        <v>315</v>
      </c>
      <c r="K42" s="397"/>
      <c r="L42" s="397"/>
      <c r="M42" s="398"/>
      <c r="N42" s="398"/>
      <c r="O42" s="399"/>
      <c r="P42" s="14" t="s">
        <v>1048</v>
      </c>
    </row>
    <row r="43" spans="1:18" s="44" customFormat="1">
      <c r="A43" s="1503" t="str">
        <f>IF(ISERROR(#REF!),"xx","")</f>
        <v>xx</v>
      </c>
      <c r="B43" s="1300" t="s">
        <v>552</v>
      </c>
      <c r="C43" s="1392"/>
      <c r="D43" s="1292" t="s">
        <v>949</v>
      </c>
      <c r="E43" s="1293"/>
      <c r="F43" s="1956">
        <v>116.14418655839999</v>
      </c>
      <c r="G43" s="396" t="s">
        <v>1548</v>
      </c>
      <c r="H43" s="397" t="s">
        <v>1549</v>
      </c>
      <c r="I43" s="397" t="s">
        <v>314</v>
      </c>
      <c r="J43" s="397" t="s">
        <v>315</v>
      </c>
      <c r="K43" s="397"/>
      <c r="L43" s="397"/>
      <c r="M43" s="398"/>
      <c r="N43" s="398"/>
      <c r="O43" s="399"/>
      <c r="P43" s="14" t="s">
        <v>1048</v>
      </c>
    </row>
    <row r="44" spans="1:18" s="44" customFormat="1">
      <c r="A44" s="1503" t="str">
        <f>IF(ISERROR(#REF!),"xx","")</f>
        <v>xx</v>
      </c>
      <c r="B44" s="1294" t="s">
        <v>553</v>
      </c>
      <c r="C44" s="1396"/>
      <c r="D44" s="1295" t="s">
        <v>950</v>
      </c>
      <c r="E44" s="1296"/>
      <c r="F44" s="1956">
        <v>116.14418655839999</v>
      </c>
      <c r="G44" s="400" t="s">
        <v>1548</v>
      </c>
      <c r="H44" s="401" t="s">
        <v>1549</v>
      </c>
      <c r="I44" s="401" t="s">
        <v>314</v>
      </c>
      <c r="J44" s="401" t="s">
        <v>315</v>
      </c>
      <c r="K44" s="401"/>
      <c r="L44" s="401"/>
      <c r="M44" s="402"/>
      <c r="N44" s="402"/>
      <c r="O44" s="403"/>
      <c r="P44" s="5" t="s">
        <v>1048</v>
      </c>
    </row>
    <row r="45" spans="1:18" s="44" customFormat="1">
      <c r="A45" s="1503" t="str">
        <f>IF(ISERROR(#REF!),"xx","")</f>
        <v>xx</v>
      </c>
      <c r="B45" s="1297" t="s">
        <v>1412</v>
      </c>
      <c r="C45" s="1395"/>
      <c r="D45" s="1298" t="s">
        <v>890</v>
      </c>
      <c r="E45" s="1299"/>
      <c r="F45" s="1956">
        <v>317.85817943880011</v>
      </c>
      <c r="G45" s="392" t="s">
        <v>1548</v>
      </c>
      <c r="H45" s="393" t="s">
        <v>1549</v>
      </c>
      <c r="I45" s="393" t="s">
        <v>314</v>
      </c>
      <c r="J45" s="393" t="s">
        <v>315</v>
      </c>
      <c r="K45" s="393"/>
      <c r="L45" s="393"/>
      <c r="M45" s="394"/>
      <c r="N45" s="394"/>
      <c r="O45" s="395"/>
      <c r="P45" s="4" t="s">
        <v>188</v>
      </c>
    </row>
    <row r="46" spans="1:18" s="44" customFormat="1">
      <c r="A46" s="1503" t="str">
        <f>IF(ISERROR(#REF!),"xx","")</f>
        <v>xx</v>
      </c>
      <c r="B46" s="1300" t="s">
        <v>1413</v>
      </c>
      <c r="C46" s="1392"/>
      <c r="D46" s="1292" t="s">
        <v>1695</v>
      </c>
      <c r="E46" s="1293"/>
      <c r="F46" s="1956">
        <v>99.414808693200001</v>
      </c>
      <c r="G46" s="396" t="s">
        <v>1548</v>
      </c>
      <c r="H46" s="397" t="s">
        <v>1549</v>
      </c>
      <c r="I46" s="397" t="s">
        <v>314</v>
      </c>
      <c r="J46" s="397" t="s">
        <v>315</v>
      </c>
      <c r="K46" s="397"/>
      <c r="L46" s="397"/>
      <c r="M46" s="398"/>
      <c r="N46" s="398"/>
      <c r="O46" s="399"/>
      <c r="P46" s="14" t="s">
        <v>872</v>
      </c>
    </row>
    <row r="47" spans="1:18" s="44" customFormat="1">
      <c r="A47" s="1503" t="str">
        <f>IF(ISERROR(#REF!),"xx","")</f>
        <v>xx</v>
      </c>
      <c r="B47" s="1300" t="s">
        <v>1414</v>
      </c>
      <c r="C47" s="1392"/>
      <c r="D47" s="1292" t="s">
        <v>1696</v>
      </c>
      <c r="E47" s="1293"/>
      <c r="F47" s="1956">
        <v>99.414808693200001</v>
      </c>
      <c r="G47" s="396" t="s">
        <v>1548</v>
      </c>
      <c r="H47" s="397" t="s">
        <v>1549</v>
      </c>
      <c r="I47" s="397" t="s">
        <v>314</v>
      </c>
      <c r="J47" s="397" t="s">
        <v>315</v>
      </c>
      <c r="K47" s="397"/>
      <c r="L47" s="397"/>
      <c r="M47" s="398"/>
      <c r="N47" s="398"/>
      <c r="O47" s="399"/>
      <c r="P47" s="14" t="s">
        <v>872</v>
      </c>
    </row>
    <row r="48" spans="1:18" s="44" customFormat="1">
      <c r="A48" s="1503" t="str">
        <f>IF(ISERROR(#REF!),"xx","")</f>
        <v>xx</v>
      </c>
      <c r="B48" s="1300" t="s">
        <v>1285</v>
      </c>
      <c r="C48" s="1392"/>
      <c r="D48" s="1292" t="s">
        <v>384</v>
      </c>
      <c r="E48" s="1293"/>
      <c r="F48" s="1956">
        <v>99.414808693200001</v>
      </c>
      <c r="G48" s="396" t="s">
        <v>1548</v>
      </c>
      <c r="H48" s="397" t="s">
        <v>1549</v>
      </c>
      <c r="I48" s="397" t="s">
        <v>314</v>
      </c>
      <c r="J48" s="397" t="s">
        <v>315</v>
      </c>
      <c r="K48" s="397"/>
      <c r="L48" s="397"/>
      <c r="M48" s="398"/>
      <c r="N48" s="398"/>
      <c r="O48" s="399"/>
      <c r="P48" s="14" t="s">
        <v>872</v>
      </c>
    </row>
    <row r="49" spans="1:16" s="44" customFormat="1">
      <c r="A49" s="1503" t="str">
        <f>IF(ISERROR(#REF!),"xx","")</f>
        <v>xx</v>
      </c>
      <c r="B49" s="1297" t="s">
        <v>1286</v>
      </c>
      <c r="C49" s="1395"/>
      <c r="D49" s="1298" t="s">
        <v>1287</v>
      </c>
      <c r="E49" s="1299"/>
      <c r="F49" s="1956">
        <v>129.02773043160002</v>
      </c>
      <c r="G49" s="392" t="s">
        <v>1548</v>
      </c>
      <c r="H49" s="393" t="s">
        <v>1549</v>
      </c>
      <c r="I49" s="393" t="s">
        <v>314</v>
      </c>
      <c r="J49" s="393" t="s">
        <v>315</v>
      </c>
      <c r="K49" s="393"/>
      <c r="L49" s="393"/>
      <c r="M49" s="394"/>
      <c r="N49" s="394"/>
      <c r="O49" s="303" t="s">
        <v>873</v>
      </c>
      <c r="P49" s="4" t="s">
        <v>1109</v>
      </c>
    </row>
    <row r="50" spans="1:16" s="44" customFormat="1">
      <c r="A50" s="1503" t="str">
        <f>IF(ISERROR(#REF!),"xx","")</f>
        <v>xx</v>
      </c>
      <c r="B50" s="1297" t="s">
        <v>65</v>
      </c>
      <c r="C50" s="1395"/>
      <c r="D50" s="1298" t="s">
        <v>1654</v>
      </c>
      <c r="E50" s="1299"/>
      <c r="F50" s="1956">
        <v>93.126870116280017</v>
      </c>
      <c r="G50" s="392"/>
      <c r="H50" s="393"/>
      <c r="I50" s="393" t="s">
        <v>314</v>
      </c>
      <c r="J50" s="393" t="s">
        <v>315</v>
      </c>
      <c r="K50" s="393"/>
      <c r="L50" s="393"/>
      <c r="M50" s="394"/>
      <c r="N50" s="394"/>
      <c r="O50" s="407"/>
      <c r="P50" s="4" t="s">
        <v>1209</v>
      </c>
    </row>
    <row r="51" spans="1:16" s="44" customFormat="1">
      <c r="A51" s="1503" t="str">
        <f>IF(ISERROR(#REF!),"xx","")</f>
        <v>xx</v>
      </c>
      <c r="B51" s="1300" t="s">
        <v>1421</v>
      </c>
      <c r="C51" s="1392"/>
      <c r="D51" s="1292" t="s">
        <v>1654</v>
      </c>
      <c r="E51" s="1293"/>
      <c r="F51" s="1956">
        <v>93.126870116280017</v>
      </c>
      <c r="G51" s="396" t="s">
        <v>1548</v>
      </c>
      <c r="H51" s="397" t="s">
        <v>1549</v>
      </c>
      <c r="I51" s="397"/>
      <c r="J51" s="397"/>
      <c r="K51" s="397"/>
      <c r="L51" s="397"/>
      <c r="M51" s="398"/>
      <c r="N51" s="398"/>
      <c r="O51" s="399"/>
      <c r="P51" s="14" t="s">
        <v>1209</v>
      </c>
    </row>
    <row r="52" spans="1:16" s="44" customFormat="1">
      <c r="A52" s="1503" t="str">
        <f>IF(ISERROR(#REF!),"xx","")</f>
        <v>xx</v>
      </c>
      <c r="B52" s="1294" t="s">
        <v>965</v>
      </c>
      <c r="C52" s="1396"/>
      <c r="D52" s="1295" t="s">
        <v>835</v>
      </c>
      <c r="E52" s="1296"/>
      <c r="F52" s="1956">
        <v>22.113545454000004</v>
      </c>
      <c r="G52" s="400" t="s">
        <v>1548</v>
      </c>
      <c r="H52" s="368" t="s">
        <v>1549</v>
      </c>
      <c r="I52" s="380"/>
      <c r="J52" s="380"/>
      <c r="K52" s="380"/>
      <c r="L52" s="60"/>
      <c r="M52" s="213"/>
      <c r="N52" s="213"/>
      <c r="O52" s="386"/>
      <c r="P52" s="5"/>
    </row>
    <row r="53" spans="1:16" s="44" customFormat="1">
      <c r="A53" s="1503" t="str">
        <f>IF(ISERROR(#REF!),"xx","")</f>
        <v>xx</v>
      </c>
      <c r="B53" s="1697" t="s">
        <v>481</v>
      </c>
      <c r="C53" s="1392"/>
      <c r="D53" s="1292" t="s">
        <v>798</v>
      </c>
      <c r="E53" s="1293"/>
      <c r="F53" s="1956">
        <v>124.02814624200001</v>
      </c>
      <c r="G53" s="372" t="s">
        <v>1376</v>
      </c>
      <c r="H53" s="257"/>
      <c r="I53" s="257"/>
      <c r="J53" s="257"/>
      <c r="K53" s="257"/>
      <c r="L53" s="49"/>
      <c r="M53" s="134"/>
      <c r="N53" s="134"/>
      <c r="O53" s="186"/>
      <c r="P53" s="14" t="s">
        <v>1377</v>
      </c>
    </row>
    <row r="54" spans="1:16" s="44" customFormat="1">
      <c r="A54" s="1503" t="str">
        <f>IF(ISERROR(#REF!),"xx","")</f>
        <v>xx</v>
      </c>
      <c r="B54" s="1696">
        <v>4145403</v>
      </c>
      <c r="C54" s="1395"/>
      <c r="D54" s="1298" t="s">
        <v>334</v>
      </c>
      <c r="E54" s="1299"/>
      <c r="F54" s="1956">
        <v>111.33689406840003</v>
      </c>
      <c r="G54" s="370" t="s">
        <v>302</v>
      </c>
      <c r="H54" s="371"/>
      <c r="I54" s="371"/>
      <c r="J54" s="371"/>
      <c r="K54" s="371"/>
      <c r="L54" s="59"/>
      <c r="M54" s="178"/>
      <c r="N54" s="178"/>
      <c r="O54" s="185"/>
      <c r="P54" s="4" t="s">
        <v>301</v>
      </c>
    </row>
    <row r="55" spans="1:16" s="44" customFormat="1">
      <c r="A55" s="1503" t="str">
        <f>IF(ISERROR(#REF!),"xx","")</f>
        <v>xx</v>
      </c>
      <c r="B55" s="1697">
        <v>4145703</v>
      </c>
      <c r="C55" s="1392"/>
      <c r="D55" s="1292" t="s">
        <v>428</v>
      </c>
      <c r="E55" s="1293"/>
      <c r="F55" s="1956">
        <v>206.32899367079997</v>
      </c>
      <c r="G55" s="372" t="s">
        <v>302</v>
      </c>
      <c r="H55" s="257"/>
      <c r="I55" s="257"/>
      <c r="J55" s="257"/>
      <c r="K55" s="257"/>
      <c r="L55" s="49"/>
      <c r="M55" s="134"/>
      <c r="N55" s="134"/>
      <c r="O55" s="186"/>
      <c r="P55" s="14" t="s">
        <v>301</v>
      </c>
    </row>
    <row r="56" spans="1:16" s="44" customFormat="1">
      <c r="A56" s="1503" t="str">
        <f>IF(ISERROR(#REF!),"xx","")</f>
        <v>xx</v>
      </c>
      <c r="B56" s="1697">
        <v>4145603</v>
      </c>
      <c r="C56" s="1392"/>
      <c r="D56" s="1292" t="s">
        <v>1453</v>
      </c>
      <c r="E56" s="1293"/>
      <c r="F56" s="1956">
        <v>206.32899367079997</v>
      </c>
      <c r="G56" s="372" t="s">
        <v>302</v>
      </c>
      <c r="H56" s="257"/>
      <c r="I56" s="257"/>
      <c r="J56" s="257"/>
      <c r="K56" s="257"/>
      <c r="L56" s="49"/>
      <c r="M56" s="134"/>
      <c r="N56" s="134"/>
      <c r="O56" s="186"/>
      <c r="P56" s="14" t="s">
        <v>301</v>
      </c>
    </row>
    <row r="57" spans="1:16" s="44" customFormat="1" ht="13.5" customHeight="1">
      <c r="A57" s="1503" t="str">
        <f>IF(ISERROR(#REF!),"xx","")</f>
        <v>xx</v>
      </c>
      <c r="B57" s="1698">
        <v>4145503</v>
      </c>
      <c r="C57" s="1396"/>
      <c r="D57" s="1295" t="s">
        <v>491</v>
      </c>
      <c r="E57" s="1296"/>
      <c r="F57" s="1956">
        <v>206.32899367079997</v>
      </c>
      <c r="G57" s="373" t="s">
        <v>302</v>
      </c>
      <c r="H57" s="374"/>
      <c r="I57" s="374"/>
      <c r="J57" s="374"/>
      <c r="K57" s="374"/>
      <c r="L57" s="60"/>
      <c r="M57" s="181"/>
      <c r="N57" s="181"/>
      <c r="O57" s="187"/>
      <c r="P57" s="5" t="s">
        <v>301</v>
      </c>
    </row>
    <row r="58" spans="1:16" s="44" customFormat="1">
      <c r="A58" s="1503" t="str">
        <f>IF(ISERROR(#REF!),"xx","")</f>
        <v>xx</v>
      </c>
      <c r="B58" s="1300">
        <v>4120032318</v>
      </c>
      <c r="C58" s="1392"/>
      <c r="D58" s="1292" t="s">
        <v>880</v>
      </c>
      <c r="E58" s="1293"/>
      <c r="F58" s="1956">
        <v>481.26766575888007</v>
      </c>
      <c r="G58" s="372" t="s">
        <v>302</v>
      </c>
      <c r="H58" s="257"/>
      <c r="I58" s="257"/>
      <c r="J58" s="257"/>
      <c r="K58" s="257"/>
      <c r="L58" s="49"/>
      <c r="M58" s="134"/>
      <c r="N58" s="134"/>
      <c r="O58" s="186"/>
      <c r="P58" s="94" t="s">
        <v>484</v>
      </c>
    </row>
    <row r="59" spans="1:16" s="44" customFormat="1">
      <c r="A59" s="1503" t="str">
        <f>IF(ISERROR(#REF!),"xx","")</f>
        <v>xx</v>
      </c>
      <c r="B59" s="1300">
        <v>4576211</v>
      </c>
      <c r="C59" s="1392"/>
      <c r="D59" s="1292" t="s">
        <v>736</v>
      </c>
      <c r="E59" s="1293"/>
      <c r="F59" s="1956">
        <v>124.02814624200001</v>
      </c>
      <c r="G59" s="372"/>
      <c r="H59" s="257" t="s">
        <v>14</v>
      </c>
      <c r="I59" s="257"/>
      <c r="J59" s="257"/>
      <c r="K59" s="257"/>
      <c r="L59" s="49"/>
      <c r="M59" s="134"/>
      <c r="N59" s="134"/>
      <c r="O59" s="186"/>
      <c r="P59" s="94" t="s">
        <v>15</v>
      </c>
    </row>
    <row r="60" spans="1:16" s="44" customFormat="1">
      <c r="A60" s="1503" t="str">
        <f>IF(ISERROR(#REF!),"xx","")</f>
        <v>xx</v>
      </c>
      <c r="B60" s="1696">
        <v>4576311</v>
      </c>
      <c r="C60" s="1395"/>
      <c r="D60" s="1298" t="s">
        <v>912</v>
      </c>
      <c r="E60" s="1299"/>
      <c r="F60" s="1956">
        <v>199.98336758400001</v>
      </c>
      <c r="G60" s="370"/>
      <c r="H60" s="371" t="s">
        <v>14</v>
      </c>
      <c r="I60" s="371"/>
      <c r="J60" s="371"/>
      <c r="K60" s="371"/>
      <c r="L60" s="59"/>
      <c r="M60" s="178"/>
      <c r="N60" s="178"/>
      <c r="O60" s="185"/>
      <c r="P60" s="4" t="s">
        <v>15</v>
      </c>
    </row>
    <row r="61" spans="1:16" s="44" customFormat="1">
      <c r="A61" s="1503" t="str">
        <f>IF(ISERROR(#REF!),"xx","")</f>
        <v>xx</v>
      </c>
      <c r="B61" s="1297">
        <v>4577211</v>
      </c>
      <c r="C61" s="1395"/>
      <c r="D61" s="1298" t="s">
        <v>1384</v>
      </c>
      <c r="E61" s="1299"/>
      <c r="F61" s="1956">
        <v>167.10148695240005</v>
      </c>
      <c r="G61" s="370"/>
      <c r="H61" s="371" t="s">
        <v>14</v>
      </c>
      <c r="I61" s="371"/>
      <c r="J61" s="371"/>
      <c r="K61" s="371"/>
      <c r="L61" s="59"/>
      <c r="M61" s="178"/>
      <c r="N61" s="178"/>
      <c r="O61" s="185"/>
      <c r="P61" s="4" t="s">
        <v>1558</v>
      </c>
    </row>
    <row r="62" spans="1:16" s="44" customFormat="1">
      <c r="A62" s="1503" t="str">
        <f>IF(ISERROR(#REF!),"xx","")</f>
        <v>xx</v>
      </c>
      <c r="B62" s="1300" t="s">
        <v>962</v>
      </c>
      <c r="C62" s="1392"/>
      <c r="D62" s="1292" t="s">
        <v>1119</v>
      </c>
      <c r="E62" s="1293"/>
      <c r="F62" s="1956">
        <v>84.608347824000006</v>
      </c>
      <c r="G62" s="372" t="s">
        <v>1210</v>
      </c>
      <c r="H62" s="257" t="s">
        <v>666</v>
      </c>
      <c r="I62" s="257" t="s">
        <v>1211</v>
      </c>
      <c r="J62" s="257" t="s">
        <v>1212</v>
      </c>
      <c r="K62" s="257" t="s">
        <v>1213</v>
      </c>
      <c r="L62" s="49" t="s">
        <v>665</v>
      </c>
      <c r="M62" s="134" t="s">
        <v>667</v>
      </c>
      <c r="N62" s="134"/>
      <c r="O62" s="186"/>
      <c r="P62" s="14" t="s">
        <v>1609</v>
      </c>
    </row>
    <row r="63" spans="1:16" s="44" customFormat="1">
      <c r="A63" s="1503" t="str">
        <f>IF(ISERROR(#REF!),"xx","")</f>
        <v>xx</v>
      </c>
      <c r="B63" s="1294" t="s">
        <v>963</v>
      </c>
      <c r="C63" s="1396"/>
      <c r="D63" s="1295" t="s">
        <v>1120</v>
      </c>
      <c r="E63" s="1296"/>
      <c r="F63" s="1956">
        <v>148.06460869200001</v>
      </c>
      <c r="G63" s="372" t="s">
        <v>1210</v>
      </c>
      <c r="H63" s="257" t="s">
        <v>666</v>
      </c>
      <c r="I63" s="257" t="s">
        <v>1211</v>
      </c>
      <c r="J63" s="257" t="s">
        <v>1212</v>
      </c>
      <c r="K63" s="257" t="s">
        <v>1213</v>
      </c>
      <c r="L63" s="49" t="s">
        <v>665</v>
      </c>
      <c r="M63" s="134" t="s">
        <v>667</v>
      </c>
      <c r="N63" s="134"/>
      <c r="O63" s="186"/>
      <c r="P63" s="5" t="s">
        <v>1609</v>
      </c>
    </row>
    <row r="64" spans="1:16" s="44" customFormat="1">
      <c r="A64" s="1503" t="str">
        <f>IF(ISERROR(#REF!),"xx","")</f>
        <v>xx</v>
      </c>
      <c r="B64" s="1297" t="s">
        <v>1584</v>
      </c>
      <c r="C64" s="1395"/>
      <c r="D64" s="1298" t="s">
        <v>949</v>
      </c>
      <c r="E64" s="1299"/>
      <c r="F64" s="1956">
        <v>148.06460869200001</v>
      </c>
      <c r="G64" s="370" t="s">
        <v>1210</v>
      </c>
      <c r="H64" s="371" t="s">
        <v>666</v>
      </c>
      <c r="I64" s="371" t="s">
        <v>1211</v>
      </c>
      <c r="J64" s="371" t="s">
        <v>1212</v>
      </c>
      <c r="K64" s="371" t="s">
        <v>1213</v>
      </c>
      <c r="L64" s="59" t="s">
        <v>665</v>
      </c>
      <c r="M64" s="178" t="s">
        <v>667</v>
      </c>
      <c r="N64" s="178"/>
      <c r="O64" s="185"/>
      <c r="P64" s="122" t="s">
        <v>1609</v>
      </c>
    </row>
    <row r="65" spans="1:16" s="44" customFormat="1">
      <c r="A65" s="1503" t="str">
        <f>IF(ISERROR(#REF!),"xx","")</f>
        <v>xx</v>
      </c>
      <c r="B65" s="1300" t="s">
        <v>1206</v>
      </c>
      <c r="C65" s="1392"/>
      <c r="D65" s="1292" t="s">
        <v>950</v>
      </c>
      <c r="E65" s="1293"/>
      <c r="F65" s="1956">
        <v>148.06460869200001</v>
      </c>
      <c r="G65" s="372" t="s">
        <v>1210</v>
      </c>
      <c r="H65" s="257" t="s">
        <v>666</v>
      </c>
      <c r="I65" s="257" t="s">
        <v>1211</v>
      </c>
      <c r="J65" s="257" t="s">
        <v>1212</v>
      </c>
      <c r="K65" s="257" t="s">
        <v>1213</v>
      </c>
      <c r="L65" s="49" t="s">
        <v>665</v>
      </c>
      <c r="M65" s="134" t="s">
        <v>667</v>
      </c>
      <c r="N65" s="134"/>
      <c r="O65" s="186"/>
      <c r="P65" s="94" t="s">
        <v>1609</v>
      </c>
    </row>
    <row r="66" spans="1:16" s="44" customFormat="1">
      <c r="A66" s="1503" t="str">
        <f>IF(ISERROR(#REF!),"xx","")</f>
        <v>xx</v>
      </c>
      <c r="B66" s="1300" t="s">
        <v>1205</v>
      </c>
      <c r="C66" s="1392"/>
      <c r="D66" s="1292" t="s">
        <v>951</v>
      </c>
      <c r="E66" s="1293"/>
      <c r="F66" s="1956">
        <v>421.69569722280011</v>
      </c>
      <c r="G66" s="372" t="s">
        <v>1210</v>
      </c>
      <c r="H66" s="257" t="s">
        <v>666</v>
      </c>
      <c r="I66" s="257" t="s">
        <v>1211</v>
      </c>
      <c r="J66" s="257" t="s">
        <v>1212</v>
      </c>
      <c r="K66" s="257" t="s">
        <v>1213</v>
      </c>
      <c r="L66" s="49" t="s">
        <v>665</v>
      </c>
      <c r="M66" s="134" t="s">
        <v>667</v>
      </c>
      <c r="N66" s="134"/>
      <c r="O66" s="186"/>
      <c r="P66" s="94" t="s">
        <v>108</v>
      </c>
    </row>
    <row r="67" spans="1:16" s="44" customFormat="1">
      <c r="A67" s="1503" t="str">
        <f>IF(ISERROR(#REF!),"xx","")</f>
        <v>xx</v>
      </c>
      <c r="B67" s="1300" t="s">
        <v>964</v>
      </c>
      <c r="C67" s="1392"/>
      <c r="D67" s="1292" t="s">
        <v>1695</v>
      </c>
      <c r="E67" s="1293"/>
      <c r="F67" s="1956">
        <v>84.608347824000006</v>
      </c>
      <c r="G67" s="373" t="s">
        <v>1210</v>
      </c>
      <c r="H67" s="374" t="s">
        <v>666</v>
      </c>
      <c r="I67" s="374" t="s">
        <v>1211</v>
      </c>
      <c r="J67" s="374" t="s">
        <v>1212</v>
      </c>
      <c r="K67" s="374" t="s">
        <v>1213</v>
      </c>
      <c r="L67" s="60" t="s">
        <v>665</v>
      </c>
      <c r="M67" s="181" t="s">
        <v>667</v>
      </c>
      <c r="N67" s="181"/>
      <c r="O67" s="187"/>
      <c r="P67" s="14" t="s">
        <v>872</v>
      </c>
    </row>
    <row r="68" spans="1:16" s="44" customFormat="1">
      <c r="A68" s="1503" t="str">
        <f>IF(ISERROR(#REF!),"xx","")</f>
        <v>xx</v>
      </c>
      <c r="B68" s="1696" t="s">
        <v>1073</v>
      </c>
      <c r="C68" s="1395"/>
      <c r="D68" s="1298" t="s">
        <v>1696</v>
      </c>
      <c r="E68" s="1299"/>
      <c r="F68" s="1956">
        <v>84.608347824000006</v>
      </c>
      <c r="G68" s="370" t="s">
        <v>1210</v>
      </c>
      <c r="H68" s="371" t="s">
        <v>666</v>
      </c>
      <c r="I68" s="371" t="s">
        <v>1211</v>
      </c>
      <c r="J68" s="371" t="s">
        <v>1212</v>
      </c>
      <c r="K68" s="371" t="s">
        <v>1213</v>
      </c>
      <c r="L68" s="59" t="s">
        <v>665</v>
      </c>
      <c r="M68" s="178" t="s">
        <v>667</v>
      </c>
      <c r="N68" s="178"/>
      <c r="O68" s="185"/>
      <c r="P68" s="4" t="s">
        <v>872</v>
      </c>
    </row>
    <row r="69" spans="1:16" s="44" customFormat="1">
      <c r="A69" s="1503" t="str">
        <f>IF(ISERROR(#REF!),"xx","")</f>
        <v>xx</v>
      </c>
      <c r="B69" s="1697" t="s">
        <v>1207</v>
      </c>
      <c r="C69" s="1392"/>
      <c r="D69" s="1292" t="s">
        <v>384</v>
      </c>
      <c r="E69" s="1293"/>
      <c r="F69" s="1956">
        <v>84.608347824000006</v>
      </c>
      <c r="G69" s="372" t="s">
        <v>1210</v>
      </c>
      <c r="H69" s="257" t="s">
        <v>666</v>
      </c>
      <c r="I69" s="257" t="s">
        <v>1211</v>
      </c>
      <c r="J69" s="257" t="s">
        <v>1212</v>
      </c>
      <c r="K69" s="257" t="s">
        <v>1213</v>
      </c>
      <c r="L69" s="49" t="s">
        <v>665</v>
      </c>
      <c r="M69" s="134" t="s">
        <v>667</v>
      </c>
      <c r="N69" s="134"/>
      <c r="O69" s="186"/>
      <c r="P69" s="14" t="s">
        <v>872</v>
      </c>
    </row>
    <row r="70" spans="1:16" s="44" customFormat="1">
      <c r="A70" s="1503" t="str">
        <f>IF(ISERROR(#REF!),"xx","")</f>
        <v>xx</v>
      </c>
      <c r="B70" s="1698">
        <v>4059211</v>
      </c>
      <c r="C70" s="1396"/>
      <c r="D70" s="1295" t="s">
        <v>1026</v>
      </c>
      <c r="E70" s="1296"/>
      <c r="F70" s="1956">
        <v>170.94732094440005</v>
      </c>
      <c r="G70" s="373" t="s">
        <v>1210</v>
      </c>
      <c r="H70" s="374" t="s">
        <v>666</v>
      </c>
      <c r="I70" s="374" t="s">
        <v>1211</v>
      </c>
      <c r="J70" s="374" t="s">
        <v>1212</v>
      </c>
      <c r="K70" s="374" t="s">
        <v>1213</v>
      </c>
      <c r="L70" s="60" t="s">
        <v>665</v>
      </c>
      <c r="M70" s="181" t="s">
        <v>667</v>
      </c>
      <c r="N70" s="181"/>
      <c r="O70" s="187"/>
      <c r="P70" s="5" t="s">
        <v>7</v>
      </c>
    </row>
    <row r="71" spans="1:16" s="44" customFormat="1">
      <c r="A71" s="1503" t="str">
        <f>IF(ISERROR(#REF!),"xx","")</f>
        <v>xx</v>
      </c>
      <c r="B71" s="1697" t="s">
        <v>298</v>
      </c>
      <c r="C71" s="1392"/>
      <c r="D71" s="1292" t="s">
        <v>383</v>
      </c>
      <c r="E71" s="1293"/>
      <c r="F71" s="1956">
        <v>80.954805531600016</v>
      </c>
      <c r="G71" s="372" t="s">
        <v>109</v>
      </c>
      <c r="H71" s="257"/>
      <c r="I71" s="257"/>
      <c r="J71" s="257"/>
      <c r="K71" s="257"/>
      <c r="L71" s="49"/>
      <c r="M71" s="134"/>
      <c r="N71" s="134"/>
      <c r="O71" s="186"/>
      <c r="P71" s="14" t="s">
        <v>110</v>
      </c>
    </row>
    <row r="72" spans="1:16" s="44" customFormat="1">
      <c r="A72" s="1503" t="str">
        <f>IF(ISERROR(#REF!),"xx","")</f>
        <v>xx</v>
      </c>
      <c r="B72" s="1300" t="s">
        <v>832</v>
      </c>
      <c r="C72" s="1392"/>
      <c r="D72" s="1292" t="s">
        <v>957</v>
      </c>
      <c r="E72" s="1293"/>
      <c r="F72" s="1956">
        <v>292.36030007184002</v>
      </c>
      <c r="G72" s="372" t="s">
        <v>109</v>
      </c>
      <c r="H72" s="257"/>
      <c r="I72" s="257"/>
      <c r="J72" s="257"/>
      <c r="K72" s="257"/>
      <c r="L72" s="49"/>
      <c r="M72" s="134"/>
      <c r="N72" s="134"/>
      <c r="O72" s="186"/>
      <c r="P72" s="14" t="s">
        <v>484</v>
      </c>
    </row>
    <row r="73" spans="1:16" s="44" customFormat="1">
      <c r="A73" s="1503" t="str">
        <f>IF(ISERROR(#REF!),"xx","")</f>
        <v>xx</v>
      </c>
      <c r="B73" s="1294" t="s">
        <v>557</v>
      </c>
      <c r="C73" s="1396"/>
      <c r="D73" s="1295" t="s">
        <v>958</v>
      </c>
      <c r="E73" s="1296"/>
      <c r="F73" s="1956">
        <v>412.08111224280003</v>
      </c>
      <c r="G73" s="372" t="s">
        <v>109</v>
      </c>
      <c r="H73" s="257" t="s">
        <v>538</v>
      </c>
      <c r="I73" s="257"/>
      <c r="J73" s="257"/>
      <c r="K73" s="257"/>
      <c r="L73" s="49"/>
      <c r="M73" s="134"/>
      <c r="N73" s="134"/>
      <c r="O73" s="186"/>
      <c r="P73" s="5" t="s">
        <v>483</v>
      </c>
    </row>
    <row r="74" spans="1:16" s="44" customFormat="1">
      <c r="A74" s="1503" t="str">
        <f>IF(ISERROR(#REF!),"xx","")</f>
        <v>xx</v>
      </c>
      <c r="B74" s="1297" t="s">
        <v>1631</v>
      </c>
      <c r="C74" s="1395"/>
      <c r="D74" s="1298" t="s">
        <v>959</v>
      </c>
      <c r="E74" s="1299"/>
      <c r="F74" s="1956">
        <v>35.573964426000011</v>
      </c>
      <c r="G74" s="370" t="s">
        <v>109</v>
      </c>
      <c r="H74" s="371" t="s">
        <v>538</v>
      </c>
      <c r="I74" s="371"/>
      <c r="J74" s="371"/>
      <c r="K74" s="371"/>
      <c r="L74" s="59"/>
      <c r="M74" s="178"/>
      <c r="N74" s="178"/>
      <c r="O74" s="185"/>
      <c r="P74" s="122" t="s">
        <v>1559</v>
      </c>
    </row>
    <row r="75" spans="1:16" s="44" customFormat="1">
      <c r="A75" s="1503" t="str">
        <f>IF(ISERROR(#REF!),"xx","")</f>
        <v>xx</v>
      </c>
      <c r="B75" s="1697" t="s">
        <v>297</v>
      </c>
      <c r="C75" s="1392"/>
      <c r="D75" s="1292" t="s">
        <v>1314</v>
      </c>
      <c r="E75" s="1293"/>
      <c r="F75" s="1956">
        <v>26.170900315560001</v>
      </c>
      <c r="G75" s="372" t="s">
        <v>805</v>
      </c>
      <c r="H75" s="257"/>
      <c r="I75" s="257"/>
      <c r="J75" s="257"/>
      <c r="K75" s="257"/>
      <c r="L75" s="49"/>
      <c r="M75" s="134"/>
      <c r="N75" s="134"/>
      <c r="O75" s="186"/>
      <c r="P75" s="14" t="s">
        <v>66</v>
      </c>
    </row>
    <row r="76" spans="1:16" s="44" customFormat="1">
      <c r="A76" s="1503" t="str">
        <f>IF(ISERROR(#REF!),"xx","")</f>
        <v>xx</v>
      </c>
      <c r="B76" s="1297" t="s">
        <v>1629</v>
      </c>
      <c r="C76" s="1395"/>
      <c r="D76" s="1298" t="s">
        <v>1397</v>
      </c>
      <c r="E76" s="1299"/>
      <c r="F76" s="1956">
        <v>238.05712410480001</v>
      </c>
      <c r="G76" s="370"/>
      <c r="H76" s="371" t="s">
        <v>426</v>
      </c>
      <c r="I76" s="371"/>
      <c r="J76" s="371"/>
      <c r="K76" s="371"/>
      <c r="L76" s="59"/>
      <c r="M76" s="178"/>
      <c r="N76" s="178"/>
      <c r="O76" s="185"/>
      <c r="P76" s="4" t="s">
        <v>895</v>
      </c>
    </row>
    <row r="77" spans="1:16" s="44" customFormat="1">
      <c r="A77" s="1503" t="str">
        <f>IF(ISERROR(#REF!),"xx","")</f>
        <v>xx</v>
      </c>
      <c r="B77" s="1300" t="s">
        <v>1628</v>
      </c>
      <c r="C77" s="1392"/>
      <c r="D77" s="1292" t="s">
        <v>1398</v>
      </c>
      <c r="E77" s="1293"/>
      <c r="F77" s="1956">
        <v>238.05712410480001</v>
      </c>
      <c r="G77" s="372"/>
      <c r="H77" s="257" t="s">
        <v>426</v>
      </c>
      <c r="I77" s="257"/>
      <c r="J77" s="257"/>
      <c r="K77" s="257"/>
      <c r="L77" s="49"/>
      <c r="M77" s="134"/>
      <c r="N77" s="134"/>
      <c r="O77" s="186"/>
      <c r="P77" s="14" t="s">
        <v>895</v>
      </c>
    </row>
    <row r="78" spans="1:16" s="44" customFormat="1">
      <c r="A78" s="1503" t="str">
        <f>IF(ISERROR(#REF!),"xx","")</f>
        <v>xx</v>
      </c>
      <c r="B78" s="1300" t="s">
        <v>1627</v>
      </c>
      <c r="C78" s="1392"/>
      <c r="D78" s="1292" t="s">
        <v>1399</v>
      </c>
      <c r="E78" s="1293"/>
      <c r="F78" s="1956">
        <v>238.05712410480001</v>
      </c>
      <c r="G78" s="372"/>
      <c r="H78" s="257" t="s">
        <v>426</v>
      </c>
      <c r="I78" s="257"/>
      <c r="J78" s="257"/>
      <c r="K78" s="257"/>
      <c r="L78" s="49"/>
      <c r="M78" s="134"/>
      <c r="N78" s="134"/>
      <c r="O78" s="186"/>
      <c r="P78" s="14" t="s">
        <v>895</v>
      </c>
    </row>
    <row r="79" spans="1:16" s="44" customFormat="1">
      <c r="A79" s="1503" t="str">
        <f>IF(ISERROR(#REF!),"xx","")</f>
        <v>xx</v>
      </c>
      <c r="B79" s="1297" t="s">
        <v>1630</v>
      </c>
      <c r="C79" s="1395"/>
      <c r="D79" s="1298" t="s">
        <v>750</v>
      </c>
      <c r="E79" s="1299"/>
      <c r="F79" s="1956">
        <v>292.36030007184002</v>
      </c>
      <c r="G79" s="370"/>
      <c r="H79" s="371" t="s">
        <v>426</v>
      </c>
      <c r="I79" s="371"/>
      <c r="J79" s="371"/>
      <c r="K79" s="371"/>
      <c r="L79" s="59"/>
      <c r="M79" s="178"/>
      <c r="N79" s="178"/>
      <c r="O79" s="185"/>
      <c r="P79" s="122" t="s">
        <v>484</v>
      </c>
    </row>
    <row r="80" spans="1:16" s="44" customFormat="1">
      <c r="A80" s="1503" t="str">
        <f>IF(ISERROR(#REF!),"xx","")</f>
        <v>xx</v>
      </c>
      <c r="B80" s="1297" t="s">
        <v>1498</v>
      </c>
      <c r="C80" s="1395"/>
      <c r="D80" s="1298" t="s">
        <v>1501</v>
      </c>
      <c r="E80" s="1299" t="s">
        <v>1119</v>
      </c>
      <c r="F80" s="1956">
        <v>148.06460869200001</v>
      </c>
      <c r="G80" s="392" t="s">
        <v>150</v>
      </c>
      <c r="H80" s="371"/>
      <c r="I80" s="371"/>
      <c r="J80" s="61"/>
      <c r="K80" s="61"/>
      <c r="L80" s="371"/>
      <c r="M80" s="453"/>
      <c r="N80" s="204"/>
      <c r="O80" s="204"/>
      <c r="P80" s="4" t="s">
        <v>151</v>
      </c>
    </row>
    <row r="81" spans="1:16" s="44" customFormat="1">
      <c r="A81" s="1503" t="str">
        <f>IF(ISERROR(#REF!),"xx","")</f>
        <v>xx</v>
      </c>
      <c r="B81" s="1300" t="s">
        <v>135</v>
      </c>
      <c r="C81" s="1392"/>
      <c r="D81" s="1292" t="s">
        <v>1502</v>
      </c>
      <c r="E81" s="1293" t="s">
        <v>950</v>
      </c>
      <c r="F81" s="1956">
        <v>232.67295651600006</v>
      </c>
      <c r="G81" s="372" t="s">
        <v>150</v>
      </c>
      <c r="H81" s="257"/>
      <c r="I81" s="257"/>
      <c r="J81" s="63"/>
      <c r="K81" s="63"/>
      <c r="L81" s="257"/>
      <c r="M81" s="215"/>
      <c r="N81" s="205"/>
      <c r="O81" s="205"/>
      <c r="P81" s="14" t="s">
        <v>151</v>
      </c>
    </row>
    <row r="82" spans="1:16" s="44" customFormat="1">
      <c r="A82" s="1503" t="str">
        <f>IF(ISERROR(#REF!),"xx","")</f>
        <v>xx</v>
      </c>
      <c r="B82" s="1300" t="s">
        <v>1499</v>
      </c>
      <c r="C82" s="1392"/>
      <c r="D82" s="1292" t="s">
        <v>144</v>
      </c>
      <c r="E82" s="1293" t="s">
        <v>949</v>
      </c>
      <c r="F82" s="1956">
        <v>232.67295651600006</v>
      </c>
      <c r="G82" s="372" t="s">
        <v>150</v>
      </c>
      <c r="H82" s="257"/>
      <c r="I82" s="257"/>
      <c r="J82" s="63"/>
      <c r="K82" s="63"/>
      <c r="L82" s="257"/>
      <c r="M82" s="215"/>
      <c r="N82" s="205"/>
      <c r="O82" s="205"/>
      <c r="P82" s="14" t="s">
        <v>151</v>
      </c>
    </row>
    <row r="83" spans="1:16" s="44" customFormat="1">
      <c r="A83" s="1503" t="str">
        <f>IF(ISERROR(#REF!),"xx","")</f>
        <v>xx</v>
      </c>
      <c r="B83" s="1294" t="s">
        <v>661</v>
      </c>
      <c r="C83" s="1396"/>
      <c r="D83" s="1295" t="s">
        <v>145</v>
      </c>
      <c r="E83" s="1296" t="s">
        <v>1120</v>
      </c>
      <c r="F83" s="1956">
        <v>232.67295651600006</v>
      </c>
      <c r="G83" s="373" t="s">
        <v>150</v>
      </c>
      <c r="H83" s="374"/>
      <c r="I83" s="374"/>
      <c r="J83" s="64"/>
      <c r="K83" s="64"/>
      <c r="L83" s="374"/>
      <c r="M83" s="406"/>
      <c r="N83" s="224"/>
      <c r="O83" s="224"/>
      <c r="P83" s="5" t="s">
        <v>151</v>
      </c>
    </row>
    <row r="84" spans="1:16" s="44" customFormat="1">
      <c r="A84" s="1503" t="str">
        <f>IF(ISERROR(#REF!),"xx","")</f>
        <v>xx</v>
      </c>
      <c r="B84" s="1300" t="s">
        <v>133</v>
      </c>
      <c r="C84" s="1392"/>
      <c r="D84" s="1292" t="s">
        <v>146</v>
      </c>
      <c r="E84" s="1293" t="s">
        <v>212</v>
      </c>
      <c r="F84" s="1956">
        <v>97.491891697200046</v>
      </c>
      <c r="G84" s="372" t="s">
        <v>150</v>
      </c>
      <c r="H84" s="257"/>
      <c r="I84" s="257"/>
      <c r="J84" s="63"/>
      <c r="K84" s="63"/>
      <c r="L84" s="257"/>
      <c r="M84" s="215"/>
      <c r="N84" s="205"/>
      <c r="O84" s="205"/>
      <c r="P84" s="14" t="s">
        <v>344</v>
      </c>
    </row>
    <row r="85" spans="1:16" s="44" customFormat="1">
      <c r="A85" s="1503" t="str">
        <f>IF(ISERROR(#REF!),"xx","")</f>
        <v>xx</v>
      </c>
      <c r="B85" s="1300" t="s">
        <v>134</v>
      </c>
      <c r="C85" s="1392"/>
      <c r="D85" s="1292" t="s">
        <v>147</v>
      </c>
      <c r="E85" s="1293" t="s">
        <v>384</v>
      </c>
      <c r="F85" s="1956">
        <v>151.910442684</v>
      </c>
      <c r="G85" s="372" t="s">
        <v>150</v>
      </c>
      <c r="H85" s="257"/>
      <c r="I85" s="257"/>
      <c r="J85" s="63"/>
      <c r="K85" s="63"/>
      <c r="L85" s="257"/>
      <c r="M85" s="215"/>
      <c r="N85" s="205"/>
      <c r="O85" s="205"/>
      <c r="P85" s="14" t="s">
        <v>344</v>
      </c>
    </row>
    <row r="86" spans="1:16" s="44" customFormat="1">
      <c r="A86" s="1503" t="str">
        <f>IF(ISERROR(#REF!),"xx","")</f>
        <v>xx</v>
      </c>
      <c r="B86" s="1300" t="s">
        <v>1500</v>
      </c>
      <c r="C86" s="1392"/>
      <c r="D86" s="1292" t="s">
        <v>148</v>
      </c>
      <c r="E86" s="1293" t="s">
        <v>1696</v>
      </c>
      <c r="F86" s="1956">
        <v>151.910442684</v>
      </c>
      <c r="G86" s="372" t="s">
        <v>150</v>
      </c>
      <c r="H86" s="257"/>
      <c r="I86" s="257"/>
      <c r="J86" s="63"/>
      <c r="K86" s="63"/>
      <c r="L86" s="257"/>
      <c r="M86" s="215"/>
      <c r="N86" s="205"/>
      <c r="O86" s="205"/>
      <c r="P86" s="14" t="s">
        <v>344</v>
      </c>
    </row>
    <row r="87" spans="1:16" s="44" customFormat="1">
      <c r="A87" s="1503" t="str">
        <f>IF(ISERROR(#REF!),"xx","")</f>
        <v>xx</v>
      </c>
      <c r="B87" s="1300" t="s">
        <v>662</v>
      </c>
      <c r="C87" s="1392"/>
      <c r="D87" s="1292" t="s">
        <v>149</v>
      </c>
      <c r="E87" s="1293" t="s">
        <v>1695</v>
      </c>
      <c r="F87" s="1956">
        <v>151.910442684</v>
      </c>
      <c r="G87" s="372" t="s">
        <v>150</v>
      </c>
      <c r="H87" s="257"/>
      <c r="I87" s="257"/>
      <c r="J87" s="63"/>
      <c r="K87" s="63"/>
      <c r="L87" s="257"/>
      <c r="M87" s="215"/>
      <c r="N87" s="205"/>
      <c r="O87" s="205"/>
      <c r="P87" s="14" t="s">
        <v>344</v>
      </c>
    </row>
    <row r="88" spans="1:16" s="44" customFormat="1">
      <c r="A88" s="1503" t="str">
        <f>IF(ISERROR(#REF!),"xx","")</f>
        <v>xx</v>
      </c>
      <c r="B88" s="1297" t="s">
        <v>940</v>
      </c>
      <c r="C88" s="1395"/>
      <c r="D88" s="1298" t="s">
        <v>944</v>
      </c>
      <c r="E88" s="1299" t="s">
        <v>1654</v>
      </c>
      <c r="F88" s="1956">
        <v>161.52502766400005</v>
      </c>
      <c r="G88" s="392" t="s">
        <v>150</v>
      </c>
      <c r="H88" s="393" t="s">
        <v>1260</v>
      </c>
      <c r="I88" s="393"/>
      <c r="J88" s="1017"/>
      <c r="K88" s="361"/>
      <c r="L88" s="393"/>
      <c r="M88" s="405"/>
      <c r="N88" s="204"/>
      <c r="O88" s="115"/>
      <c r="P88" s="4" t="s">
        <v>1675</v>
      </c>
    </row>
    <row r="89" spans="1:16" s="44" customFormat="1">
      <c r="A89" s="1503" t="str">
        <f>IF(ISERROR(#REF!),"xx","")</f>
        <v>xx</v>
      </c>
      <c r="B89" s="1300" t="s">
        <v>941</v>
      </c>
      <c r="C89" s="1392"/>
      <c r="D89" s="1292" t="s">
        <v>945</v>
      </c>
      <c r="E89" s="1293" t="s">
        <v>535</v>
      </c>
      <c r="F89" s="1956">
        <v>81.647055650160013</v>
      </c>
      <c r="G89" s="396" t="s">
        <v>150</v>
      </c>
      <c r="H89" s="397" t="s">
        <v>1260</v>
      </c>
      <c r="I89" s="397"/>
      <c r="J89" s="450"/>
      <c r="K89" s="362"/>
      <c r="L89" s="397"/>
      <c r="M89" s="332"/>
      <c r="N89" s="205"/>
      <c r="O89" s="242"/>
      <c r="P89" s="14" t="s">
        <v>1675</v>
      </c>
    </row>
    <row r="90" spans="1:16" s="44" customFormat="1">
      <c r="A90" s="1503" t="str">
        <f>IF(ISERROR(#REF!),"xx","")</f>
        <v>xx</v>
      </c>
      <c r="B90" s="1300" t="s">
        <v>942</v>
      </c>
      <c r="C90" s="1392"/>
      <c r="D90" s="1292" t="s">
        <v>946</v>
      </c>
      <c r="E90" s="1293" t="s">
        <v>1469</v>
      </c>
      <c r="F90" s="1956">
        <v>37.535339761920007</v>
      </c>
      <c r="G90" s="396" t="s">
        <v>150</v>
      </c>
      <c r="H90" s="397" t="s">
        <v>1260</v>
      </c>
      <c r="I90" s="397"/>
      <c r="J90" s="450"/>
      <c r="K90" s="362"/>
      <c r="L90" s="397"/>
      <c r="M90" s="332"/>
      <c r="N90" s="205"/>
      <c r="O90" s="242"/>
      <c r="P90" s="14" t="s">
        <v>1675</v>
      </c>
    </row>
    <row r="91" spans="1:16" s="44" customFormat="1">
      <c r="A91" s="1503" t="str">
        <f>IF(ISERROR(#REF!),"xx","")</f>
        <v>xx</v>
      </c>
      <c r="B91" s="1294" t="s">
        <v>3247</v>
      </c>
      <c r="C91" s="1396"/>
      <c r="D91" s="1295" t="s">
        <v>943</v>
      </c>
      <c r="E91" s="1296" t="s">
        <v>1535</v>
      </c>
      <c r="F91" s="1956">
        <v>12.248981264520003</v>
      </c>
      <c r="G91" s="400" t="s">
        <v>150</v>
      </c>
      <c r="H91" s="401" t="s">
        <v>1260</v>
      </c>
      <c r="I91" s="401"/>
      <c r="J91" s="404"/>
      <c r="K91" s="404"/>
      <c r="L91" s="401"/>
      <c r="M91" s="352"/>
      <c r="N91" s="224"/>
      <c r="O91" s="369"/>
      <c r="P91" s="126" t="s">
        <v>1282</v>
      </c>
    </row>
    <row r="92" spans="1:16" s="44" customFormat="1">
      <c r="A92" s="1503" t="str">
        <f>IF(ISERROR(#REF!),"xx","")</f>
        <v>xx</v>
      </c>
      <c r="B92" s="1699" t="s">
        <v>1036</v>
      </c>
      <c r="C92" s="1395"/>
      <c r="D92" s="1298" t="s">
        <v>1262</v>
      </c>
      <c r="E92" s="1299" t="s">
        <v>1119</v>
      </c>
      <c r="F92" s="1956">
        <v>99.414808693200001</v>
      </c>
      <c r="G92" s="392"/>
      <c r="H92" s="393" t="s">
        <v>1260</v>
      </c>
      <c r="I92" s="393"/>
      <c r="J92" s="361"/>
      <c r="K92" s="361"/>
      <c r="L92" s="393"/>
      <c r="M92" s="405"/>
      <c r="N92" s="204"/>
      <c r="O92" s="364"/>
      <c r="P92" s="122" t="s">
        <v>198</v>
      </c>
    </row>
    <row r="93" spans="1:16" s="44" customFormat="1">
      <c r="A93" s="1503" t="str">
        <f>IF(ISERROR(#REF!),"xx","")</f>
        <v>xx</v>
      </c>
      <c r="B93" s="1291" t="s">
        <v>1039</v>
      </c>
      <c r="C93" s="1392"/>
      <c r="D93" s="1292" t="s">
        <v>1263</v>
      </c>
      <c r="E93" s="1293" t="s">
        <v>950</v>
      </c>
      <c r="F93" s="1956">
        <v>173.44711303920002</v>
      </c>
      <c r="G93" s="396"/>
      <c r="H93" s="397" t="s">
        <v>1260</v>
      </c>
      <c r="I93" s="397"/>
      <c r="J93" s="362"/>
      <c r="K93" s="362"/>
      <c r="L93" s="397"/>
      <c r="M93" s="332"/>
      <c r="N93" s="205"/>
      <c r="O93" s="242"/>
      <c r="P93" s="94" t="s">
        <v>198</v>
      </c>
    </row>
    <row r="94" spans="1:16" s="44" customFormat="1">
      <c r="A94" s="1503" t="str">
        <f>IF(ISERROR(#REF!),"xx","")</f>
        <v>xx</v>
      </c>
      <c r="B94" s="1291" t="s">
        <v>1038</v>
      </c>
      <c r="C94" s="1392"/>
      <c r="D94" s="1292" t="s">
        <v>1264</v>
      </c>
      <c r="E94" s="1293" t="s">
        <v>949</v>
      </c>
      <c r="F94" s="1956">
        <v>173.44711303920002</v>
      </c>
      <c r="G94" s="396"/>
      <c r="H94" s="397" t="s">
        <v>1260</v>
      </c>
      <c r="I94" s="397"/>
      <c r="J94" s="362"/>
      <c r="K94" s="362"/>
      <c r="L94" s="397"/>
      <c r="M94" s="332"/>
      <c r="N94" s="205"/>
      <c r="O94" s="242"/>
      <c r="P94" s="94" t="s">
        <v>198</v>
      </c>
    </row>
    <row r="95" spans="1:16" s="44" customFormat="1">
      <c r="A95" s="1503" t="str">
        <f>IF(ISERROR(#REF!),"xx","")</f>
        <v>xx</v>
      </c>
      <c r="B95" s="1301" t="s">
        <v>1037</v>
      </c>
      <c r="C95" s="1396"/>
      <c r="D95" s="1295" t="s">
        <v>1265</v>
      </c>
      <c r="E95" s="1296" t="s">
        <v>1120</v>
      </c>
      <c r="F95" s="1956">
        <v>173.44711303920002</v>
      </c>
      <c r="G95" s="400"/>
      <c r="H95" s="401" t="s">
        <v>1260</v>
      </c>
      <c r="I95" s="401"/>
      <c r="J95" s="404"/>
      <c r="K95" s="404"/>
      <c r="L95" s="401"/>
      <c r="M95" s="352"/>
      <c r="N95" s="224"/>
      <c r="O95" s="254"/>
      <c r="P95" s="126" t="s">
        <v>198</v>
      </c>
    </row>
    <row r="96" spans="1:16" s="44" customFormat="1">
      <c r="A96" s="1503" t="str">
        <f>IF(ISERROR(#REF!),"xx","")</f>
        <v>xx</v>
      </c>
      <c r="B96" s="1699" t="s">
        <v>1474</v>
      </c>
      <c r="C96" s="1395"/>
      <c r="D96" s="1298" t="s">
        <v>1261</v>
      </c>
      <c r="E96" s="1299" t="s">
        <v>212</v>
      </c>
      <c r="F96" s="1956">
        <v>78.26272173720001</v>
      </c>
      <c r="G96" s="392"/>
      <c r="H96" s="393" t="s">
        <v>1260</v>
      </c>
      <c r="I96" s="393"/>
      <c r="J96" s="361"/>
      <c r="K96" s="361"/>
      <c r="L96" s="393"/>
      <c r="M96" s="405"/>
      <c r="N96" s="204"/>
      <c r="O96" s="364"/>
      <c r="P96" s="122" t="s">
        <v>199</v>
      </c>
    </row>
    <row r="97" spans="1:16" s="44" customFormat="1">
      <c r="A97" s="1503" t="str">
        <f>IF(ISERROR(#REF!),"xx","")</f>
        <v>xx</v>
      </c>
      <c r="B97" s="1291" t="s">
        <v>1477</v>
      </c>
      <c r="C97" s="1392"/>
      <c r="D97" s="1292" t="s">
        <v>1266</v>
      </c>
      <c r="E97" s="1293" t="s">
        <v>384</v>
      </c>
      <c r="F97" s="1956">
        <v>150.1798173876</v>
      </c>
      <c r="G97" s="396"/>
      <c r="H97" s="397" t="s">
        <v>1260</v>
      </c>
      <c r="I97" s="397"/>
      <c r="J97" s="362"/>
      <c r="K97" s="362"/>
      <c r="L97" s="397"/>
      <c r="M97" s="332"/>
      <c r="N97" s="205"/>
      <c r="O97" s="242"/>
      <c r="P97" s="94" t="s">
        <v>199</v>
      </c>
    </row>
    <row r="98" spans="1:16" s="44" customFormat="1">
      <c r="A98" s="1503" t="str">
        <f>IF(ISERROR(#REF!),"xx","")</f>
        <v>xx</v>
      </c>
      <c r="B98" s="1291" t="s">
        <v>1476</v>
      </c>
      <c r="C98" s="1392"/>
      <c r="D98" s="1292" t="s">
        <v>1267</v>
      </c>
      <c r="E98" s="1293" t="s">
        <v>1696</v>
      </c>
      <c r="F98" s="1956">
        <v>150.1798173876</v>
      </c>
      <c r="G98" s="396"/>
      <c r="H98" s="397" t="s">
        <v>1260</v>
      </c>
      <c r="I98" s="397"/>
      <c r="J98" s="362"/>
      <c r="K98" s="362"/>
      <c r="L98" s="397"/>
      <c r="M98" s="332"/>
      <c r="N98" s="205"/>
      <c r="O98" s="242"/>
      <c r="P98" s="94" t="s">
        <v>199</v>
      </c>
    </row>
    <row r="99" spans="1:16" s="44" customFormat="1">
      <c r="A99" s="1503" t="str">
        <f>IF(ISERROR(#REF!),"xx","")</f>
        <v>xx</v>
      </c>
      <c r="B99" s="1301" t="s">
        <v>1475</v>
      </c>
      <c r="C99" s="1396"/>
      <c r="D99" s="1295" t="s">
        <v>1268</v>
      </c>
      <c r="E99" s="1296" t="s">
        <v>1695</v>
      </c>
      <c r="F99" s="1956">
        <v>150.1798173876</v>
      </c>
      <c r="G99" s="400"/>
      <c r="H99" s="401" t="s">
        <v>1260</v>
      </c>
      <c r="I99" s="401"/>
      <c r="J99" s="404"/>
      <c r="K99" s="404"/>
      <c r="L99" s="401"/>
      <c r="M99" s="352"/>
      <c r="N99" s="224"/>
      <c r="O99" s="254"/>
      <c r="P99" s="126" t="s">
        <v>199</v>
      </c>
    </row>
    <row r="100" spans="1:16" s="44" customFormat="1">
      <c r="A100" s="1503" t="str">
        <f>IF(ISERROR(#REF!),"xx","")</f>
        <v>xx</v>
      </c>
      <c r="B100" s="1699" t="s">
        <v>1481</v>
      </c>
      <c r="C100" s="1395"/>
      <c r="D100" s="1298" t="s">
        <v>1269</v>
      </c>
      <c r="E100" s="1299" t="s">
        <v>274</v>
      </c>
      <c r="F100" s="1956">
        <v>207.29045216880004</v>
      </c>
      <c r="G100" s="392"/>
      <c r="H100" s="393" t="s">
        <v>1260</v>
      </c>
      <c r="I100" s="393"/>
      <c r="J100" s="361"/>
      <c r="K100" s="361"/>
      <c r="L100" s="393"/>
      <c r="M100" s="405"/>
      <c r="N100" s="204"/>
      <c r="O100" s="364"/>
      <c r="P100" s="4" t="s">
        <v>200</v>
      </c>
    </row>
    <row r="101" spans="1:16" s="44" customFormat="1">
      <c r="A101" s="1503" t="str">
        <f>IF(ISERROR(#REF!),"xx","")</f>
        <v>xx</v>
      </c>
      <c r="B101" s="1291" t="s">
        <v>1259</v>
      </c>
      <c r="C101" s="1392"/>
      <c r="D101" s="1292" t="s">
        <v>1270</v>
      </c>
      <c r="E101" s="1293" t="s">
        <v>275</v>
      </c>
      <c r="F101" s="1956">
        <v>234.78816521160002</v>
      </c>
      <c r="G101" s="396"/>
      <c r="H101" s="397" t="s">
        <v>1260</v>
      </c>
      <c r="I101" s="397"/>
      <c r="J101" s="362"/>
      <c r="K101" s="362"/>
      <c r="L101" s="397"/>
      <c r="M101" s="332"/>
      <c r="N101" s="205"/>
      <c r="O101" s="242"/>
      <c r="P101" s="14" t="s">
        <v>200</v>
      </c>
    </row>
    <row r="102" spans="1:16" s="44" customFormat="1">
      <c r="A102" s="1503" t="str">
        <f>IF(ISERROR(#REF!),"xx","")</f>
        <v>xx</v>
      </c>
      <c r="B102" s="1291" t="s">
        <v>1483</v>
      </c>
      <c r="C102" s="1392"/>
      <c r="D102" s="1292" t="s">
        <v>1271</v>
      </c>
      <c r="E102" s="1293" t="s">
        <v>891</v>
      </c>
      <c r="F102" s="1956">
        <v>234.78816521160002</v>
      </c>
      <c r="G102" s="396"/>
      <c r="H102" s="397" t="s">
        <v>1260</v>
      </c>
      <c r="I102" s="397"/>
      <c r="J102" s="362"/>
      <c r="K102" s="362"/>
      <c r="L102" s="397"/>
      <c r="M102" s="332"/>
      <c r="N102" s="205"/>
      <c r="O102" s="242"/>
      <c r="P102" s="14" t="s">
        <v>200</v>
      </c>
    </row>
    <row r="103" spans="1:16" s="44" customFormat="1">
      <c r="A103" s="1503" t="str">
        <f>IF(ISERROR(#REF!),"xx","")</f>
        <v>xx</v>
      </c>
      <c r="B103" s="1301" t="s">
        <v>1482</v>
      </c>
      <c r="C103" s="1396"/>
      <c r="D103" s="1295" t="s">
        <v>1272</v>
      </c>
      <c r="E103" s="1296" t="s">
        <v>195</v>
      </c>
      <c r="F103" s="1956">
        <v>234.78816521160002</v>
      </c>
      <c r="G103" s="400"/>
      <c r="H103" s="401" t="s">
        <v>1260</v>
      </c>
      <c r="I103" s="401"/>
      <c r="J103" s="404"/>
      <c r="K103" s="404"/>
      <c r="L103" s="401"/>
      <c r="M103" s="352"/>
      <c r="N103" s="224"/>
      <c r="O103" s="254"/>
      <c r="P103" s="5" t="s">
        <v>200</v>
      </c>
    </row>
    <row r="104" spans="1:16" s="44" customFormat="1">
      <c r="A104" s="1503" t="str">
        <f>IF(ISERROR(#REF!),"xx","")</f>
        <v>xx</v>
      </c>
      <c r="B104" s="1294" t="s">
        <v>1691</v>
      </c>
      <c r="C104" s="1396"/>
      <c r="D104" s="1295" t="s">
        <v>1119</v>
      </c>
      <c r="E104" s="1296"/>
      <c r="F104" s="1956">
        <v>106.52960157840002</v>
      </c>
      <c r="G104" s="400" t="s">
        <v>790</v>
      </c>
      <c r="H104" s="401" t="s">
        <v>268</v>
      </c>
      <c r="I104" s="401" t="s">
        <v>1612</v>
      </c>
      <c r="J104" s="401"/>
      <c r="K104" s="401"/>
      <c r="L104" s="401"/>
      <c r="M104" s="402"/>
      <c r="N104" s="402"/>
      <c r="O104" s="403"/>
      <c r="P104" s="5" t="s">
        <v>738</v>
      </c>
    </row>
    <row r="105" spans="1:16" s="44" customFormat="1">
      <c r="A105" s="1503" t="str">
        <f>IF(ISERROR(#REF!),"xx","")</f>
        <v>xx</v>
      </c>
      <c r="B105" s="1297" t="s">
        <v>439</v>
      </c>
      <c r="C105" s="1395"/>
      <c r="D105" s="1298" t="s">
        <v>1120</v>
      </c>
      <c r="E105" s="1299"/>
      <c r="F105" s="1956">
        <v>206.52128537040005</v>
      </c>
      <c r="G105" s="392" t="s">
        <v>790</v>
      </c>
      <c r="H105" s="393" t="s">
        <v>268</v>
      </c>
      <c r="I105" s="393" t="s">
        <v>1612</v>
      </c>
      <c r="J105" s="393"/>
      <c r="K105" s="393"/>
      <c r="L105" s="393"/>
      <c r="M105" s="394"/>
      <c r="N105" s="394"/>
      <c r="O105" s="395"/>
      <c r="P105" s="4" t="s">
        <v>738</v>
      </c>
    </row>
    <row r="106" spans="1:16" s="44" customFormat="1">
      <c r="A106" s="1503" t="str">
        <f>IF(ISERROR(#REF!),"xx","")</f>
        <v>xx</v>
      </c>
      <c r="B106" s="1300" t="s">
        <v>441</v>
      </c>
      <c r="C106" s="1392"/>
      <c r="D106" s="1292" t="s">
        <v>949</v>
      </c>
      <c r="E106" s="1293"/>
      <c r="F106" s="1956">
        <v>206.52128537040005</v>
      </c>
      <c r="G106" s="396" t="s">
        <v>790</v>
      </c>
      <c r="H106" s="397" t="s">
        <v>268</v>
      </c>
      <c r="I106" s="397" t="s">
        <v>1612</v>
      </c>
      <c r="J106" s="397"/>
      <c r="K106" s="397"/>
      <c r="L106" s="397"/>
      <c r="M106" s="398"/>
      <c r="N106" s="398"/>
      <c r="O106" s="399"/>
      <c r="P106" s="14" t="s">
        <v>738</v>
      </c>
    </row>
    <row r="107" spans="1:16" s="44" customFormat="1">
      <c r="A107" s="1503" t="str">
        <f>IF(ISERROR(#REF!),"xx","")</f>
        <v>xx</v>
      </c>
      <c r="B107" s="1300" t="s">
        <v>443</v>
      </c>
      <c r="C107" s="1392"/>
      <c r="D107" s="1292" t="s">
        <v>950</v>
      </c>
      <c r="E107" s="1293"/>
      <c r="F107" s="1956">
        <v>206.52128537040005</v>
      </c>
      <c r="G107" s="396" t="s">
        <v>790</v>
      </c>
      <c r="H107" s="397" t="s">
        <v>268</v>
      </c>
      <c r="I107" s="397" t="s">
        <v>1612</v>
      </c>
      <c r="J107" s="397"/>
      <c r="K107" s="397"/>
      <c r="L107" s="397"/>
      <c r="M107" s="398"/>
      <c r="N107" s="398"/>
      <c r="O107" s="399"/>
      <c r="P107" s="14" t="s">
        <v>738</v>
      </c>
    </row>
    <row r="108" spans="1:16" s="44" customFormat="1">
      <c r="A108" s="1503" t="str">
        <f>IF(ISERROR(#REF!),"xx","")</f>
        <v>xx</v>
      </c>
      <c r="B108" s="1294" t="s">
        <v>444</v>
      </c>
      <c r="C108" s="1396"/>
      <c r="D108" s="1295" t="s">
        <v>951</v>
      </c>
      <c r="E108" s="1296"/>
      <c r="F108" s="1956">
        <v>588.41260077600009</v>
      </c>
      <c r="G108" s="400" t="s">
        <v>790</v>
      </c>
      <c r="H108" s="401" t="s">
        <v>268</v>
      </c>
      <c r="I108" s="401" t="s">
        <v>1612</v>
      </c>
      <c r="J108" s="401"/>
      <c r="K108" s="401"/>
      <c r="L108" s="401"/>
      <c r="M108" s="402"/>
      <c r="N108" s="402"/>
      <c r="O108" s="403"/>
      <c r="P108" s="5" t="s">
        <v>801</v>
      </c>
    </row>
    <row r="109" spans="1:16" s="44" customFormat="1">
      <c r="A109" s="1503" t="str">
        <f>IF(ISERROR(#REF!),"xx","")</f>
        <v>xx</v>
      </c>
      <c r="B109" s="1297" t="s">
        <v>1077</v>
      </c>
      <c r="C109" s="1395"/>
      <c r="D109" s="1298" t="s">
        <v>212</v>
      </c>
      <c r="E109" s="1299"/>
      <c r="F109" s="1956">
        <v>94.992099602400017</v>
      </c>
      <c r="G109" s="392" t="s">
        <v>790</v>
      </c>
      <c r="H109" s="393" t="s">
        <v>268</v>
      </c>
      <c r="I109" s="393" t="s">
        <v>1612</v>
      </c>
      <c r="J109" s="393"/>
      <c r="K109" s="393"/>
      <c r="L109" s="393"/>
      <c r="M109" s="394"/>
      <c r="N109" s="394"/>
      <c r="O109" s="395"/>
      <c r="P109" s="4" t="s">
        <v>360</v>
      </c>
    </row>
    <row r="110" spans="1:16" s="44" customFormat="1">
      <c r="A110" s="1503" t="str">
        <f>IF(ISERROR(#REF!),"xx","")</f>
        <v>xx</v>
      </c>
      <c r="B110" s="1300" t="s">
        <v>1692</v>
      </c>
      <c r="C110" s="1392"/>
      <c r="D110" s="1292" t="s">
        <v>1695</v>
      </c>
      <c r="E110" s="1293"/>
      <c r="F110" s="1956">
        <v>131.14293912720001</v>
      </c>
      <c r="G110" s="396" t="s">
        <v>790</v>
      </c>
      <c r="H110" s="397" t="s">
        <v>268</v>
      </c>
      <c r="I110" s="397" t="s">
        <v>1612</v>
      </c>
      <c r="J110" s="397"/>
      <c r="K110" s="397"/>
      <c r="L110" s="397"/>
      <c r="M110" s="398"/>
      <c r="N110" s="398"/>
      <c r="O110" s="399"/>
      <c r="P110" s="14" t="s">
        <v>360</v>
      </c>
    </row>
    <row r="111" spans="1:16" s="44" customFormat="1">
      <c r="A111" s="1503" t="str">
        <f>IF(ISERROR(#REF!),"xx","")</f>
        <v>xx</v>
      </c>
      <c r="B111" s="1300" t="s">
        <v>440</v>
      </c>
      <c r="C111" s="1392"/>
      <c r="D111" s="1292" t="s">
        <v>1696</v>
      </c>
      <c r="E111" s="1293"/>
      <c r="F111" s="1956">
        <v>131.14293912720001</v>
      </c>
      <c r="G111" s="396" t="s">
        <v>790</v>
      </c>
      <c r="H111" s="397" t="s">
        <v>268</v>
      </c>
      <c r="I111" s="397" t="s">
        <v>1612</v>
      </c>
      <c r="J111" s="397"/>
      <c r="K111" s="397"/>
      <c r="L111" s="397"/>
      <c r="M111" s="398"/>
      <c r="N111" s="398"/>
      <c r="O111" s="399"/>
      <c r="P111" s="14" t="s">
        <v>360</v>
      </c>
    </row>
    <row r="112" spans="1:16" s="44" customFormat="1">
      <c r="A112" s="1503" t="str">
        <f>IF(ISERROR(#REF!),"xx","")</f>
        <v>xx</v>
      </c>
      <c r="B112" s="1300" t="s">
        <v>442</v>
      </c>
      <c r="C112" s="1392"/>
      <c r="D112" s="1292" t="s">
        <v>384</v>
      </c>
      <c r="E112" s="1293"/>
      <c r="F112" s="1956">
        <v>131.14293912720001</v>
      </c>
      <c r="G112" s="396" t="s">
        <v>790</v>
      </c>
      <c r="H112" s="397" t="s">
        <v>268</v>
      </c>
      <c r="I112" s="397" t="s">
        <v>1612</v>
      </c>
      <c r="J112" s="397"/>
      <c r="K112" s="397"/>
      <c r="L112" s="397"/>
      <c r="M112" s="398"/>
      <c r="N112" s="398"/>
      <c r="O112" s="399"/>
      <c r="P112" s="14" t="s">
        <v>360</v>
      </c>
    </row>
    <row r="113" spans="1:16" s="44" customFormat="1">
      <c r="A113" s="1503" t="str">
        <f>IF(ISERROR(#REF!),"xx","")</f>
        <v>xx</v>
      </c>
      <c r="B113" s="1297" t="s">
        <v>445</v>
      </c>
      <c r="C113" s="1395"/>
      <c r="D113" s="1298" t="s">
        <v>385</v>
      </c>
      <c r="E113" s="1299"/>
      <c r="F113" s="1956">
        <v>373.81506402240007</v>
      </c>
      <c r="G113" s="392" t="s">
        <v>790</v>
      </c>
      <c r="H113" s="393" t="s">
        <v>268</v>
      </c>
      <c r="I113" s="393" t="s">
        <v>1612</v>
      </c>
      <c r="J113" s="393"/>
      <c r="K113" s="393"/>
      <c r="L113" s="393"/>
      <c r="M113" s="394"/>
      <c r="N113" s="394"/>
      <c r="O113" s="395"/>
      <c r="P113" s="4" t="s">
        <v>73</v>
      </c>
    </row>
    <row r="114" spans="1:16" s="44" customFormat="1">
      <c r="A114" s="1503" t="str">
        <f>IF(ISERROR(#REF!),"xx","")</f>
        <v>xx</v>
      </c>
      <c r="B114" s="1300" t="s">
        <v>447</v>
      </c>
      <c r="C114" s="1392"/>
      <c r="D114" s="1292" t="s">
        <v>274</v>
      </c>
      <c r="E114" s="1293"/>
      <c r="F114" s="1956">
        <v>189.40732410600006</v>
      </c>
      <c r="G114" s="396" t="s">
        <v>790</v>
      </c>
      <c r="H114" s="397" t="s">
        <v>268</v>
      </c>
      <c r="I114" s="397" t="s">
        <v>1612</v>
      </c>
      <c r="J114" s="362" t="s">
        <v>74</v>
      </c>
      <c r="K114" s="362" t="s">
        <v>514</v>
      </c>
      <c r="L114" s="397"/>
      <c r="M114" s="332" t="s">
        <v>264</v>
      </c>
      <c r="N114" s="251"/>
      <c r="O114" s="375"/>
      <c r="P114" s="14" t="s">
        <v>1461</v>
      </c>
    </row>
    <row r="115" spans="1:16" s="44" customFormat="1">
      <c r="A115" s="1503" t="str">
        <f>IF(ISERROR(#REF!),"xx","")</f>
        <v>xx</v>
      </c>
      <c r="B115" s="1300" t="s">
        <v>57</v>
      </c>
      <c r="C115" s="1392"/>
      <c r="D115" s="1292" t="s">
        <v>195</v>
      </c>
      <c r="E115" s="1293"/>
      <c r="F115" s="1956">
        <v>189.40732410600006</v>
      </c>
      <c r="G115" s="396" t="s">
        <v>790</v>
      </c>
      <c r="H115" s="397" t="s">
        <v>268</v>
      </c>
      <c r="I115" s="397" t="s">
        <v>1612</v>
      </c>
      <c r="J115" s="362" t="s">
        <v>74</v>
      </c>
      <c r="K115" s="362" t="s">
        <v>514</v>
      </c>
      <c r="L115" s="397"/>
      <c r="M115" s="332" t="s">
        <v>264</v>
      </c>
      <c r="N115" s="251"/>
      <c r="O115" s="375"/>
      <c r="P115" s="14" t="s">
        <v>1461</v>
      </c>
    </row>
    <row r="116" spans="1:16" s="44" customFormat="1">
      <c r="A116" s="1503" t="str">
        <f>IF(ISERROR(#REF!),"xx","")</f>
        <v>xx</v>
      </c>
      <c r="B116" s="1294" t="s">
        <v>58</v>
      </c>
      <c r="C116" s="1396"/>
      <c r="D116" s="1295" t="s">
        <v>891</v>
      </c>
      <c r="E116" s="1296"/>
      <c r="F116" s="1956">
        <v>189.40732410600006</v>
      </c>
      <c r="G116" s="400" t="s">
        <v>790</v>
      </c>
      <c r="H116" s="401" t="s">
        <v>268</v>
      </c>
      <c r="I116" s="401" t="s">
        <v>1612</v>
      </c>
      <c r="J116" s="404" t="s">
        <v>74</v>
      </c>
      <c r="K116" s="404" t="s">
        <v>514</v>
      </c>
      <c r="L116" s="401"/>
      <c r="M116" s="352" t="s">
        <v>264</v>
      </c>
      <c r="N116" s="252"/>
      <c r="O116" s="376"/>
      <c r="P116" s="5" t="s">
        <v>1461</v>
      </c>
    </row>
    <row r="117" spans="1:16" s="44" customFormat="1">
      <c r="A117" s="1503" t="str">
        <f>IF(ISERROR(#REF!),"xx","")</f>
        <v>xx</v>
      </c>
      <c r="B117" s="1297" t="s">
        <v>281</v>
      </c>
      <c r="C117" s="1395"/>
      <c r="D117" s="1298" t="s">
        <v>275</v>
      </c>
      <c r="E117" s="1299"/>
      <c r="F117" s="1956">
        <v>189.40732410600006</v>
      </c>
      <c r="G117" s="392" t="s">
        <v>790</v>
      </c>
      <c r="H117" s="393" t="s">
        <v>268</v>
      </c>
      <c r="I117" s="393" t="s">
        <v>1612</v>
      </c>
      <c r="J117" s="361" t="s">
        <v>74</v>
      </c>
      <c r="K117" s="361" t="s">
        <v>514</v>
      </c>
      <c r="L117" s="393"/>
      <c r="M117" s="405" t="s">
        <v>264</v>
      </c>
      <c r="N117" s="345"/>
      <c r="O117" s="377"/>
      <c r="P117" s="4" t="s">
        <v>1461</v>
      </c>
    </row>
    <row r="118" spans="1:16" s="44" customFormat="1">
      <c r="A118" s="1503" t="str">
        <f>IF(ISERROR(#REF!),"xx","")</f>
        <v>xx</v>
      </c>
      <c r="B118" s="1300" t="s">
        <v>154</v>
      </c>
      <c r="C118" s="1392"/>
      <c r="D118" s="1292" t="s">
        <v>1653</v>
      </c>
      <c r="E118" s="1293"/>
      <c r="F118" s="1956">
        <v>540.33967587600011</v>
      </c>
      <c r="G118" s="396" t="s">
        <v>790</v>
      </c>
      <c r="H118" s="397" t="s">
        <v>268</v>
      </c>
      <c r="I118" s="397" t="s">
        <v>1612</v>
      </c>
      <c r="J118" s="362" t="s">
        <v>74</v>
      </c>
      <c r="K118" s="362" t="s">
        <v>514</v>
      </c>
      <c r="L118" s="397"/>
      <c r="M118" s="332" t="s">
        <v>264</v>
      </c>
      <c r="N118" s="251"/>
      <c r="O118" s="375"/>
      <c r="P118" s="14" t="s">
        <v>1462</v>
      </c>
    </row>
    <row r="119" spans="1:16" s="44" customFormat="1">
      <c r="A119" s="1503" t="str">
        <f>IF(ISERROR(#REF!),"xx","")</f>
        <v>xx</v>
      </c>
      <c r="B119" s="1301" t="s">
        <v>623</v>
      </c>
      <c r="C119" s="1396"/>
      <c r="D119" s="1295" t="s">
        <v>898</v>
      </c>
      <c r="E119" s="1296"/>
      <c r="F119" s="1956">
        <v>192.96472054860001</v>
      </c>
      <c r="G119" s="400" t="s">
        <v>790</v>
      </c>
      <c r="H119" s="401" t="s">
        <v>268</v>
      </c>
      <c r="I119" s="401" t="s">
        <v>1612</v>
      </c>
      <c r="J119" s="404"/>
      <c r="K119" s="404"/>
      <c r="L119" s="401"/>
      <c r="M119" s="352"/>
      <c r="N119" s="224" t="s">
        <v>668</v>
      </c>
      <c r="O119" s="376"/>
      <c r="P119" s="5" t="s">
        <v>884</v>
      </c>
    </row>
    <row r="120" spans="1:16" s="44" customFormat="1">
      <c r="A120" s="1503" t="str">
        <f>IF(ISERROR(#REF!),"xx","")</f>
        <v>xx</v>
      </c>
      <c r="B120" s="1297" t="s">
        <v>446</v>
      </c>
      <c r="C120" s="1395"/>
      <c r="D120" s="1298" t="s">
        <v>1469</v>
      </c>
      <c r="E120" s="1299"/>
      <c r="F120" s="1956">
        <v>28.420713200879998</v>
      </c>
      <c r="G120" s="392" t="s">
        <v>790</v>
      </c>
      <c r="H120" s="393" t="s">
        <v>268</v>
      </c>
      <c r="I120" s="393" t="s">
        <v>1612</v>
      </c>
      <c r="J120" s="361"/>
      <c r="K120" s="361"/>
      <c r="L120" s="393"/>
      <c r="M120" s="405"/>
      <c r="N120" s="204" t="s">
        <v>668</v>
      </c>
      <c r="O120" s="377"/>
      <c r="P120" s="4" t="s">
        <v>1659</v>
      </c>
    </row>
    <row r="121" spans="1:16" s="44" customFormat="1">
      <c r="A121" s="1503" t="str">
        <f>IF(ISERROR(#REF!),"xx","")</f>
        <v>xx</v>
      </c>
      <c r="B121" s="1300" t="s">
        <v>1043</v>
      </c>
      <c r="C121" s="1392"/>
      <c r="D121" s="1292" t="s">
        <v>1535</v>
      </c>
      <c r="E121" s="1293"/>
      <c r="F121" s="1956">
        <v>48.380591619360004</v>
      </c>
      <c r="G121" s="396" t="s">
        <v>790</v>
      </c>
      <c r="H121" s="397" t="s">
        <v>268</v>
      </c>
      <c r="I121" s="397" t="s">
        <v>1612</v>
      </c>
      <c r="J121" s="362" t="s">
        <v>60</v>
      </c>
      <c r="K121" s="362" t="s">
        <v>514</v>
      </c>
      <c r="L121" s="397"/>
      <c r="M121" s="332" t="s">
        <v>264</v>
      </c>
      <c r="N121" s="205" t="s">
        <v>668</v>
      </c>
      <c r="O121" s="242" t="s">
        <v>1463</v>
      </c>
      <c r="P121" s="132" t="s">
        <v>889</v>
      </c>
    </row>
    <row r="122" spans="1:16" s="44" customFormat="1">
      <c r="A122" s="1503" t="str">
        <f>IF(ISERROR(#REF!),"xx","")</f>
        <v>xx</v>
      </c>
      <c r="B122" s="1300" t="s">
        <v>1023</v>
      </c>
      <c r="C122" s="1392"/>
      <c r="D122" s="1292" t="s">
        <v>535</v>
      </c>
      <c r="E122" s="1293"/>
      <c r="F122" s="1956">
        <v>181.90794782160003</v>
      </c>
      <c r="G122" s="396" t="s">
        <v>790</v>
      </c>
      <c r="H122" s="397" t="s">
        <v>268</v>
      </c>
      <c r="I122" s="397" t="s">
        <v>1612</v>
      </c>
      <c r="J122" s="362" t="s">
        <v>60</v>
      </c>
      <c r="K122" s="362" t="s">
        <v>514</v>
      </c>
      <c r="L122" s="397"/>
      <c r="M122" s="332" t="s">
        <v>264</v>
      </c>
      <c r="N122" s="205" t="s">
        <v>668</v>
      </c>
      <c r="O122" s="242" t="s">
        <v>1463</v>
      </c>
      <c r="P122" s="14" t="s">
        <v>1659</v>
      </c>
    </row>
    <row r="123" spans="1:16" s="44" customFormat="1">
      <c r="A123" s="1503" t="str">
        <f>IF(ISERROR(#REF!),"xx","")</f>
        <v>xx</v>
      </c>
      <c r="B123" s="1301" t="s">
        <v>623</v>
      </c>
      <c r="C123" s="1396"/>
      <c r="D123" s="1295" t="s">
        <v>1536</v>
      </c>
      <c r="E123" s="1296"/>
      <c r="F123" s="1956">
        <v>192.96472054860001</v>
      </c>
      <c r="G123" s="400" t="s">
        <v>790</v>
      </c>
      <c r="H123" s="401" t="s">
        <v>268</v>
      </c>
      <c r="I123" s="401" t="s">
        <v>1612</v>
      </c>
      <c r="J123" s="404"/>
      <c r="K123" s="404"/>
      <c r="L123" s="401"/>
      <c r="M123" s="352"/>
      <c r="N123" s="224" t="s">
        <v>668</v>
      </c>
      <c r="O123" s="376"/>
      <c r="P123" s="5" t="s">
        <v>884</v>
      </c>
    </row>
    <row r="124" spans="1:16" s="44" customFormat="1">
      <c r="A124" s="1503" t="str">
        <f>IF(ISERROR(#REF!),"xx","")</f>
        <v>xx</v>
      </c>
      <c r="B124" s="1300">
        <v>4539432</v>
      </c>
      <c r="C124" s="1392"/>
      <c r="D124" s="1292" t="s">
        <v>751</v>
      </c>
      <c r="E124" s="1293"/>
      <c r="F124" s="1956">
        <v>125.3741881392</v>
      </c>
      <c r="G124" s="372" t="s">
        <v>896</v>
      </c>
      <c r="H124" s="257"/>
      <c r="I124" s="257"/>
      <c r="J124" s="257"/>
      <c r="K124" s="257"/>
      <c r="L124" s="49"/>
      <c r="M124" s="134"/>
      <c r="N124" s="134"/>
      <c r="O124" s="186"/>
      <c r="P124" s="94" t="s">
        <v>301</v>
      </c>
    </row>
    <row r="125" spans="1:16" s="44" customFormat="1">
      <c r="A125" s="1503" t="str">
        <f>IF(ISERROR(#REF!),"xx","")</f>
        <v>xx</v>
      </c>
      <c r="B125" s="1300">
        <v>4539332</v>
      </c>
      <c r="C125" s="1392"/>
      <c r="D125" s="1292" t="s">
        <v>752</v>
      </c>
      <c r="E125" s="1293"/>
      <c r="F125" s="1956">
        <v>203.25232647720003</v>
      </c>
      <c r="G125" s="372" t="s">
        <v>896</v>
      </c>
      <c r="H125" s="257"/>
      <c r="I125" s="257"/>
      <c r="J125" s="257"/>
      <c r="K125" s="257"/>
      <c r="L125" s="49"/>
      <c r="M125" s="134"/>
      <c r="N125" s="134"/>
      <c r="O125" s="186"/>
      <c r="P125" s="94" t="s">
        <v>301</v>
      </c>
    </row>
    <row r="126" spans="1:16" s="44" customFormat="1">
      <c r="A126" s="1503" t="str">
        <f>IF(ISERROR(#REF!),"xx","")</f>
        <v>xx</v>
      </c>
      <c r="B126" s="1300">
        <v>4539232</v>
      </c>
      <c r="C126" s="1392"/>
      <c r="D126" s="1292" t="s">
        <v>753</v>
      </c>
      <c r="E126" s="1293"/>
      <c r="F126" s="1956">
        <v>203.25232647720003</v>
      </c>
      <c r="G126" s="373" t="s">
        <v>896</v>
      </c>
      <c r="H126" s="374"/>
      <c r="I126" s="374"/>
      <c r="J126" s="374"/>
      <c r="K126" s="374"/>
      <c r="L126" s="60"/>
      <c r="M126" s="181"/>
      <c r="N126" s="181"/>
      <c r="O126" s="187"/>
      <c r="P126" s="14" t="s">
        <v>301</v>
      </c>
    </row>
    <row r="127" spans="1:16" s="44" customFormat="1">
      <c r="A127" s="1503" t="str">
        <f>IF(ISERROR(#REF!),"xx","")</f>
        <v>xx</v>
      </c>
      <c r="B127" s="1696">
        <v>4539132</v>
      </c>
      <c r="C127" s="1395"/>
      <c r="D127" s="1298" t="s">
        <v>176</v>
      </c>
      <c r="E127" s="1299"/>
      <c r="F127" s="1956">
        <v>203.25232647720003</v>
      </c>
      <c r="G127" s="370" t="s">
        <v>896</v>
      </c>
      <c r="H127" s="371"/>
      <c r="I127" s="371"/>
      <c r="J127" s="371"/>
      <c r="K127" s="371"/>
      <c r="L127" s="59"/>
      <c r="M127" s="178"/>
      <c r="N127" s="178"/>
      <c r="O127" s="185"/>
      <c r="P127" s="4" t="s">
        <v>301</v>
      </c>
    </row>
    <row r="128" spans="1:16" s="44" customFormat="1">
      <c r="A128" s="1503" t="str">
        <f>IF(ISERROR(#REF!),"xx","")</f>
        <v>xx</v>
      </c>
      <c r="B128" s="1697" t="s">
        <v>555</v>
      </c>
      <c r="C128" s="1392"/>
      <c r="D128" s="1292" t="s">
        <v>177</v>
      </c>
      <c r="E128" s="1293"/>
      <c r="F128" s="1956">
        <v>578.4134323968002</v>
      </c>
      <c r="G128" s="372" t="s">
        <v>896</v>
      </c>
      <c r="H128" s="257"/>
      <c r="I128" s="257"/>
      <c r="J128" s="257"/>
      <c r="K128" s="257"/>
      <c r="L128" s="49"/>
      <c r="M128" s="134"/>
      <c r="N128" s="134"/>
      <c r="O128" s="186"/>
      <c r="P128" s="14" t="s">
        <v>1562</v>
      </c>
    </row>
    <row r="129" spans="1:16" s="44" customFormat="1">
      <c r="A129" s="1503" t="str">
        <f>IF(ISERROR(#REF!),"xx","")</f>
        <v>xx</v>
      </c>
      <c r="B129" s="1697">
        <v>4539433</v>
      </c>
      <c r="C129" s="1392"/>
      <c r="D129" s="1292" t="s">
        <v>393</v>
      </c>
      <c r="E129" s="1293"/>
      <c r="F129" s="1956">
        <v>187.0998237108</v>
      </c>
      <c r="G129" s="372"/>
      <c r="H129" s="257" t="s">
        <v>827</v>
      </c>
      <c r="I129" s="257" t="s">
        <v>1294</v>
      </c>
      <c r="J129" s="257"/>
      <c r="K129" s="257"/>
      <c r="L129" s="49"/>
      <c r="M129" s="134"/>
      <c r="N129" s="134"/>
      <c r="O129" s="186"/>
      <c r="P129" s="14" t="s">
        <v>828</v>
      </c>
    </row>
    <row r="130" spans="1:16" s="44" customFormat="1">
      <c r="A130" s="1503" t="str">
        <f>IF(ISERROR(#REF!),"xx","")</f>
        <v>xx</v>
      </c>
      <c r="B130" s="1697">
        <v>4539333</v>
      </c>
      <c r="C130" s="1392"/>
      <c r="D130" s="1292" t="s">
        <v>1099</v>
      </c>
      <c r="E130" s="1293"/>
      <c r="F130" s="1956">
        <v>319.97338813440012</v>
      </c>
      <c r="G130" s="372"/>
      <c r="H130" s="257" t="s">
        <v>827</v>
      </c>
      <c r="I130" s="257" t="s">
        <v>1294</v>
      </c>
      <c r="J130" s="257"/>
      <c r="K130" s="257"/>
      <c r="L130" s="49"/>
      <c r="M130" s="134"/>
      <c r="N130" s="134"/>
      <c r="O130" s="186"/>
      <c r="P130" s="14" t="s">
        <v>828</v>
      </c>
    </row>
    <row r="131" spans="1:16" s="44" customFormat="1">
      <c r="A131" s="1503" t="str">
        <f>IF(ISERROR(#REF!),"xx","")</f>
        <v>xx</v>
      </c>
      <c r="B131" s="1300">
        <v>4539233</v>
      </c>
      <c r="C131" s="1392"/>
      <c r="D131" s="1292" t="s">
        <v>207</v>
      </c>
      <c r="E131" s="1293"/>
      <c r="F131" s="1956">
        <v>319.97338813440012</v>
      </c>
      <c r="G131" s="372"/>
      <c r="H131" s="257" t="s">
        <v>827</v>
      </c>
      <c r="I131" s="257" t="s">
        <v>1294</v>
      </c>
      <c r="J131" s="257"/>
      <c r="K131" s="257"/>
      <c r="L131" s="49"/>
      <c r="M131" s="75"/>
      <c r="N131" s="75"/>
      <c r="O131" s="378"/>
      <c r="P131" s="14" t="s">
        <v>828</v>
      </c>
    </row>
    <row r="132" spans="1:16" s="44" customFormat="1">
      <c r="A132" s="1503" t="str">
        <f>IF(ISERROR(#REF!),"xx","")</f>
        <v>xx</v>
      </c>
      <c r="B132" s="1297">
        <v>4539133</v>
      </c>
      <c r="C132" s="1395"/>
      <c r="D132" s="1298" t="s">
        <v>1100</v>
      </c>
      <c r="E132" s="1299"/>
      <c r="F132" s="1956">
        <v>319.97338813440012</v>
      </c>
      <c r="G132" s="370"/>
      <c r="H132" s="371" t="s">
        <v>827</v>
      </c>
      <c r="I132" s="371" t="s">
        <v>1294</v>
      </c>
      <c r="J132" s="371"/>
      <c r="K132" s="371"/>
      <c r="L132" s="59"/>
      <c r="M132" s="178"/>
      <c r="N132" s="178"/>
      <c r="O132" s="185"/>
      <c r="P132" s="4" t="s">
        <v>828</v>
      </c>
    </row>
    <row r="133" spans="1:16" s="44" customFormat="1">
      <c r="A133" s="1503" t="str">
        <f>IF(ISERROR(#REF!),"xx","")</f>
        <v>xx</v>
      </c>
      <c r="B133" s="1294" t="s">
        <v>556</v>
      </c>
      <c r="C133" s="1396"/>
      <c r="D133" s="1295" t="s">
        <v>208</v>
      </c>
      <c r="E133" s="1296"/>
      <c r="F133" s="1956">
        <v>910.6934893056</v>
      </c>
      <c r="G133" s="373"/>
      <c r="H133" s="374" t="s">
        <v>827</v>
      </c>
      <c r="I133" s="374" t="s">
        <v>1294</v>
      </c>
      <c r="J133" s="374"/>
      <c r="K133" s="374"/>
      <c r="L133" s="60"/>
      <c r="M133" s="181"/>
      <c r="N133" s="181"/>
      <c r="O133" s="187"/>
      <c r="P133" s="5" t="s">
        <v>253</v>
      </c>
    </row>
    <row r="134" spans="1:16" s="44" customFormat="1">
      <c r="A134" s="1503" t="str">
        <f>IF(ISERROR(#REF!),"xx","")</f>
        <v>xx</v>
      </c>
      <c r="B134" s="1300">
        <v>4539134</v>
      </c>
      <c r="C134" s="1392"/>
      <c r="D134" s="1292" t="s">
        <v>846</v>
      </c>
      <c r="E134" s="1293"/>
      <c r="F134" s="1956">
        <v>249.40233438120003</v>
      </c>
      <c r="G134" s="372"/>
      <c r="H134" s="257" t="s">
        <v>827</v>
      </c>
      <c r="I134" s="257" t="s">
        <v>1294</v>
      </c>
      <c r="J134" s="257"/>
      <c r="K134" s="257"/>
      <c r="L134" s="49"/>
      <c r="M134" s="134"/>
      <c r="N134" s="134"/>
      <c r="O134" s="186"/>
      <c r="P134" s="94" t="s">
        <v>301</v>
      </c>
    </row>
    <row r="135" spans="1:16" s="44" customFormat="1">
      <c r="A135" s="1503" t="str">
        <f>IF(ISERROR(#REF!),"xx","")</f>
        <v>xx</v>
      </c>
      <c r="B135" s="1300" t="s">
        <v>1520</v>
      </c>
      <c r="C135" s="1392"/>
      <c r="D135" s="1292" t="s">
        <v>974</v>
      </c>
      <c r="E135" s="1293"/>
      <c r="F135" s="1956">
        <v>387.41008718412002</v>
      </c>
      <c r="G135" s="372" t="s">
        <v>896</v>
      </c>
      <c r="H135" s="257" t="s">
        <v>827</v>
      </c>
      <c r="I135" s="257"/>
      <c r="J135" s="257"/>
      <c r="K135" s="257"/>
      <c r="L135" s="49"/>
      <c r="M135" s="134"/>
      <c r="N135" s="134"/>
      <c r="O135" s="186"/>
      <c r="P135" s="94" t="s">
        <v>221</v>
      </c>
    </row>
    <row r="136" spans="1:16" s="44" customFormat="1">
      <c r="A136" s="1503" t="str">
        <f>IF(ISERROR(#REF!),"xx","")</f>
        <v>xx</v>
      </c>
      <c r="B136" s="1294" t="s">
        <v>237</v>
      </c>
      <c r="C136" s="1396"/>
      <c r="D136" s="1295" t="s">
        <v>975</v>
      </c>
      <c r="E136" s="1296"/>
      <c r="F136" s="1956">
        <v>392.48658805356007</v>
      </c>
      <c r="G136" s="373"/>
      <c r="H136" s="374"/>
      <c r="I136" s="374" t="s">
        <v>1294</v>
      </c>
      <c r="J136" s="374"/>
      <c r="K136" s="374"/>
      <c r="L136" s="60"/>
      <c r="M136" s="181"/>
      <c r="N136" s="181"/>
      <c r="O136" s="187"/>
      <c r="P136" s="5" t="s">
        <v>221</v>
      </c>
    </row>
    <row r="137" spans="1:16" s="44" customFormat="1">
      <c r="A137" s="1503" t="str">
        <f>IF(ISERROR(#REF!),"xx","")</f>
        <v>xx</v>
      </c>
      <c r="B137" s="1297">
        <v>4540312</v>
      </c>
      <c r="C137" s="1395"/>
      <c r="D137" s="1298" t="s">
        <v>976</v>
      </c>
      <c r="E137" s="1299"/>
      <c r="F137" s="1956">
        <v>40.996590354720006</v>
      </c>
      <c r="G137" s="370"/>
      <c r="H137" s="371"/>
      <c r="I137" s="371" t="s">
        <v>61</v>
      </c>
      <c r="J137" s="371"/>
      <c r="K137" s="371"/>
      <c r="L137" s="59"/>
      <c r="M137" s="178"/>
      <c r="N137" s="178"/>
      <c r="O137" s="185"/>
      <c r="P137" s="122"/>
    </row>
    <row r="138" spans="1:16" s="44" customFormat="1">
      <c r="A138" s="1503" t="str">
        <f>IF(ISERROR(#REF!),"xx","")</f>
        <v>xx</v>
      </c>
      <c r="B138" s="1300">
        <v>4540212</v>
      </c>
      <c r="C138" s="1392"/>
      <c r="D138" s="1292" t="s">
        <v>977</v>
      </c>
      <c r="E138" s="1293"/>
      <c r="F138" s="1956">
        <v>35.554735256040004</v>
      </c>
      <c r="G138" s="372"/>
      <c r="H138" s="257"/>
      <c r="I138" s="257" t="s">
        <v>61</v>
      </c>
      <c r="J138" s="257"/>
      <c r="K138" s="257"/>
      <c r="L138" s="49"/>
      <c r="M138" s="134"/>
      <c r="N138" s="134"/>
      <c r="O138" s="186"/>
      <c r="P138" s="94" t="s">
        <v>222</v>
      </c>
    </row>
    <row r="139" spans="1:16" s="44" customFormat="1">
      <c r="A139" s="1503" t="str">
        <f>IF(ISERROR(#REF!),"xx","")</f>
        <v>xx</v>
      </c>
      <c r="B139" s="1294">
        <v>4540112</v>
      </c>
      <c r="C139" s="1396"/>
      <c r="D139" s="1295" t="s">
        <v>978</v>
      </c>
      <c r="E139" s="1296"/>
      <c r="F139" s="1956">
        <v>358.62401975400002</v>
      </c>
      <c r="G139" s="373"/>
      <c r="H139" s="374"/>
      <c r="I139" s="374" t="s">
        <v>61</v>
      </c>
      <c r="J139" s="374"/>
      <c r="K139" s="374"/>
      <c r="L139" s="60"/>
      <c r="M139" s="181"/>
      <c r="N139" s="181"/>
      <c r="O139" s="187"/>
      <c r="P139" s="5" t="s">
        <v>222</v>
      </c>
    </row>
    <row r="140" spans="1:16" s="44" customFormat="1">
      <c r="A140" s="1503" t="str">
        <f>IF(ISERROR(#REF!),"xx","")</f>
        <v>xx</v>
      </c>
      <c r="B140" s="1297" t="s">
        <v>427</v>
      </c>
      <c r="C140" s="1395"/>
      <c r="D140" s="1298" t="s">
        <v>1119</v>
      </c>
      <c r="E140" s="1299"/>
      <c r="F140" s="1956">
        <v>132.68127272400002</v>
      </c>
      <c r="G140" s="392"/>
      <c r="H140" s="393"/>
      <c r="I140" s="393"/>
      <c r="J140" s="361" t="s">
        <v>60</v>
      </c>
      <c r="K140" s="361" t="s">
        <v>514</v>
      </c>
      <c r="L140" s="393"/>
      <c r="M140" s="405" t="s">
        <v>264</v>
      </c>
      <c r="N140" s="204"/>
      <c r="O140" s="364"/>
      <c r="P140" s="4" t="s">
        <v>386</v>
      </c>
    </row>
    <row r="141" spans="1:16" s="44" customFormat="1">
      <c r="A141" s="1503" t="str">
        <f>IF(ISERROR(#REF!),"xx","")</f>
        <v>xx</v>
      </c>
      <c r="B141" s="1300" t="s">
        <v>697</v>
      </c>
      <c r="C141" s="1392"/>
      <c r="D141" s="1292" t="s">
        <v>1120</v>
      </c>
      <c r="E141" s="1293"/>
      <c r="F141" s="1956">
        <v>212.67461975759997</v>
      </c>
      <c r="G141" s="396"/>
      <c r="H141" s="397"/>
      <c r="I141" s="397"/>
      <c r="J141" s="362" t="s">
        <v>60</v>
      </c>
      <c r="K141" s="362" t="s">
        <v>514</v>
      </c>
      <c r="L141" s="397"/>
      <c r="M141" s="332" t="s">
        <v>264</v>
      </c>
      <c r="N141" s="205"/>
      <c r="O141" s="242"/>
      <c r="P141" s="14" t="s">
        <v>386</v>
      </c>
    </row>
    <row r="142" spans="1:16" s="44" customFormat="1">
      <c r="A142" s="1503" t="str">
        <f>IF(ISERROR(#REF!),"xx","")</f>
        <v>xx</v>
      </c>
      <c r="B142" s="1300" t="s">
        <v>86</v>
      </c>
      <c r="C142" s="1392"/>
      <c r="D142" s="1292" t="s">
        <v>949</v>
      </c>
      <c r="E142" s="1293"/>
      <c r="F142" s="1956">
        <v>212.67461975759997</v>
      </c>
      <c r="G142" s="396"/>
      <c r="H142" s="397"/>
      <c r="I142" s="397"/>
      <c r="J142" s="362" t="s">
        <v>60</v>
      </c>
      <c r="K142" s="362" t="s">
        <v>514</v>
      </c>
      <c r="L142" s="397"/>
      <c r="M142" s="332" t="s">
        <v>264</v>
      </c>
      <c r="N142" s="205"/>
      <c r="O142" s="242"/>
      <c r="P142" s="14" t="s">
        <v>386</v>
      </c>
    </row>
    <row r="143" spans="1:16" s="44" customFormat="1">
      <c r="A143" s="1503" t="str">
        <f>IF(ISERROR(#REF!),"xx","")</f>
        <v>xx</v>
      </c>
      <c r="B143" s="1294" t="s">
        <v>88</v>
      </c>
      <c r="C143" s="1396"/>
      <c r="D143" s="1295" t="s">
        <v>950</v>
      </c>
      <c r="E143" s="1296"/>
      <c r="F143" s="1956">
        <v>212.67461975759997</v>
      </c>
      <c r="G143" s="400"/>
      <c r="H143" s="401"/>
      <c r="I143" s="401"/>
      <c r="J143" s="404" t="s">
        <v>60</v>
      </c>
      <c r="K143" s="404" t="s">
        <v>514</v>
      </c>
      <c r="L143" s="401"/>
      <c r="M143" s="352" t="s">
        <v>264</v>
      </c>
      <c r="N143" s="224"/>
      <c r="O143" s="254"/>
      <c r="P143" s="5" t="s">
        <v>386</v>
      </c>
    </row>
    <row r="144" spans="1:16" s="44" customFormat="1">
      <c r="A144" s="1503" t="str">
        <f>IF(ISERROR(#REF!),"xx","")</f>
        <v>xx</v>
      </c>
      <c r="B144" s="1297" t="s">
        <v>90</v>
      </c>
      <c r="C144" s="1395"/>
      <c r="D144" s="1298" t="s">
        <v>951</v>
      </c>
      <c r="E144" s="1299"/>
      <c r="F144" s="1956">
        <v>606.68031223800006</v>
      </c>
      <c r="G144" s="392"/>
      <c r="H144" s="393"/>
      <c r="I144" s="393"/>
      <c r="J144" s="361" t="s">
        <v>60</v>
      </c>
      <c r="K144" s="361" t="s">
        <v>514</v>
      </c>
      <c r="L144" s="393"/>
      <c r="M144" s="405" t="s">
        <v>264</v>
      </c>
      <c r="N144" s="204"/>
      <c r="O144" s="364"/>
      <c r="P144" s="4" t="s">
        <v>1464</v>
      </c>
    </row>
    <row r="145" spans="1:16" s="44" customFormat="1">
      <c r="A145" s="1503" t="str">
        <f>IF(ISERROR(#REF!),"xx","")</f>
        <v>xx</v>
      </c>
      <c r="B145" s="1300" t="s">
        <v>696</v>
      </c>
      <c r="C145" s="1392"/>
      <c r="D145" s="1292" t="s">
        <v>212</v>
      </c>
      <c r="E145" s="1293"/>
      <c r="F145" s="1956">
        <v>92.300015808000012</v>
      </c>
      <c r="G145" s="396"/>
      <c r="H145" s="397"/>
      <c r="I145" s="397"/>
      <c r="J145" s="362" t="s">
        <v>60</v>
      </c>
      <c r="K145" s="362" t="s">
        <v>514</v>
      </c>
      <c r="L145" s="397"/>
      <c r="M145" s="332" t="s">
        <v>264</v>
      </c>
      <c r="N145" s="205"/>
      <c r="O145" s="242"/>
      <c r="P145" s="14" t="s">
        <v>1465</v>
      </c>
    </row>
    <row r="146" spans="1:16" s="44" customFormat="1">
      <c r="A146" s="1503" t="str">
        <f>IF(ISERROR(#REF!),"xx","")</f>
        <v>xx</v>
      </c>
      <c r="B146" s="1300" t="s">
        <v>85</v>
      </c>
      <c r="C146" s="1392"/>
      <c r="D146" s="1292" t="s">
        <v>1695</v>
      </c>
      <c r="E146" s="1293"/>
      <c r="F146" s="1956">
        <v>157.29461027280001</v>
      </c>
      <c r="G146" s="396"/>
      <c r="H146" s="397"/>
      <c r="I146" s="397"/>
      <c r="J146" s="362" t="s">
        <v>60</v>
      </c>
      <c r="K146" s="362" t="s">
        <v>514</v>
      </c>
      <c r="L146" s="397"/>
      <c r="M146" s="332" t="s">
        <v>264</v>
      </c>
      <c r="N146" s="205"/>
      <c r="O146" s="242"/>
      <c r="P146" s="14" t="s">
        <v>1465</v>
      </c>
    </row>
    <row r="147" spans="1:16" s="44" customFormat="1">
      <c r="A147" s="1503" t="str">
        <f>IF(ISERROR(#REF!),"xx","")</f>
        <v>xx</v>
      </c>
      <c r="B147" s="1300" t="s">
        <v>87</v>
      </c>
      <c r="C147" s="1392"/>
      <c r="D147" s="1292" t="s">
        <v>1696</v>
      </c>
      <c r="E147" s="1293"/>
      <c r="F147" s="1956">
        <v>157.29461027280001</v>
      </c>
      <c r="G147" s="396"/>
      <c r="H147" s="397"/>
      <c r="I147" s="397"/>
      <c r="J147" s="362" t="s">
        <v>60</v>
      </c>
      <c r="K147" s="362" t="s">
        <v>514</v>
      </c>
      <c r="L147" s="397"/>
      <c r="M147" s="332" t="s">
        <v>264</v>
      </c>
      <c r="N147" s="205"/>
      <c r="O147" s="242"/>
      <c r="P147" s="14" t="s">
        <v>1465</v>
      </c>
    </row>
    <row r="148" spans="1:16" s="44" customFormat="1">
      <c r="A148" s="1503" t="str">
        <f>IF(ISERROR(#REF!),"xx","")</f>
        <v>xx</v>
      </c>
      <c r="B148" s="1297" t="s">
        <v>89</v>
      </c>
      <c r="C148" s="1395"/>
      <c r="D148" s="1298" t="s">
        <v>384</v>
      </c>
      <c r="E148" s="1299"/>
      <c r="F148" s="1956">
        <v>157.29461027280001</v>
      </c>
      <c r="G148" s="392"/>
      <c r="H148" s="393"/>
      <c r="I148" s="393"/>
      <c r="J148" s="361" t="s">
        <v>60</v>
      </c>
      <c r="K148" s="361" t="s">
        <v>514</v>
      </c>
      <c r="L148" s="393"/>
      <c r="M148" s="405" t="s">
        <v>264</v>
      </c>
      <c r="N148" s="204"/>
      <c r="O148" s="364"/>
      <c r="P148" s="4" t="s">
        <v>1465</v>
      </c>
    </row>
    <row r="149" spans="1:16" s="44" customFormat="1">
      <c r="A149" s="1503" t="str">
        <f>IF(ISERROR(#REF!),"xx","")</f>
        <v>xx</v>
      </c>
      <c r="B149" s="1300" t="s">
        <v>91</v>
      </c>
      <c r="C149" s="1392"/>
      <c r="D149" s="1292" t="s">
        <v>385</v>
      </c>
      <c r="E149" s="1293"/>
      <c r="F149" s="1956">
        <v>447.84736836840005</v>
      </c>
      <c r="G149" s="396"/>
      <c r="H149" s="397"/>
      <c r="I149" s="397"/>
      <c r="J149" s="362" t="s">
        <v>60</v>
      </c>
      <c r="K149" s="362" t="s">
        <v>514</v>
      </c>
      <c r="L149" s="397"/>
      <c r="M149" s="332" t="s">
        <v>264</v>
      </c>
      <c r="N149" s="205"/>
      <c r="O149" s="242"/>
      <c r="P149" s="14" t="s">
        <v>1466</v>
      </c>
    </row>
    <row r="150" spans="1:16" s="44" customFormat="1">
      <c r="A150" s="1503" t="str">
        <f>IF(ISERROR(#REF!),"xx","")</f>
        <v>xx</v>
      </c>
      <c r="B150" s="1300">
        <v>4623361</v>
      </c>
      <c r="C150" s="1392"/>
      <c r="D150" s="1292" t="s">
        <v>1024</v>
      </c>
      <c r="E150" s="1293"/>
      <c r="F150" s="1956">
        <v>71.9170956504</v>
      </c>
      <c r="G150" s="396"/>
      <c r="H150" s="397"/>
      <c r="I150" s="397"/>
      <c r="J150" s="362" t="s">
        <v>60</v>
      </c>
      <c r="K150" s="362" t="s">
        <v>514</v>
      </c>
      <c r="L150" s="397"/>
      <c r="M150" s="332" t="s">
        <v>264</v>
      </c>
      <c r="N150" s="205" t="s">
        <v>1514</v>
      </c>
      <c r="O150" s="242" t="s">
        <v>515</v>
      </c>
      <c r="P150" s="14" t="s">
        <v>1005</v>
      </c>
    </row>
    <row r="151" spans="1:16" s="44" customFormat="1">
      <c r="A151" s="1503" t="str">
        <f>IF(ISERROR(#REF!),"xx","")</f>
        <v>xx</v>
      </c>
      <c r="B151" s="1294" t="s">
        <v>590</v>
      </c>
      <c r="C151" s="1396"/>
      <c r="D151" s="1295" t="s">
        <v>1536</v>
      </c>
      <c r="E151" s="1296"/>
      <c r="F151" s="1956">
        <v>278.53452687060008</v>
      </c>
      <c r="G151" s="400"/>
      <c r="H151" s="401"/>
      <c r="I151" s="401"/>
      <c r="J151" s="404"/>
      <c r="K151" s="404"/>
      <c r="L151" s="401"/>
      <c r="M151" s="352" t="s">
        <v>264</v>
      </c>
      <c r="N151" s="224"/>
      <c r="O151" s="254" t="s">
        <v>1514</v>
      </c>
      <c r="P151" s="5" t="s">
        <v>1004</v>
      </c>
    </row>
    <row r="152" spans="1:16" s="44" customFormat="1">
      <c r="A152" s="1503" t="str">
        <f>IF(ISERROR(#REF!),"xx","")</f>
        <v>xx</v>
      </c>
      <c r="B152" s="1300" t="s">
        <v>516</v>
      </c>
      <c r="C152" s="1392"/>
      <c r="D152" s="1292" t="s">
        <v>1536</v>
      </c>
      <c r="E152" s="1293"/>
      <c r="F152" s="1956">
        <v>299.62892631672008</v>
      </c>
      <c r="G152" s="372"/>
      <c r="H152" s="257"/>
      <c r="I152" s="257"/>
      <c r="J152" s="63"/>
      <c r="K152" s="63" t="s">
        <v>514</v>
      </c>
      <c r="L152" s="257"/>
      <c r="M152" s="297"/>
      <c r="N152" s="205"/>
      <c r="O152" s="205" t="s">
        <v>515</v>
      </c>
      <c r="P152" s="14" t="s">
        <v>1004</v>
      </c>
    </row>
    <row r="153" spans="1:16" s="44" customFormat="1">
      <c r="A153" s="1503" t="str">
        <f>IF(ISERROR(#REF!),"xx","")</f>
        <v>xx</v>
      </c>
      <c r="B153" s="1300" t="s">
        <v>1320</v>
      </c>
      <c r="C153" s="1392"/>
      <c r="D153" s="1292" t="s">
        <v>1536</v>
      </c>
      <c r="E153" s="1293"/>
      <c r="F153" s="1956">
        <v>299.62892631672008</v>
      </c>
      <c r="G153" s="372"/>
      <c r="H153" s="257"/>
      <c r="I153" s="257"/>
      <c r="J153" s="63" t="s">
        <v>60</v>
      </c>
      <c r="K153" s="63"/>
      <c r="L153" s="257"/>
      <c r="M153" s="297"/>
      <c r="N153" s="205"/>
      <c r="O153" s="205"/>
      <c r="P153" s="14" t="s">
        <v>1004</v>
      </c>
    </row>
    <row r="154" spans="1:16" s="44" customFormat="1">
      <c r="A154" s="1503" t="str">
        <f>IF(ISERROR(#REF!),"xx","")</f>
        <v>xx</v>
      </c>
      <c r="B154" s="1294" t="s">
        <v>277</v>
      </c>
      <c r="C154" s="1396"/>
      <c r="D154" s="1295" t="s">
        <v>1469</v>
      </c>
      <c r="E154" s="1296"/>
      <c r="F154" s="1956">
        <v>25.940150276040011</v>
      </c>
      <c r="G154" s="373"/>
      <c r="H154" s="374"/>
      <c r="I154" s="374"/>
      <c r="J154" s="64" t="s">
        <v>60</v>
      </c>
      <c r="K154" s="64" t="s">
        <v>514</v>
      </c>
      <c r="L154" s="374"/>
      <c r="M154" s="406" t="s">
        <v>264</v>
      </c>
      <c r="N154" s="224" t="s">
        <v>1514</v>
      </c>
      <c r="O154" s="224" t="s">
        <v>515</v>
      </c>
      <c r="P154" s="5" t="s">
        <v>1659</v>
      </c>
    </row>
    <row r="155" spans="1:16" s="44" customFormat="1">
      <c r="A155" s="1503" t="str">
        <f>IF(ISERROR(#REF!),"xx","")</f>
        <v>xx</v>
      </c>
      <c r="B155" s="1297">
        <v>8938133</v>
      </c>
      <c r="C155" s="1395"/>
      <c r="D155" s="1298" t="s">
        <v>1115</v>
      </c>
      <c r="E155" s="1299"/>
      <c r="F155" s="1956">
        <v>89.992515412800032</v>
      </c>
      <c r="G155" s="34"/>
      <c r="H155" s="371" t="s">
        <v>1522</v>
      </c>
      <c r="I155" s="371"/>
      <c r="J155" s="371"/>
      <c r="K155" s="371"/>
      <c r="L155" s="59"/>
      <c r="M155" s="178"/>
      <c r="N155" s="178"/>
      <c r="O155" s="185"/>
      <c r="P155" s="4" t="s">
        <v>209</v>
      </c>
    </row>
    <row r="156" spans="1:16" s="44" customFormat="1">
      <c r="A156" s="1503" t="str">
        <f>IF(ISERROR(#REF!),"xx","")</f>
        <v>xx</v>
      </c>
      <c r="B156" s="1300">
        <v>8938136</v>
      </c>
      <c r="C156" s="1392"/>
      <c r="D156" s="1292" t="s">
        <v>1116</v>
      </c>
      <c r="E156" s="1293"/>
      <c r="F156" s="1956">
        <v>164.60169485759999</v>
      </c>
      <c r="G156" s="35"/>
      <c r="H156" s="257" t="s">
        <v>1522</v>
      </c>
      <c r="I156" s="257"/>
      <c r="J156" s="257"/>
      <c r="K156" s="257"/>
      <c r="L156" s="49"/>
      <c r="M156" s="134"/>
      <c r="N156" s="134"/>
      <c r="O156" s="186"/>
      <c r="P156" s="14" t="s">
        <v>209</v>
      </c>
    </row>
    <row r="157" spans="1:16" s="44" customFormat="1">
      <c r="A157" s="1503" t="str">
        <f>IF(ISERROR(#REF!),"xx","")</f>
        <v>xx</v>
      </c>
      <c r="B157" s="1297">
        <v>4333413</v>
      </c>
      <c r="C157" s="1395"/>
      <c r="D157" s="1298" t="s">
        <v>138</v>
      </c>
      <c r="E157" s="1299"/>
      <c r="F157" s="1956">
        <v>215.17441185240003</v>
      </c>
      <c r="G157" s="34"/>
      <c r="H157" s="371" t="s">
        <v>1522</v>
      </c>
      <c r="I157" s="371"/>
      <c r="J157" s="371"/>
      <c r="K157" s="371"/>
      <c r="L157" s="59"/>
      <c r="M157" s="178"/>
      <c r="N157" s="178"/>
      <c r="O157" s="185"/>
      <c r="P157" s="4" t="s">
        <v>511</v>
      </c>
    </row>
    <row r="158" spans="1:16" s="44" customFormat="1">
      <c r="A158" s="1503" t="str">
        <f>IF(ISERROR(#REF!),"xx","")</f>
        <v>xx</v>
      </c>
      <c r="B158" s="1300">
        <v>4333713</v>
      </c>
      <c r="C158" s="1392"/>
      <c r="D158" s="1292" t="s">
        <v>139</v>
      </c>
      <c r="E158" s="1293"/>
      <c r="F158" s="1956">
        <v>343.04839208640004</v>
      </c>
      <c r="G158" s="35"/>
      <c r="H158" s="257" t="s">
        <v>1522</v>
      </c>
      <c r="I158" s="257"/>
      <c r="J158" s="257"/>
      <c r="K158" s="257"/>
      <c r="L158" s="49"/>
      <c r="M158" s="134"/>
      <c r="N158" s="134"/>
      <c r="O158" s="186"/>
      <c r="P158" s="14" t="s">
        <v>511</v>
      </c>
    </row>
    <row r="159" spans="1:16" s="44" customFormat="1">
      <c r="A159" s="1503" t="str">
        <f>IF(ISERROR(#REF!),"xx","")</f>
        <v>xx</v>
      </c>
      <c r="B159" s="1300">
        <v>4333613</v>
      </c>
      <c r="C159" s="1392"/>
      <c r="D159" s="1292" t="s">
        <v>140</v>
      </c>
      <c r="E159" s="1293"/>
      <c r="F159" s="1956">
        <v>343.04839208640004</v>
      </c>
      <c r="G159" s="35"/>
      <c r="H159" s="257" t="s">
        <v>1522</v>
      </c>
      <c r="I159" s="257"/>
      <c r="J159" s="257"/>
      <c r="K159" s="257"/>
      <c r="L159" s="49"/>
      <c r="M159" s="134"/>
      <c r="N159" s="134"/>
      <c r="O159" s="186"/>
      <c r="P159" s="14" t="s">
        <v>511</v>
      </c>
    </row>
    <row r="160" spans="1:16" s="44" customFormat="1">
      <c r="A160" s="1503" t="str">
        <f>IF(ISERROR(#REF!),"xx","")</f>
        <v>xx</v>
      </c>
      <c r="B160" s="1294">
        <v>4333513</v>
      </c>
      <c r="C160" s="1396"/>
      <c r="D160" s="1295" t="s">
        <v>141</v>
      </c>
      <c r="E160" s="1296"/>
      <c r="F160" s="1956">
        <v>343.04839208640004</v>
      </c>
      <c r="G160" s="56"/>
      <c r="H160" s="374" t="s">
        <v>1522</v>
      </c>
      <c r="I160" s="374"/>
      <c r="J160" s="374"/>
      <c r="K160" s="374"/>
      <c r="L160" s="60"/>
      <c r="M160" s="181"/>
      <c r="N160" s="181"/>
      <c r="O160" s="187"/>
      <c r="P160" s="5" t="s">
        <v>511</v>
      </c>
    </row>
    <row r="161" spans="1:16" s="44" customFormat="1">
      <c r="A161" s="1503" t="str">
        <f>IF(ISERROR(#REF!),"xx","")</f>
        <v>xx</v>
      </c>
      <c r="B161" s="1300">
        <v>4523141</v>
      </c>
      <c r="C161" s="1392"/>
      <c r="D161" s="1292" t="s">
        <v>871</v>
      </c>
      <c r="E161" s="1293"/>
      <c r="F161" s="1956">
        <v>483.80591619360007</v>
      </c>
      <c r="G161" s="35"/>
      <c r="H161" s="257" t="s">
        <v>1522</v>
      </c>
      <c r="I161" s="257"/>
      <c r="J161" s="257"/>
      <c r="K161" s="257"/>
      <c r="L161" s="49"/>
      <c r="M161" s="134"/>
      <c r="N161" s="134"/>
      <c r="O161" s="186"/>
      <c r="P161" s="14" t="s">
        <v>222</v>
      </c>
    </row>
    <row r="162" spans="1:16">
      <c r="A162" s="1503" t="str">
        <f>IF(ISERROR(#REF!),"xx","")</f>
        <v>xx</v>
      </c>
      <c r="B162" s="1297">
        <v>8938621</v>
      </c>
      <c r="C162" s="1395"/>
      <c r="D162" s="1303" t="s">
        <v>1470</v>
      </c>
      <c r="E162" s="1299"/>
      <c r="F162" s="1956">
        <v>182.29253122079999</v>
      </c>
      <c r="G162" s="15"/>
      <c r="H162" s="359" t="s">
        <v>1295</v>
      </c>
      <c r="I162" s="359" t="s">
        <v>1215</v>
      </c>
      <c r="J162" s="198"/>
      <c r="K162" s="359"/>
      <c r="L162" s="198"/>
      <c r="M162" s="198"/>
      <c r="N162" s="198"/>
      <c r="O162" s="179"/>
      <c r="P162" s="230" t="s">
        <v>742</v>
      </c>
    </row>
    <row r="163" spans="1:16">
      <c r="A163" s="1503" t="str">
        <f>IF(ISERROR(#REF!),"xx","")</f>
        <v>xx</v>
      </c>
      <c r="B163" s="1300">
        <v>8938624</v>
      </c>
      <c r="C163" s="1392"/>
      <c r="D163" s="1304" t="s">
        <v>892</v>
      </c>
      <c r="E163" s="1293"/>
      <c r="F163" s="1956">
        <v>225.17358023160003</v>
      </c>
      <c r="G163" s="17"/>
      <c r="H163" s="360" t="s">
        <v>1295</v>
      </c>
      <c r="I163" s="360" t="s">
        <v>1215</v>
      </c>
      <c r="J163" s="128"/>
      <c r="K163" s="360"/>
      <c r="L163" s="128"/>
      <c r="M163" s="128"/>
      <c r="N163" s="128"/>
      <c r="O163" s="116"/>
      <c r="P163" s="132" t="s">
        <v>386</v>
      </c>
    </row>
    <row r="164" spans="1:16">
      <c r="A164" s="1503" t="str">
        <f>IF(ISERROR(#REF!),"xx","")</f>
        <v>xx</v>
      </c>
      <c r="B164" s="1300">
        <v>8938623</v>
      </c>
      <c r="C164" s="1392"/>
      <c r="D164" s="1304" t="s">
        <v>1472</v>
      </c>
      <c r="E164" s="1293"/>
      <c r="F164" s="1956">
        <v>225.17358023160003</v>
      </c>
      <c r="G164" s="17"/>
      <c r="H164" s="360" t="s">
        <v>1295</v>
      </c>
      <c r="I164" s="360" t="s">
        <v>1215</v>
      </c>
      <c r="J164" s="128"/>
      <c r="K164" s="360"/>
      <c r="L164" s="128"/>
      <c r="M164" s="128"/>
      <c r="N164" s="128"/>
      <c r="O164" s="116"/>
      <c r="P164" s="132" t="s">
        <v>386</v>
      </c>
    </row>
    <row r="165" spans="1:16">
      <c r="A165" s="1503" t="str">
        <f>IF(ISERROR(#REF!),"xx","")</f>
        <v>xx</v>
      </c>
      <c r="B165" s="1294">
        <v>8938622</v>
      </c>
      <c r="C165" s="1396"/>
      <c r="D165" s="1302" t="s">
        <v>1471</v>
      </c>
      <c r="E165" s="1296"/>
      <c r="F165" s="1956">
        <v>225.17358023160003</v>
      </c>
      <c r="G165" s="19"/>
      <c r="H165" s="368" t="s">
        <v>1295</v>
      </c>
      <c r="I165" s="368" t="s">
        <v>1215</v>
      </c>
      <c r="J165" s="268"/>
      <c r="K165" s="368"/>
      <c r="L165" s="268"/>
      <c r="M165" s="268"/>
      <c r="N165" s="268"/>
      <c r="O165" s="180"/>
      <c r="P165" s="135" t="s">
        <v>386</v>
      </c>
    </row>
    <row r="166" spans="1:16">
      <c r="A166" s="1503" t="str">
        <f>IF(ISERROR(#REF!),"xx","")</f>
        <v>xx</v>
      </c>
      <c r="B166" s="1297">
        <v>4062213</v>
      </c>
      <c r="C166" s="1395"/>
      <c r="D166" s="1303" t="s">
        <v>274</v>
      </c>
      <c r="E166" s="1299"/>
      <c r="F166" s="1956">
        <v>295.36005058560005</v>
      </c>
      <c r="G166" s="15"/>
      <c r="H166" s="359" t="s">
        <v>1295</v>
      </c>
      <c r="I166" s="359" t="s">
        <v>1215</v>
      </c>
      <c r="J166" s="198"/>
      <c r="K166" s="359"/>
      <c r="L166" s="198"/>
      <c r="M166" s="198"/>
      <c r="N166" s="198"/>
      <c r="O166" s="179"/>
      <c r="P166" s="230" t="s">
        <v>480</v>
      </c>
    </row>
    <row r="167" spans="1:16">
      <c r="A167" s="1503" t="str">
        <f>IF(ISERROR(#REF!),"xx","")</f>
        <v>xx</v>
      </c>
      <c r="B167" s="1300">
        <v>4062513</v>
      </c>
      <c r="C167" s="1392"/>
      <c r="D167" s="1304" t="s">
        <v>195</v>
      </c>
      <c r="E167" s="1293"/>
      <c r="F167" s="1956">
        <v>188.06128220880004</v>
      </c>
      <c r="G167" s="17"/>
      <c r="H167" s="360" t="s">
        <v>1295</v>
      </c>
      <c r="I167" s="360" t="s">
        <v>1215</v>
      </c>
      <c r="J167" s="128"/>
      <c r="K167" s="360"/>
      <c r="L167" s="128"/>
      <c r="M167" s="128"/>
      <c r="N167" s="128"/>
      <c r="O167" s="116"/>
      <c r="P167" s="132" t="s">
        <v>1461</v>
      </c>
    </row>
    <row r="168" spans="1:16">
      <c r="A168" s="1503" t="str">
        <f>IF(ISERROR(#REF!),"xx","")</f>
        <v>xx</v>
      </c>
      <c r="B168" s="1300">
        <v>4062413</v>
      </c>
      <c r="C168" s="1392"/>
      <c r="D168" s="1304" t="s">
        <v>891</v>
      </c>
      <c r="E168" s="1293"/>
      <c r="F168" s="1956">
        <v>188.06128220880004</v>
      </c>
      <c r="G168" s="17"/>
      <c r="H168" s="360" t="s">
        <v>1295</v>
      </c>
      <c r="I168" s="360" t="s">
        <v>1215</v>
      </c>
      <c r="J168" s="128"/>
      <c r="K168" s="360"/>
      <c r="L168" s="128"/>
      <c r="M168" s="128"/>
      <c r="N168" s="128"/>
      <c r="O168" s="116"/>
      <c r="P168" s="132" t="s">
        <v>1461</v>
      </c>
    </row>
    <row r="169" spans="1:16">
      <c r="A169" s="1503" t="str">
        <f>IF(ISERROR(#REF!),"xx","")</f>
        <v>xx</v>
      </c>
      <c r="B169" s="1300">
        <v>4062313</v>
      </c>
      <c r="C169" s="1392"/>
      <c r="D169" s="1304" t="s">
        <v>275</v>
      </c>
      <c r="E169" s="1293"/>
      <c r="F169" s="1956">
        <v>188.06128220880004</v>
      </c>
      <c r="G169" s="17"/>
      <c r="H169" s="360" t="s">
        <v>1295</v>
      </c>
      <c r="I169" s="360" t="s">
        <v>1215</v>
      </c>
      <c r="J169" s="128"/>
      <c r="K169" s="360"/>
      <c r="L169" s="128"/>
      <c r="M169" s="128"/>
      <c r="N169" s="128"/>
      <c r="O169" s="116"/>
      <c r="P169" s="132" t="s">
        <v>1461</v>
      </c>
    </row>
    <row r="170" spans="1:16">
      <c r="A170" s="1503" t="str">
        <f>IF(ISERROR(#REF!),"xx","")</f>
        <v>xx</v>
      </c>
      <c r="B170" s="1297">
        <v>4065621</v>
      </c>
      <c r="C170" s="1395"/>
      <c r="D170" s="1298" t="s">
        <v>1535</v>
      </c>
      <c r="E170" s="1299"/>
      <c r="F170" s="1956">
        <v>29.459088378720004</v>
      </c>
      <c r="G170" s="15"/>
      <c r="H170" s="359" t="s">
        <v>1295</v>
      </c>
      <c r="I170" s="359" t="s">
        <v>1215</v>
      </c>
      <c r="J170" s="198"/>
      <c r="K170" s="359"/>
      <c r="L170" s="198"/>
      <c r="M170" s="198"/>
      <c r="N170" s="198"/>
      <c r="O170" s="179"/>
      <c r="P170" s="230" t="s">
        <v>1121</v>
      </c>
    </row>
    <row r="171" spans="1:16">
      <c r="A171" s="1503" t="str">
        <f>IF(ISERROR(#REF!),"xx","")</f>
        <v>xx</v>
      </c>
      <c r="B171" s="1300" t="s">
        <v>46</v>
      </c>
      <c r="C171" s="1392"/>
      <c r="D171" s="1292" t="s">
        <v>1654</v>
      </c>
      <c r="E171" s="1293"/>
      <c r="F171" s="1956">
        <v>214.13603667456005</v>
      </c>
      <c r="G171" s="17"/>
      <c r="H171" s="360" t="s">
        <v>1295</v>
      </c>
      <c r="I171" s="360" t="s">
        <v>1215</v>
      </c>
      <c r="J171" s="128"/>
      <c r="K171" s="360"/>
      <c r="L171" s="128"/>
      <c r="M171" s="128"/>
      <c r="N171" s="128"/>
      <c r="O171" s="116"/>
      <c r="P171" s="132" t="s">
        <v>1659</v>
      </c>
    </row>
    <row r="172" spans="1:16">
      <c r="A172" s="1503" t="str">
        <f>IF(ISERROR(#REF!),"xx","")</f>
        <v>xx</v>
      </c>
      <c r="B172" s="1294" t="s">
        <v>122</v>
      </c>
      <c r="C172" s="1396"/>
      <c r="D172" s="1295" t="s">
        <v>1375</v>
      </c>
      <c r="E172" s="1296"/>
      <c r="F172" s="1956">
        <v>282.88031928156005</v>
      </c>
      <c r="G172" s="19"/>
      <c r="H172" s="368" t="s">
        <v>1295</v>
      </c>
      <c r="I172" s="368" t="s">
        <v>1215</v>
      </c>
      <c r="J172" s="268"/>
      <c r="K172" s="368"/>
      <c r="L172" s="268"/>
      <c r="M172" s="268"/>
      <c r="N172" s="268"/>
      <c r="O172" s="180"/>
      <c r="P172" s="135" t="s">
        <v>1659</v>
      </c>
    </row>
    <row r="173" spans="1:16" s="44" customFormat="1">
      <c r="A173" s="1503" t="str">
        <f>IF(ISERROR(#REF!),"xx","")</f>
        <v>xx</v>
      </c>
      <c r="B173" s="1300" t="s">
        <v>125</v>
      </c>
      <c r="C173" s="1392"/>
      <c r="D173" s="1304" t="s">
        <v>274</v>
      </c>
      <c r="E173" s="1293"/>
      <c r="F173" s="1956">
        <v>792.81867745080001</v>
      </c>
      <c r="G173" s="35"/>
      <c r="H173" s="257"/>
      <c r="I173" s="257" t="s">
        <v>710</v>
      </c>
      <c r="J173" s="257"/>
      <c r="K173" s="257"/>
      <c r="L173" s="49"/>
      <c r="M173" s="134"/>
      <c r="N173" s="134"/>
      <c r="O173" s="134"/>
      <c r="P173" s="14" t="s">
        <v>799</v>
      </c>
    </row>
    <row r="174" spans="1:16" s="44" customFormat="1">
      <c r="A174" s="1503" t="str">
        <f>IF(ISERROR(#REF!),"xx","")</f>
        <v>xx</v>
      </c>
      <c r="B174" s="1300" t="s">
        <v>128</v>
      </c>
      <c r="C174" s="1392"/>
      <c r="D174" s="1304" t="s">
        <v>275</v>
      </c>
      <c r="E174" s="1293"/>
      <c r="F174" s="1956">
        <v>677.25136599120015</v>
      </c>
      <c r="G174" s="35"/>
      <c r="H174" s="257"/>
      <c r="I174" s="257" t="s">
        <v>710</v>
      </c>
      <c r="J174" s="257"/>
      <c r="K174" s="257"/>
      <c r="L174" s="49"/>
      <c r="M174" s="134"/>
      <c r="N174" s="134"/>
      <c r="O174" s="134"/>
      <c r="P174" s="14" t="s">
        <v>800</v>
      </c>
    </row>
    <row r="175" spans="1:16" s="44" customFormat="1">
      <c r="A175" s="1503" t="str">
        <f>IF(ISERROR(#REF!),"xx","")</f>
        <v>xx</v>
      </c>
      <c r="B175" s="1300" t="s">
        <v>127</v>
      </c>
      <c r="C175" s="1392"/>
      <c r="D175" s="1304" t="s">
        <v>891</v>
      </c>
      <c r="E175" s="1293"/>
      <c r="F175" s="1956">
        <v>677.25136599120015</v>
      </c>
      <c r="G175" s="35"/>
      <c r="H175" s="257"/>
      <c r="I175" s="257" t="s">
        <v>710</v>
      </c>
      <c r="J175" s="257"/>
      <c r="K175" s="257"/>
      <c r="L175" s="49"/>
      <c r="M175" s="134"/>
      <c r="N175" s="134"/>
      <c r="O175" s="134"/>
      <c r="P175" s="14" t="s">
        <v>800</v>
      </c>
    </row>
    <row r="176" spans="1:16" s="44" customFormat="1">
      <c r="A176" s="1503" t="str">
        <f>IF(ISERROR(#REF!),"xx","")</f>
        <v>xx</v>
      </c>
      <c r="B176" s="1300" t="s">
        <v>126</v>
      </c>
      <c r="C176" s="1392"/>
      <c r="D176" s="1304" t="s">
        <v>195</v>
      </c>
      <c r="E176" s="1293"/>
      <c r="F176" s="1956">
        <v>677.25136599120015</v>
      </c>
      <c r="G176" s="35"/>
      <c r="H176" s="257"/>
      <c r="I176" s="257" t="s">
        <v>710</v>
      </c>
      <c r="J176" s="257"/>
      <c r="K176" s="257"/>
      <c r="L176" s="49"/>
      <c r="M176" s="134"/>
      <c r="N176" s="134"/>
      <c r="O176" s="134"/>
      <c r="P176" s="14" t="s">
        <v>800</v>
      </c>
    </row>
    <row r="177" spans="1:18" s="44" customFormat="1">
      <c r="A177" s="1503" t="str">
        <f>IF(ISERROR(#REF!),"xx","")</f>
        <v>xx</v>
      </c>
      <c r="B177" s="1297" t="s">
        <v>123</v>
      </c>
      <c r="C177" s="1395"/>
      <c r="D177" s="1303" t="s">
        <v>1470</v>
      </c>
      <c r="E177" s="1299"/>
      <c r="F177" s="1956">
        <v>297.66755098080006</v>
      </c>
      <c r="G177" s="34"/>
      <c r="H177" s="371"/>
      <c r="I177" s="371" t="s">
        <v>710</v>
      </c>
      <c r="J177" s="371"/>
      <c r="K177" s="371"/>
      <c r="L177" s="59"/>
      <c r="M177" s="178"/>
      <c r="N177" s="178"/>
      <c r="O177" s="178"/>
      <c r="P177" s="4" t="s">
        <v>1655</v>
      </c>
    </row>
    <row r="178" spans="1:18" s="44" customFormat="1">
      <c r="A178" s="1503" t="str">
        <f>IF(ISERROR(#REF!),"xx","")</f>
        <v>xx</v>
      </c>
      <c r="B178" s="1300" t="s">
        <v>131</v>
      </c>
      <c r="C178" s="1392"/>
      <c r="D178" s="1304" t="s">
        <v>1471</v>
      </c>
      <c r="E178" s="1293"/>
      <c r="F178" s="1956">
        <v>416.11923793440008</v>
      </c>
      <c r="G178" s="35"/>
      <c r="H178" s="257"/>
      <c r="I178" s="257" t="s">
        <v>710</v>
      </c>
      <c r="J178" s="257"/>
      <c r="K178" s="257"/>
      <c r="L178" s="49"/>
      <c r="M178" s="134"/>
      <c r="N178" s="134"/>
      <c r="O178" s="134"/>
      <c r="P178" s="14" t="s">
        <v>1365</v>
      </c>
    </row>
    <row r="179" spans="1:18" s="44" customFormat="1">
      <c r="A179" s="1503" t="str">
        <f>IF(ISERROR(#REF!),"xx","")</f>
        <v>xx</v>
      </c>
      <c r="B179" s="1300" t="s">
        <v>129</v>
      </c>
      <c r="C179" s="1392"/>
      <c r="D179" s="1304" t="s">
        <v>1472</v>
      </c>
      <c r="E179" s="1293"/>
      <c r="F179" s="1956">
        <v>416.11923793440008</v>
      </c>
      <c r="G179" s="35"/>
      <c r="H179" s="257"/>
      <c r="I179" s="257" t="s">
        <v>710</v>
      </c>
      <c r="J179" s="257"/>
      <c r="K179" s="257"/>
      <c r="L179" s="49"/>
      <c r="M179" s="134"/>
      <c r="N179" s="134"/>
      <c r="O179" s="134"/>
      <c r="P179" s="14" t="s">
        <v>1365</v>
      </c>
    </row>
    <row r="180" spans="1:18" s="44" customFormat="1">
      <c r="A180" s="1503" t="str">
        <f>IF(ISERROR(#REF!),"xx","")</f>
        <v>xx</v>
      </c>
      <c r="B180" s="1294" t="s">
        <v>124</v>
      </c>
      <c r="C180" s="1396"/>
      <c r="D180" s="1302" t="s">
        <v>892</v>
      </c>
      <c r="E180" s="1296"/>
      <c r="F180" s="1956">
        <v>416.11923793440008</v>
      </c>
      <c r="G180" s="56"/>
      <c r="H180" s="374"/>
      <c r="I180" s="374" t="s">
        <v>710</v>
      </c>
      <c r="J180" s="374"/>
      <c r="K180" s="374"/>
      <c r="L180" s="60"/>
      <c r="M180" s="181"/>
      <c r="N180" s="181"/>
      <c r="O180" s="181"/>
      <c r="P180" s="5" t="s">
        <v>1365</v>
      </c>
    </row>
    <row r="181" spans="1:18" s="44" customFormat="1">
      <c r="A181" s="1503" t="str">
        <f>IF(ISERROR(#REF!),"xx","")</f>
        <v>xx</v>
      </c>
      <c r="B181" s="1300" t="s">
        <v>1372</v>
      </c>
      <c r="C181" s="1392"/>
      <c r="D181" s="1304" t="s">
        <v>1373</v>
      </c>
      <c r="E181" s="1293" t="s">
        <v>295</v>
      </c>
      <c r="F181" s="1956">
        <v>53.072509089600011</v>
      </c>
      <c r="G181" s="35"/>
      <c r="H181" s="257"/>
      <c r="I181" s="257" t="s">
        <v>710</v>
      </c>
      <c r="J181" s="257"/>
      <c r="K181" s="257"/>
      <c r="L181" s="49"/>
      <c r="M181" s="134"/>
      <c r="N181" s="134"/>
      <c r="O181" s="134"/>
      <c r="P181" s="14" t="s">
        <v>1521</v>
      </c>
    </row>
    <row r="182" spans="1:18" s="44" customFormat="1">
      <c r="A182" s="1503" t="str">
        <f>IF(ISERROR(#REF!),"xx","")</f>
        <v>xx</v>
      </c>
      <c r="B182" s="1300">
        <v>4599161</v>
      </c>
      <c r="C182" s="1392"/>
      <c r="D182" s="1304" t="s">
        <v>1646</v>
      </c>
      <c r="E182" s="1293" t="s">
        <v>295</v>
      </c>
      <c r="F182" s="1956">
        <v>61.725635571600016</v>
      </c>
      <c r="G182" s="35"/>
      <c r="H182" s="257"/>
      <c r="I182" s="257" t="s">
        <v>710</v>
      </c>
      <c r="J182" s="257"/>
      <c r="K182" s="257"/>
      <c r="L182" s="49"/>
      <c r="M182" s="134"/>
      <c r="N182" s="134"/>
      <c r="O182" s="134"/>
      <c r="P182" s="14" t="s">
        <v>972</v>
      </c>
    </row>
    <row r="183" spans="1:18" s="44" customFormat="1">
      <c r="A183" s="1503" t="str">
        <f>IF(ISERROR(#REF!),"xx","")</f>
        <v>xx</v>
      </c>
      <c r="B183" s="1300">
        <v>4623361</v>
      </c>
      <c r="C183" s="1392"/>
      <c r="D183" s="1304" t="s">
        <v>1583</v>
      </c>
      <c r="E183" s="1293" t="s">
        <v>295</v>
      </c>
      <c r="F183" s="1956">
        <v>71.9170956504</v>
      </c>
      <c r="G183" s="35"/>
      <c r="H183" s="257"/>
      <c r="I183" s="257" t="s">
        <v>710</v>
      </c>
      <c r="J183" s="257"/>
      <c r="K183" s="257"/>
      <c r="L183" s="49"/>
      <c r="M183" s="134"/>
      <c r="N183" s="134"/>
      <c r="O183" s="134"/>
      <c r="P183" s="14" t="s">
        <v>1693</v>
      </c>
    </row>
    <row r="184" spans="1:18" s="44" customFormat="1">
      <c r="A184" s="1503" t="str">
        <f>IF(ISERROR(#REF!),"xx","")</f>
        <v>xx</v>
      </c>
      <c r="B184" s="1297" t="s">
        <v>1257</v>
      </c>
      <c r="C184" s="1395"/>
      <c r="D184" s="1303" t="s">
        <v>1040</v>
      </c>
      <c r="E184" s="1299"/>
      <c r="F184" s="1956">
        <v>179.85042663588004</v>
      </c>
      <c r="G184" s="34"/>
      <c r="H184" s="371"/>
      <c r="I184" s="371" t="s">
        <v>710</v>
      </c>
      <c r="J184" s="371"/>
      <c r="K184" s="371"/>
      <c r="L184" s="59"/>
      <c r="M184" s="178"/>
      <c r="N184" s="178"/>
      <c r="O184" s="178"/>
      <c r="P184" s="4" t="s">
        <v>339</v>
      </c>
    </row>
    <row r="185" spans="1:18" s="44" customFormat="1">
      <c r="A185" s="1503" t="str">
        <f>IF(ISERROR(#REF!),"xx","")</f>
        <v>xx</v>
      </c>
      <c r="B185" s="1300" t="s">
        <v>682</v>
      </c>
      <c r="C185" s="1392"/>
      <c r="D185" s="1304" t="s">
        <v>1469</v>
      </c>
      <c r="E185" s="1293"/>
      <c r="F185" s="1956">
        <v>46.13077873404</v>
      </c>
      <c r="G185" s="35"/>
      <c r="H185" s="257"/>
      <c r="I185" s="257" t="s">
        <v>710</v>
      </c>
      <c r="J185" s="257"/>
      <c r="K185" s="257"/>
      <c r="L185" s="49"/>
      <c r="M185" s="134"/>
      <c r="N185" s="134"/>
      <c r="O185" s="134"/>
      <c r="P185" s="14" t="s">
        <v>339</v>
      </c>
    </row>
    <row r="186" spans="1:18" s="44" customFormat="1">
      <c r="A186" s="1503" t="str">
        <f>IF(ISERROR(#REF!),"xx","")</f>
        <v>xx</v>
      </c>
      <c r="B186" s="1300" t="s">
        <v>508</v>
      </c>
      <c r="C186" s="1392"/>
      <c r="D186" s="1304" t="s">
        <v>1536</v>
      </c>
      <c r="E186" s="1293"/>
      <c r="F186" s="1956">
        <v>460.09634963292018</v>
      </c>
      <c r="G186" s="35"/>
      <c r="H186" s="257"/>
      <c r="I186" s="257" t="s">
        <v>710</v>
      </c>
      <c r="J186" s="257"/>
      <c r="K186" s="257"/>
      <c r="L186" s="49"/>
      <c r="M186" s="134"/>
      <c r="N186" s="134"/>
      <c r="O186" s="134"/>
      <c r="P186" s="14" t="s">
        <v>340</v>
      </c>
    </row>
    <row r="187" spans="1:18" s="44" customFormat="1">
      <c r="A187" s="1503" t="str">
        <f>IF(ISERROR(#REF!),"xx","")</f>
        <v>xx</v>
      </c>
      <c r="B187" s="1294" t="s">
        <v>130</v>
      </c>
      <c r="C187" s="1396"/>
      <c r="D187" s="1302" t="s">
        <v>187</v>
      </c>
      <c r="E187" s="1296"/>
      <c r="F187" s="1956">
        <v>39.112131698640006</v>
      </c>
      <c r="G187" s="56"/>
      <c r="H187" s="374"/>
      <c r="I187" s="374" t="s">
        <v>710</v>
      </c>
      <c r="J187" s="374"/>
      <c r="K187" s="374"/>
      <c r="L187" s="60"/>
      <c r="M187" s="181"/>
      <c r="N187" s="181"/>
      <c r="O187" s="181"/>
      <c r="P187" s="5" t="s">
        <v>338</v>
      </c>
    </row>
    <row r="188" spans="1:18" s="44" customFormat="1">
      <c r="A188" s="1503"/>
      <c r="B188"/>
      <c r="C188" s="1373"/>
      <c r="D188" s="76"/>
      <c r="E188"/>
      <c r="F188" s="517"/>
      <c r="G188"/>
      <c r="H188"/>
      <c r="I188"/>
      <c r="J188"/>
      <c r="K188"/>
      <c r="L188"/>
      <c r="M188"/>
      <c r="N188"/>
      <c r="O188"/>
      <c r="P188"/>
    </row>
    <row r="189" spans="1:18" s="78" customFormat="1">
      <c r="A189" s="1503"/>
      <c r="B189" s="90" t="s">
        <v>3713</v>
      </c>
      <c r="C189" s="1374"/>
      <c r="D189" s="83"/>
      <c r="E189" s="83"/>
      <c r="F189" s="1972"/>
      <c r="G189" s="356" t="s">
        <v>10</v>
      </c>
      <c r="H189" s="356"/>
      <c r="I189" s="356"/>
      <c r="J189" s="356"/>
      <c r="K189" s="356"/>
      <c r="L189" s="356"/>
      <c r="M189" s="131"/>
      <c r="N189" s="131"/>
      <c r="O189" s="131"/>
      <c r="P189" s="89"/>
    </row>
    <row r="190" spans="1:18" s="44" customFormat="1">
      <c r="A190" s="1503" t="str">
        <f>IF(ISERROR(#REF!),"xx","")</f>
        <v>xx</v>
      </c>
      <c r="B190" s="1297">
        <v>4518512</v>
      </c>
      <c r="C190" s="1395"/>
      <c r="D190" s="1298" t="s">
        <v>1336</v>
      </c>
      <c r="E190" s="1299"/>
      <c r="F190" s="1956">
        <v>94.992099602400017</v>
      </c>
      <c r="G190" s="358" t="s">
        <v>1586</v>
      </c>
      <c r="H190" s="359" t="s">
        <v>1587</v>
      </c>
      <c r="I190" s="359" t="s">
        <v>1104</v>
      </c>
      <c r="J190" s="61"/>
      <c r="K190" s="59"/>
      <c r="L190" s="59"/>
      <c r="M190" s="212"/>
      <c r="N190" s="212"/>
      <c r="O190" s="417"/>
      <c r="P190" s="122" t="s">
        <v>1105</v>
      </c>
    </row>
    <row r="191" spans="1:18" s="44" customFormat="1">
      <c r="A191" s="1503" t="str">
        <f>IF(ISERROR(#REF!),"xx","")</f>
        <v>xx</v>
      </c>
      <c r="B191" s="1300">
        <v>4518812</v>
      </c>
      <c r="C191" s="1392"/>
      <c r="D191" s="1292" t="s">
        <v>1337</v>
      </c>
      <c r="E191" s="1293"/>
      <c r="F191" s="1956">
        <v>157.10231857320002</v>
      </c>
      <c r="G191" s="272" t="s">
        <v>1586</v>
      </c>
      <c r="H191" s="360" t="s">
        <v>1587</v>
      </c>
      <c r="I191" s="360" t="s">
        <v>1104</v>
      </c>
      <c r="J191" s="63"/>
      <c r="K191" s="49"/>
      <c r="L191" s="49"/>
      <c r="M191" s="11"/>
      <c r="N191" s="11"/>
      <c r="O191" s="11"/>
      <c r="P191" s="14" t="s">
        <v>1465</v>
      </c>
    </row>
    <row r="192" spans="1:18">
      <c r="A192" s="1503" t="str">
        <f>IF(ISERROR(#REF!),"xx","")</f>
        <v>xx</v>
      </c>
      <c r="B192" s="1300">
        <v>4519313</v>
      </c>
      <c r="C192" s="1392"/>
      <c r="D192" s="1292" t="s">
        <v>1338</v>
      </c>
      <c r="E192" s="1293"/>
      <c r="F192" s="1956">
        <v>91.146265610399993</v>
      </c>
      <c r="G192" s="272" t="s">
        <v>1586</v>
      </c>
      <c r="H192" s="360" t="s">
        <v>1587</v>
      </c>
      <c r="I192" s="360" t="s">
        <v>1104</v>
      </c>
      <c r="J192" s="63"/>
      <c r="K192" s="49"/>
      <c r="L192" s="49"/>
      <c r="M192" s="11"/>
      <c r="N192" s="11"/>
      <c r="O192" s="13"/>
      <c r="P192" s="14" t="s">
        <v>1106</v>
      </c>
      <c r="Q192" s="44"/>
      <c r="R192" s="44"/>
    </row>
    <row r="193" spans="1:18" s="44" customFormat="1">
      <c r="A193" s="1503" t="str">
        <f>IF(ISERROR(#REF!),"xx","")</f>
        <v>xx</v>
      </c>
      <c r="B193" s="1297">
        <v>4153101</v>
      </c>
      <c r="C193" s="1395"/>
      <c r="D193" s="1298" t="s">
        <v>1058</v>
      </c>
      <c r="E193" s="1299"/>
      <c r="F193" s="1956">
        <v>255.747960468</v>
      </c>
      <c r="G193" s="370"/>
      <c r="H193" s="371"/>
      <c r="I193" s="371" t="s">
        <v>1059</v>
      </c>
      <c r="J193" s="371" t="s">
        <v>1060</v>
      </c>
      <c r="K193" s="371"/>
      <c r="L193" s="59"/>
      <c r="M193" s="8"/>
      <c r="N193" s="8"/>
      <c r="O193" s="6"/>
      <c r="P193" s="122" t="s">
        <v>531</v>
      </c>
    </row>
    <row r="194" spans="1:18" s="44" customFormat="1">
      <c r="A194" s="1503" t="str">
        <f>IF(ISERROR(#REF!),"xx","")</f>
        <v>xx</v>
      </c>
      <c r="B194" s="1300">
        <v>4161101</v>
      </c>
      <c r="C194" s="1392"/>
      <c r="D194" s="1292" t="s">
        <v>1289</v>
      </c>
      <c r="E194" s="1293"/>
      <c r="F194" s="1956">
        <v>354.58589406240009</v>
      </c>
      <c r="G194" s="372"/>
      <c r="H194" s="257"/>
      <c r="I194" s="257" t="s">
        <v>1290</v>
      </c>
      <c r="J194" s="257"/>
      <c r="K194" s="257"/>
      <c r="L194" s="49"/>
      <c r="M194" s="49"/>
      <c r="N194" s="49"/>
      <c r="O194" s="378"/>
      <c r="P194" s="94" t="s">
        <v>1401</v>
      </c>
    </row>
    <row r="195" spans="1:18" s="44" customFormat="1">
      <c r="A195" s="1503" t="str">
        <f>IF(ISERROR(#REF!),"xx","")</f>
        <v>xx</v>
      </c>
      <c r="B195" s="1294">
        <v>4162102</v>
      </c>
      <c r="C195" s="1396"/>
      <c r="D195" s="1295" t="s">
        <v>1402</v>
      </c>
      <c r="E195" s="1296"/>
      <c r="F195" s="1956">
        <v>389.96756678880018</v>
      </c>
      <c r="G195" s="373"/>
      <c r="H195" s="374"/>
      <c r="I195" s="374"/>
      <c r="J195" s="374" t="s">
        <v>1403</v>
      </c>
      <c r="K195" s="374"/>
      <c r="L195" s="60"/>
      <c r="M195" s="9"/>
      <c r="N195" s="9"/>
      <c r="O195" s="7"/>
      <c r="P195" s="5" t="s">
        <v>1377</v>
      </c>
    </row>
    <row r="196" spans="1:18" s="44" customFormat="1">
      <c r="A196" s="1503" t="str">
        <f>IF(ISERROR(#REF!),"xx","")</f>
        <v>xx</v>
      </c>
      <c r="B196" s="1297">
        <v>4152303</v>
      </c>
      <c r="C196" s="1395"/>
      <c r="D196" s="1298" t="s">
        <v>1404</v>
      </c>
      <c r="E196" s="1299"/>
      <c r="F196" s="1956">
        <v>99.991683792000003</v>
      </c>
      <c r="G196" s="370" t="s">
        <v>1405</v>
      </c>
      <c r="H196" s="371" t="s">
        <v>1406</v>
      </c>
      <c r="I196" s="371" t="s">
        <v>1407</v>
      </c>
      <c r="J196" s="371"/>
      <c r="K196" s="371"/>
      <c r="L196" s="59"/>
      <c r="M196" s="8"/>
      <c r="N196" s="8"/>
      <c r="O196" s="6"/>
      <c r="P196" s="122" t="s">
        <v>261</v>
      </c>
    </row>
    <row r="197" spans="1:18" s="44" customFormat="1">
      <c r="A197" s="1503" t="str">
        <f>IF(ISERROR(#REF!),"xx","")</f>
        <v>xx</v>
      </c>
      <c r="B197" s="1300">
        <v>4174303</v>
      </c>
      <c r="C197" s="1392"/>
      <c r="D197" s="1292" t="s">
        <v>1408</v>
      </c>
      <c r="E197" s="1293"/>
      <c r="F197" s="1956">
        <v>91.146265610399993</v>
      </c>
      <c r="G197" s="372" t="s">
        <v>1405</v>
      </c>
      <c r="H197" s="257" t="s">
        <v>1406</v>
      </c>
      <c r="I197" s="257" t="s">
        <v>1407</v>
      </c>
      <c r="J197" s="257"/>
      <c r="K197" s="257"/>
      <c r="L197" s="49"/>
      <c r="M197" s="11"/>
      <c r="N197" s="11"/>
      <c r="O197" s="13"/>
      <c r="P197" s="94" t="s">
        <v>834</v>
      </c>
    </row>
    <row r="198" spans="1:18" s="44" customFormat="1">
      <c r="A198" s="1503" t="str">
        <f>IF(ISERROR(#REF!),"xx","")</f>
        <v>xx</v>
      </c>
      <c r="B198" s="1294">
        <v>4152603</v>
      </c>
      <c r="C198" s="1396"/>
      <c r="D198" s="1295" t="s">
        <v>1404</v>
      </c>
      <c r="E198" s="1296"/>
      <c r="F198" s="1956">
        <v>165.94773675480002</v>
      </c>
      <c r="G198" s="373" t="s">
        <v>1405</v>
      </c>
      <c r="H198" s="374" t="s">
        <v>1406</v>
      </c>
      <c r="I198" s="374" t="s">
        <v>1407</v>
      </c>
      <c r="J198" s="374"/>
      <c r="K198" s="374"/>
      <c r="L198" s="60"/>
      <c r="M198" s="60"/>
      <c r="N198" s="60"/>
      <c r="O198" s="1741"/>
      <c r="P198" s="126" t="s">
        <v>301</v>
      </c>
    </row>
    <row r="199" spans="1:18" s="44" customFormat="1">
      <c r="A199" s="1503" t="str">
        <f>IF(ISERROR(#REF!),"xx","")</f>
        <v>xx</v>
      </c>
      <c r="B199" s="1300">
        <v>4519402</v>
      </c>
      <c r="C199" s="1392"/>
      <c r="D199" s="1292" t="s">
        <v>1250</v>
      </c>
      <c r="E199" s="1293"/>
      <c r="F199" s="1956">
        <v>112.6829359656</v>
      </c>
      <c r="G199" s="372"/>
      <c r="H199" s="257"/>
      <c r="I199" s="257"/>
      <c r="J199" s="257" t="s">
        <v>1424</v>
      </c>
      <c r="K199" s="257"/>
      <c r="L199" s="49"/>
      <c r="M199" s="11"/>
      <c r="N199" s="11"/>
      <c r="O199" s="13"/>
      <c r="P199" s="94" t="s">
        <v>834</v>
      </c>
    </row>
    <row r="200" spans="1:18" s="44" customFormat="1">
      <c r="A200" s="1503" t="str">
        <f>IF(ISERROR(#REF!),"xx","")</f>
        <v>xx</v>
      </c>
      <c r="B200" s="1294" t="s">
        <v>1382</v>
      </c>
      <c r="C200" s="1396"/>
      <c r="D200" s="1295" t="s">
        <v>232</v>
      </c>
      <c r="E200" s="1296"/>
      <c r="F200" s="1956">
        <v>625.02494037984002</v>
      </c>
      <c r="G200" s="373"/>
      <c r="H200" s="374" t="s">
        <v>1251</v>
      </c>
      <c r="I200" s="374" t="s">
        <v>1252</v>
      </c>
      <c r="J200" s="374"/>
      <c r="K200" s="374"/>
      <c r="L200" s="60"/>
      <c r="M200" s="9"/>
      <c r="N200" s="9"/>
      <c r="O200" s="7"/>
      <c r="P200" s="126"/>
    </row>
    <row r="201" spans="1:18" s="44" customFormat="1">
      <c r="A201" s="1503" t="str">
        <f>IF(ISERROR(#REF!),"xx","")</f>
        <v>xx</v>
      </c>
      <c r="B201" s="1297">
        <v>4563301</v>
      </c>
      <c r="C201" s="1395"/>
      <c r="D201" s="1298" t="s">
        <v>1685</v>
      </c>
      <c r="E201" s="1299"/>
      <c r="F201" s="1956">
        <v>307.66671936</v>
      </c>
      <c r="G201" s="370"/>
      <c r="H201" s="371"/>
      <c r="I201" s="371"/>
      <c r="J201" s="371"/>
      <c r="K201" s="371" t="s">
        <v>1686</v>
      </c>
      <c r="L201" s="59"/>
      <c r="M201" s="59"/>
      <c r="N201" s="59"/>
      <c r="O201" s="881"/>
      <c r="P201" s="122" t="s">
        <v>1676</v>
      </c>
    </row>
    <row r="202" spans="1:18" s="44" customFormat="1" ht="11.25" customHeight="1">
      <c r="A202" s="1503" t="str">
        <f>IF(ISERROR(#REF!),"xx","")</f>
        <v>xx</v>
      </c>
      <c r="B202" s="1300">
        <v>4570161</v>
      </c>
      <c r="C202" s="1392"/>
      <c r="D202" s="1292" t="s">
        <v>1677</v>
      </c>
      <c r="E202" s="1293"/>
      <c r="F202" s="1956">
        <v>7.0186470354000026</v>
      </c>
      <c r="G202" s="372"/>
      <c r="H202" s="257"/>
      <c r="I202" s="257"/>
      <c r="J202" s="257"/>
      <c r="K202" s="257" t="s">
        <v>1686</v>
      </c>
      <c r="L202" s="49"/>
      <c r="M202" s="11"/>
      <c r="N202" s="11"/>
      <c r="O202" s="13"/>
      <c r="P202" s="14" t="s">
        <v>221</v>
      </c>
    </row>
    <row r="203" spans="1:18" s="44" customFormat="1">
      <c r="A203" s="1503" t="str">
        <f>IF(ISERROR(#REF!),"xx","")</f>
        <v>xx</v>
      </c>
      <c r="B203" s="1294">
        <v>4570151</v>
      </c>
      <c r="C203" s="1396"/>
      <c r="D203" s="1295" t="s">
        <v>1678</v>
      </c>
      <c r="E203" s="1296"/>
      <c r="F203" s="1956">
        <v>54.918509405760012</v>
      </c>
      <c r="G203" s="373"/>
      <c r="H203" s="374"/>
      <c r="I203" s="374"/>
      <c r="J203" s="374"/>
      <c r="K203" s="374" t="s">
        <v>1686</v>
      </c>
      <c r="L203" s="60"/>
      <c r="M203" s="9"/>
      <c r="N203" s="9"/>
      <c r="O203" s="7"/>
      <c r="P203" s="126" t="s">
        <v>221</v>
      </c>
    </row>
    <row r="204" spans="1:18" s="44" customFormat="1">
      <c r="A204" s="1503" t="str">
        <f>IF(ISERROR(#REF!),"xx","")</f>
        <v>xx</v>
      </c>
      <c r="B204" s="1300" t="s">
        <v>1503</v>
      </c>
      <c r="C204" s="1392"/>
      <c r="D204" s="1292" t="s">
        <v>410</v>
      </c>
      <c r="E204" s="1293"/>
      <c r="F204" s="1956">
        <v>227.86566402600008</v>
      </c>
      <c r="G204" s="272"/>
      <c r="H204" s="360" t="s">
        <v>837</v>
      </c>
      <c r="I204" s="360"/>
      <c r="J204" s="63"/>
      <c r="K204" s="49"/>
      <c r="L204" s="49"/>
      <c r="M204" s="75"/>
      <c r="N204" s="75"/>
      <c r="O204" s="385"/>
      <c r="P204" s="94" t="s">
        <v>766</v>
      </c>
    </row>
    <row r="205" spans="1:18" s="44" customFormat="1">
      <c r="A205" s="1503" t="str">
        <f>IF(ISERROR(#REF!),"xx","")</f>
        <v>xx</v>
      </c>
      <c r="B205" s="1300" t="s">
        <v>1504</v>
      </c>
      <c r="C205" s="1392"/>
      <c r="D205" s="1292" t="s">
        <v>859</v>
      </c>
      <c r="E205" s="1293"/>
      <c r="F205" s="1956">
        <v>312.66630354960006</v>
      </c>
      <c r="G205" s="272"/>
      <c r="H205" s="360" t="s">
        <v>837</v>
      </c>
      <c r="I205" s="360"/>
      <c r="J205" s="63"/>
      <c r="K205" s="49"/>
      <c r="L205" s="49"/>
      <c r="M205" s="11"/>
      <c r="N205" s="11"/>
      <c r="O205" s="11"/>
      <c r="P205" s="14" t="s">
        <v>11</v>
      </c>
    </row>
    <row r="206" spans="1:18" s="44" customFormat="1">
      <c r="A206" s="1503" t="str">
        <f>IF(ISERROR(#REF!),"xx","")</f>
        <v>xx</v>
      </c>
      <c r="B206" s="1294" t="s">
        <v>1075</v>
      </c>
      <c r="C206" s="1396"/>
      <c r="D206" s="1295" t="s">
        <v>860</v>
      </c>
      <c r="E206" s="1296"/>
      <c r="F206" s="1956">
        <v>251.95981398588003</v>
      </c>
      <c r="G206" s="367"/>
      <c r="H206" s="368" t="s">
        <v>837</v>
      </c>
      <c r="I206" s="368"/>
      <c r="J206" s="64"/>
      <c r="K206" s="60"/>
      <c r="L206" s="60"/>
      <c r="M206" s="9"/>
      <c r="N206" s="9"/>
      <c r="O206" s="9"/>
      <c r="P206" s="5" t="s">
        <v>1007</v>
      </c>
    </row>
    <row r="207" spans="1:18">
      <c r="A207" s="1503" t="str">
        <f>IF(ISERROR(#REF!),"xx","")</f>
        <v>xx</v>
      </c>
      <c r="B207" s="1297" t="s">
        <v>1505</v>
      </c>
      <c r="C207" s="1395"/>
      <c r="D207" s="1298" t="s">
        <v>410</v>
      </c>
      <c r="E207" s="1299"/>
      <c r="F207" s="1956">
        <v>241.90295809680003</v>
      </c>
      <c r="G207" s="358"/>
      <c r="H207" s="359"/>
      <c r="I207" s="359" t="s">
        <v>839</v>
      </c>
      <c r="J207" s="61"/>
      <c r="K207" s="59"/>
      <c r="L207" s="59"/>
      <c r="M207" s="212"/>
      <c r="N207" s="212"/>
      <c r="O207" s="385"/>
      <c r="P207" s="122" t="s">
        <v>12</v>
      </c>
      <c r="Q207" s="44"/>
      <c r="R207" s="44"/>
    </row>
    <row r="208" spans="1:18">
      <c r="A208" s="1503" t="str">
        <f>IF(ISERROR(#REF!),"xx","")</f>
        <v>xx</v>
      </c>
      <c r="B208" s="1300" t="s">
        <v>1506</v>
      </c>
      <c r="C208" s="1392"/>
      <c r="D208" s="1292" t="s">
        <v>859</v>
      </c>
      <c r="E208" s="1293"/>
      <c r="F208" s="1956">
        <v>298.82130117840001</v>
      </c>
      <c r="G208" s="272"/>
      <c r="H208" s="360"/>
      <c r="I208" s="360" t="s">
        <v>839</v>
      </c>
      <c r="J208" s="63"/>
      <c r="K208" s="49"/>
      <c r="L208" s="49"/>
      <c r="M208" s="11"/>
      <c r="N208" s="11"/>
      <c r="O208" s="11"/>
      <c r="P208" s="14" t="s">
        <v>13</v>
      </c>
      <c r="Q208" s="44"/>
      <c r="R208" s="44"/>
    </row>
    <row r="209" spans="1:18" s="78" customFormat="1">
      <c r="A209" s="1503" t="str">
        <f>IF(ISERROR(#REF!),"xx","")</f>
        <v>xx</v>
      </c>
      <c r="B209" s="1294" t="s">
        <v>1528</v>
      </c>
      <c r="C209" s="1396"/>
      <c r="D209" s="1295" t="s">
        <v>860</v>
      </c>
      <c r="E209" s="1296"/>
      <c r="F209" s="1956">
        <v>251.95981398588003</v>
      </c>
      <c r="G209" s="367"/>
      <c r="H209" s="368"/>
      <c r="I209" s="368" t="s">
        <v>839</v>
      </c>
      <c r="J209" s="64"/>
      <c r="K209" s="60"/>
      <c r="L209" s="213"/>
      <c r="M209" s="9"/>
      <c r="N209" s="9"/>
      <c r="O209" s="276" t="s">
        <v>1032</v>
      </c>
      <c r="P209" s="5" t="s">
        <v>1007</v>
      </c>
      <c r="Q209" s="44"/>
      <c r="R209" s="44"/>
    </row>
    <row r="210" spans="1:18" s="44" customFormat="1">
      <c r="A210" s="1503"/>
      <c r="B210"/>
      <c r="C210" s="1373"/>
      <c r="D210" s="76"/>
      <c r="E210"/>
      <c r="F210" s="517"/>
      <c r="G210"/>
      <c r="H210"/>
      <c r="I210"/>
      <c r="J210"/>
      <c r="K210"/>
      <c r="L210"/>
      <c r="M210"/>
      <c r="N210"/>
      <c r="O210"/>
      <c r="P210"/>
    </row>
    <row r="211" spans="1:18" s="44" customFormat="1">
      <c r="A211" s="62"/>
      <c r="B211"/>
      <c r="C211" s="1373"/>
      <c r="D211" s="76"/>
      <c r="E211"/>
      <c r="F211"/>
      <c r="G211"/>
      <c r="H211"/>
      <c r="I211"/>
      <c r="J211"/>
      <c r="K211"/>
      <c r="L211"/>
      <c r="M211"/>
      <c r="N211"/>
      <c r="O211"/>
      <c r="P211"/>
    </row>
    <row r="212" spans="1:18" s="44" customFormat="1">
      <c r="A212" s="62"/>
      <c r="B212"/>
      <c r="C212" s="1373"/>
      <c r="D212" s="76"/>
      <c r="E212"/>
      <c r="F212"/>
      <c r="G212"/>
      <c r="H212"/>
      <c r="I212"/>
      <c r="J212"/>
      <c r="K212"/>
      <c r="L212"/>
      <c r="M212"/>
      <c r="N212"/>
      <c r="O212"/>
      <c r="P212"/>
    </row>
    <row r="213" spans="1:18">
      <c r="Q213" s="44"/>
      <c r="R213" s="44"/>
    </row>
    <row r="214" spans="1:18">
      <c r="Q214" s="44"/>
      <c r="R214" s="44"/>
    </row>
    <row r="215" spans="1:18">
      <c r="Q215" s="44"/>
      <c r="R215" s="44"/>
    </row>
    <row r="216" spans="1:18">
      <c r="Q216" s="44"/>
      <c r="R216" s="44"/>
    </row>
    <row r="217" spans="1:18">
      <c r="Q217" s="44"/>
      <c r="R217" s="44"/>
    </row>
    <row r="218" spans="1:18">
      <c r="Q218" s="44"/>
      <c r="R218" s="44"/>
    </row>
    <row r="219" spans="1:18">
      <c r="Q219" s="44"/>
      <c r="R219" s="44"/>
    </row>
    <row r="220" spans="1:18">
      <c r="Q220" s="44"/>
      <c r="R220" s="44"/>
    </row>
    <row r="221" spans="1:18">
      <c r="Q221" s="44"/>
      <c r="R221" s="44"/>
    </row>
    <row r="222" spans="1:18">
      <c r="Q222" s="44"/>
      <c r="R222" s="44"/>
    </row>
    <row r="223" spans="1:18">
      <c r="Q223" s="44"/>
      <c r="R223" s="44"/>
    </row>
    <row r="224" spans="1:18">
      <c r="Q224" s="44"/>
      <c r="R224" s="44"/>
    </row>
    <row r="225" spans="17:18">
      <c r="Q225" s="44"/>
      <c r="R225" s="44"/>
    </row>
    <row r="226" spans="17:18">
      <c r="Q226" s="44"/>
      <c r="R226" s="44"/>
    </row>
    <row r="227" spans="17:18">
      <c r="Q227" s="44"/>
      <c r="R227" s="44"/>
    </row>
    <row r="228" spans="17:18">
      <c r="Q228" s="44"/>
      <c r="R228" s="44"/>
    </row>
    <row r="229" spans="17:18">
      <c r="Q229" s="44"/>
      <c r="R229" s="44"/>
    </row>
    <row r="230" spans="17:18">
      <c r="Q230" s="44"/>
      <c r="R230" s="44"/>
    </row>
    <row r="231" spans="17:18">
      <c r="Q231" s="44"/>
      <c r="R231" s="44"/>
    </row>
    <row r="232" spans="17:18">
      <c r="Q232" s="44"/>
      <c r="R232" s="44"/>
    </row>
    <row r="233" spans="17:18">
      <c r="Q233" s="44"/>
      <c r="R233" s="44"/>
    </row>
    <row r="234" spans="17:18">
      <c r="Q234" s="44"/>
      <c r="R234" s="44"/>
    </row>
    <row r="235" spans="17:18">
      <c r="Q235" s="44"/>
      <c r="R235" s="44"/>
    </row>
    <row r="236" spans="17:18">
      <c r="Q236" s="44"/>
      <c r="R236" s="44"/>
    </row>
    <row r="237" spans="17:18">
      <c r="Q237" s="44"/>
      <c r="R237" s="44"/>
    </row>
    <row r="238" spans="17:18">
      <c r="Q238" s="44"/>
      <c r="R238" s="44"/>
    </row>
    <row r="239" spans="17:18">
      <c r="Q239" s="44"/>
      <c r="R239" s="44"/>
    </row>
    <row r="240" spans="17:18">
      <c r="Q240" s="44"/>
      <c r="R240" s="44"/>
    </row>
    <row r="241" spans="17:18">
      <c r="Q241" s="44"/>
      <c r="R241" s="44"/>
    </row>
    <row r="242" spans="17:18">
      <c r="Q242" s="44"/>
      <c r="R242" s="44"/>
    </row>
    <row r="243" spans="17:18">
      <c r="Q243" s="44"/>
      <c r="R243" s="44"/>
    </row>
    <row r="244" spans="17:18">
      <c r="Q244" s="44"/>
      <c r="R244" s="44"/>
    </row>
    <row r="245" spans="17:18">
      <c r="Q245" s="44"/>
      <c r="R245" s="44"/>
    </row>
    <row r="246" spans="17:18">
      <c r="Q246" s="44"/>
      <c r="R246" s="44"/>
    </row>
    <row r="247" spans="17:18">
      <c r="Q247" s="44"/>
      <c r="R247" s="44"/>
    </row>
    <row r="248" spans="17:18">
      <c r="Q248" s="44"/>
      <c r="R248" s="44"/>
    </row>
    <row r="249" spans="17:18">
      <c r="Q249" s="44"/>
      <c r="R249" s="44"/>
    </row>
    <row r="250" spans="17:18">
      <c r="Q250" s="44"/>
      <c r="R250" s="44"/>
    </row>
    <row r="251" spans="17:18">
      <c r="Q251" s="44"/>
      <c r="R251" s="44"/>
    </row>
    <row r="252" spans="17:18">
      <c r="Q252" s="44"/>
      <c r="R252" s="44"/>
    </row>
    <row r="253" spans="17:18">
      <c r="Q253" s="44"/>
      <c r="R253" s="44"/>
    </row>
    <row r="254" spans="17:18">
      <c r="Q254" s="44"/>
      <c r="R254" s="44"/>
    </row>
    <row r="255" spans="17:18">
      <c r="Q255" s="44"/>
      <c r="R255" s="44"/>
    </row>
    <row r="256" spans="17:18">
      <c r="Q256" s="44"/>
      <c r="R256" s="44"/>
    </row>
    <row r="257" spans="17:18">
      <c r="Q257" s="44"/>
      <c r="R257" s="44"/>
    </row>
    <row r="258" spans="17:18">
      <c r="Q258" s="44"/>
      <c r="R258" s="44"/>
    </row>
    <row r="259" spans="17:18">
      <c r="Q259" s="44"/>
      <c r="R259" s="44"/>
    </row>
    <row r="260" spans="17:18">
      <c r="Q260" s="44"/>
      <c r="R260" s="44"/>
    </row>
    <row r="261" spans="17:18">
      <c r="Q261" s="44"/>
      <c r="R261" s="44"/>
    </row>
    <row r="262" spans="17:18">
      <c r="Q262" s="44"/>
      <c r="R262" s="44"/>
    </row>
    <row r="263" spans="17:18">
      <c r="Q263" s="44"/>
      <c r="R263" s="44"/>
    </row>
    <row r="264" spans="17:18">
      <c r="Q264" s="44"/>
      <c r="R264" s="44"/>
    </row>
    <row r="265" spans="17:18">
      <c r="Q265" s="44"/>
      <c r="R265" s="44"/>
    </row>
    <row r="266" spans="17:18">
      <c r="Q266" s="44"/>
      <c r="R266" s="44"/>
    </row>
    <row r="267" spans="17:18">
      <c r="Q267" s="44"/>
      <c r="R267" s="44"/>
    </row>
    <row r="268" spans="17:18">
      <c r="Q268" s="44"/>
      <c r="R268" s="44"/>
    </row>
    <row r="269" spans="17:18">
      <c r="Q269" s="44"/>
      <c r="R269" s="44"/>
    </row>
    <row r="270" spans="17:18">
      <c r="Q270" s="44"/>
      <c r="R270" s="44"/>
    </row>
    <row r="271" spans="17:18">
      <c r="Q271" s="44"/>
      <c r="R271" s="44"/>
    </row>
    <row r="272" spans="17:18">
      <c r="Q272" s="44"/>
      <c r="R272" s="44"/>
    </row>
    <row r="273" spans="17:18">
      <c r="Q273" s="44"/>
      <c r="R273" s="44"/>
    </row>
    <row r="274" spans="17:18">
      <c r="Q274" s="44"/>
      <c r="R274" s="44"/>
    </row>
    <row r="275" spans="17:18">
      <c r="Q275" s="44"/>
      <c r="R275" s="44"/>
    </row>
    <row r="276" spans="17:18">
      <c r="Q276" s="44"/>
      <c r="R276" s="44"/>
    </row>
    <row r="277" spans="17:18">
      <c r="Q277" s="44"/>
      <c r="R277" s="44"/>
    </row>
    <row r="278" spans="17:18">
      <c r="Q278" s="44"/>
      <c r="R278" s="44"/>
    </row>
    <row r="279" spans="17:18">
      <c r="Q279" s="44"/>
      <c r="R279" s="44"/>
    </row>
    <row r="280" spans="17:18">
      <c r="Q280" s="44"/>
      <c r="R280" s="44"/>
    </row>
    <row r="281" spans="17:18">
      <c r="Q281" s="44"/>
      <c r="R281" s="44"/>
    </row>
    <row r="282" spans="17:18">
      <c r="Q282" s="44"/>
      <c r="R282" s="44"/>
    </row>
    <row r="283" spans="17:18">
      <c r="Q283" s="44"/>
      <c r="R283" s="44"/>
    </row>
    <row r="284" spans="17:18">
      <c r="Q284" s="44"/>
      <c r="R284" s="44"/>
    </row>
    <row r="285" spans="17:18">
      <c r="Q285" s="44"/>
      <c r="R285" s="44"/>
    </row>
    <row r="286" spans="17:18">
      <c r="Q286" s="44"/>
      <c r="R286" s="44"/>
    </row>
    <row r="287" spans="17:18">
      <c r="Q287" s="44"/>
      <c r="R287" s="44"/>
    </row>
    <row r="288" spans="17:18">
      <c r="Q288" s="44"/>
      <c r="R288" s="44"/>
    </row>
    <row r="289" spans="17:18">
      <c r="Q289" s="44"/>
      <c r="R289" s="44"/>
    </row>
    <row r="290" spans="17:18">
      <c r="Q290" s="44"/>
      <c r="R290" s="44"/>
    </row>
    <row r="291" spans="17:18">
      <c r="Q291" s="44"/>
      <c r="R291" s="44"/>
    </row>
    <row r="292" spans="17:18">
      <c r="Q292" s="44"/>
      <c r="R292" s="44"/>
    </row>
    <row r="293" spans="17:18">
      <c r="Q293" s="44"/>
      <c r="R293" s="44"/>
    </row>
    <row r="294" spans="17:18">
      <c r="Q294" s="44"/>
      <c r="R294" s="44"/>
    </row>
    <row r="295" spans="17:18">
      <c r="Q295" s="44"/>
      <c r="R295" s="44"/>
    </row>
    <row r="296" spans="17:18">
      <c r="Q296" s="44"/>
      <c r="R296" s="44"/>
    </row>
    <row r="297" spans="17:18">
      <c r="Q297" s="44"/>
      <c r="R297" s="44"/>
    </row>
    <row r="298" spans="17:18">
      <c r="Q298" s="44"/>
      <c r="R298" s="44"/>
    </row>
    <row r="299" spans="17:18">
      <c r="Q299" s="44"/>
      <c r="R299" s="44"/>
    </row>
    <row r="300" spans="17:18">
      <c r="Q300" s="44"/>
      <c r="R300" s="44"/>
    </row>
    <row r="301" spans="17:18">
      <c r="Q301" s="44"/>
      <c r="R301" s="44"/>
    </row>
    <row r="302" spans="17:18">
      <c r="Q302" s="44"/>
      <c r="R302" s="44"/>
    </row>
    <row r="303" spans="17:18">
      <c r="Q303" s="44"/>
      <c r="R303" s="44"/>
    </row>
    <row r="304" spans="17:18">
      <c r="Q304" s="44"/>
      <c r="R304" s="44"/>
    </row>
    <row r="305" spans="17:18">
      <c r="Q305" s="44"/>
      <c r="R305" s="44"/>
    </row>
    <row r="306" spans="17:18">
      <c r="Q306" s="44"/>
      <c r="R306" s="44"/>
    </row>
    <row r="307" spans="17:18">
      <c r="Q307" s="44"/>
      <c r="R307" s="44"/>
    </row>
    <row r="308" spans="17:18">
      <c r="Q308" s="44"/>
      <c r="R308" s="44"/>
    </row>
    <row r="309" spans="17:18">
      <c r="Q309" s="44"/>
      <c r="R309" s="44"/>
    </row>
    <row r="310" spans="17:18">
      <c r="Q310" s="44"/>
      <c r="R310" s="44"/>
    </row>
    <row r="311" spans="17:18">
      <c r="Q311" s="44"/>
      <c r="R311" s="44"/>
    </row>
    <row r="312" spans="17:18">
      <c r="Q312" s="44"/>
      <c r="R312" s="44"/>
    </row>
    <row r="313" spans="17:18">
      <c r="Q313" s="44"/>
      <c r="R313" s="44"/>
    </row>
    <row r="314" spans="17:18">
      <c r="Q314" s="44"/>
      <c r="R314" s="44"/>
    </row>
    <row r="315" spans="17:18">
      <c r="Q315" s="44"/>
      <c r="R315" s="44"/>
    </row>
    <row r="316" spans="17:18">
      <c r="Q316" s="44"/>
      <c r="R316" s="44"/>
    </row>
    <row r="317" spans="17:18">
      <c r="Q317" s="44"/>
      <c r="R317" s="44"/>
    </row>
    <row r="318" spans="17:18">
      <c r="Q318" s="44"/>
      <c r="R318" s="44"/>
    </row>
    <row r="319" spans="17:18">
      <c r="Q319" s="44"/>
      <c r="R319" s="44"/>
    </row>
    <row r="320" spans="17:18">
      <c r="Q320" s="44"/>
      <c r="R320" s="44"/>
    </row>
    <row r="321" spans="17:18">
      <c r="Q321" s="44"/>
      <c r="R321" s="44"/>
    </row>
    <row r="322" spans="17:18">
      <c r="Q322" s="44"/>
      <c r="R322" s="44"/>
    </row>
    <row r="323" spans="17:18">
      <c r="Q323" s="44"/>
      <c r="R323" s="44"/>
    </row>
    <row r="324" spans="17:18">
      <c r="Q324" s="44"/>
      <c r="R324" s="44"/>
    </row>
    <row r="325" spans="17:18">
      <c r="Q325" s="44"/>
      <c r="R325" s="44"/>
    </row>
    <row r="326" spans="17:18">
      <c r="Q326" s="44"/>
      <c r="R326" s="44"/>
    </row>
    <row r="327" spans="17:18">
      <c r="Q327" s="44"/>
      <c r="R327" s="44"/>
    </row>
    <row r="328" spans="17:18">
      <c r="Q328" s="44"/>
      <c r="R328" s="44"/>
    </row>
    <row r="329" spans="17:18">
      <c r="Q329" s="44"/>
      <c r="R329" s="44"/>
    </row>
    <row r="330" spans="17:18">
      <c r="Q330" s="44"/>
      <c r="R330" s="44"/>
    </row>
    <row r="331" spans="17:18">
      <c r="Q331" s="44"/>
      <c r="R331" s="44"/>
    </row>
    <row r="332" spans="17:18">
      <c r="Q332" s="44"/>
      <c r="R332" s="44"/>
    </row>
    <row r="333" spans="17:18">
      <c r="Q333" s="44"/>
      <c r="R333" s="44"/>
    </row>
    <row r="334" spans="17:18">
      <c r="Q334" s="44"/>
      <c r="R334" s="44"/>
    </row>
    <row r="335" spans="17:18">
      <c r="Q335" s="44"/>
      <c r="R335" s="44"/>
    </row>
    <row r="336" spans="17:18">
      <c r="Q336" s="44"/>
      <c r="R336" s="44"/>
    </row>
    <row r="337" spans="17:18">
      <c r="Q337" s="44"/>
      <c r="R337" s="44"/>
    </row>
    <row r="338" spans="17:18">
      <c r="Q338" s="44"/>
      <c r="R338" s="44"/>
    </row>
    <row r="339" spans="17:18">
      <c r="Q339" s="44"/>
      <c r="R339" s="44"/>
    </row>
    <row r="340" spans="17:18">
      <c r="Q340" s="44"/>
      <c r="R340" s="44"/>
    </row>
    <row r="341" spans="17:18">
      <c r="Q341" s="44"/>
      <c r="R341" s="44"/>
    </row>
    <row r="342" spans="17:18">
      <c r="Q342" s="44"/>
      <c r="R342" s="44"/>
    </row>
    <row r="343" spans="17:18">
      <c r="Q343" s="44"/>
      <c r="R343" s="44"/>
    </row>
    <row r="344" spans="17:18">
      <c r="Q344" s="44"/>
      <c r="R344" s="44"/>
    </row>
    <row r="345" spans="17:18">
      <c r="Q345" s="44"/>
      <c r="R345" s="44"/>
    </row>
    <row r="346" spans="17:18">
      <c r="Q346" s="44"/>
      <c r="R346" s="44"/>
    </row>
    <row r="347" spans="17:18">
      <c r="Q347" s="44"/>
      <c r="R347" s="44"/>
    </row>
    <row r="348" spans="17:18">
      <c r="Q348" s="44"/>
      <c r="R348" s="44"/>
    </row>
    <row r="349" spans="17:18">
      <c r="Q349" s="44"/>
      <c r="R349" s="44"/>
    </row>
    <row r="350" spans="17:18">
      <c r="Q350" s="44"/>
      <c r="R350" s="44"/>
    </row>
    <row r="351" spans="17:18">
      <c r="Q351" s="44"/>
      <c r="R351" s="44"/>
    </row>
    <row r="352" spans="17:18">
      <c r="Q352" s="44"/>
      <c r="R352" s="44"/>
    </row>
    <row r="353" spans="17:18">
      <c r="Q353" s="44"/>
      <c r="R353" s="44"/>
    </row>
    <row r="354" spans="17:18">
      <c r="Q354" s="44"/>
      <c r="R354" s="44"/>
    </row>
    <row r="355" spans="17:18">
      <c r="Q355" s="44"/>
      <c r="R355" s="44"/>
    </row>
    <row r="356" spans="17:18">
      <c r="Q356" s="44"/>
      <c r="R356" s="44"/>
    </row>
    <row r="357" spans="17:18">
      <c r="Q357" s="44"/>
      <c r="R357" s="44"/>
    </row>
    <row r="358" spans="17:18">
      <c r="Q358" s="44"/>
      <c r="R358" s="44"/>
    </row>
    <row r="359" spans="17:18">
      <c r="Q359" s="44"/>
      <c r="R359" s="44"/>
    </row>
    <row r="360" spans="17:18">
      <c r="Q360" s="44"/>
      <c r="R360" s="44"/>
    </row>
    <row r="361" spans="17:18">
      <c r="Q361" s="44"/>
      <c r="R361" s="44"/>
    </row>
    <row r="362" spans="17:18">
      <c r="Q362" s="44"/>
      <c r="R362" s="44"/>
    </row>
    <row r="363" spans="17:18">
      <c r="Q363" s="44"/>
      <c r="R363" s="44"/>
    </row>
    <row r="364" spans="17:18">
      <c r="Q364" s="44"/>
      <c r="R364" s="44"/>
    </row>
    <row r="365" spans="17:18">
      <c r="Q365" s="44"/>
      <c r="R365" s="44"/>
    </row>
    <row r="366" spans="17:18">
      <c r="Q366" s="44"/>
      <c r="R366" s="44"/>
    </row>
    <row r="367" spans="17:18">
      <c r="Q367" s="44"/>
      <c r="R367" s="44"/>
    </row>
    <row r="368" spans="17:18">
      <c r="Q368" s="44"/>
    </row>
  </sheetData>
  <mergeCells count="1">
    <mergeCell ref="L2:M2"/>
  </mergeCells>
  <phoneticPr fontId="29" type="noConversion"/>
  <conditionalFormatting sqref="F9:F25 F28:F38 F41:F187 F190:F209">
    <cfRule type="cellIs" dxfId="0" priority="7" stopIfTrue="1" operator="equal">
      <formula>0</formula>
    </cfRule>
  </conditionalFormatting>
  <pageMargins left="0.39370078740157483" right="0" top="0.39370078740157483" bottom="0" header="0" footer="0"/>
  <pageSetup paperSize="9" scale="52" fitToHeight="4" orientation="landscape" r:id="rId1"/>
  <headerFooter alignWithMargins="0">
    <oddFooter>&amp;C&amp;8&amp;F / &amp;A   /   page &amp;P / &amp;N     printed: &amp;D</oddFooter>
  </headerFooter>
  <rowBreaks count="2" manualBreakCount="2">
    <brk id="59" min="1" max="24" man="1"/>
    <brk id="116" min="1" max="24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25">
    <tabColor theme="5" tint="0.59999389629810485"/>
    <pageSetUpPr fitToPage="1"/>
  </sheetPr>
  <dimension ref="A1:AM56"/>
  <sheetViews>
    <sheetView showGridLines="0" topLeftCell="A31" zoomScaleNormal="100" workbookViewId="0">
      <pane xSplit="5" topLeftCell="F1" activePane="topRight" state="frozen"/>
      <selection activeCell="B507" sqref="B507"/>
      <selection pane="topRight" activeCell="G7" sqref="G7"/>
    </sheetView>
  </sheetViews>
  <sheetFormatPr defaultColWidth="11.44140625" defaultRowHeight="14.4"/>
  <cols>
    <col min="1" max="1" width="18.109375" style="1022" customWidth="1"/>
    <col min="2" max="3" width="8.6640625" style="1022" customWidth="1"/>
    <col min="4" max="5" width="7.6640625" style="1022" customWidth="1"/>
    <col min="6" max="6" width="1.6640625" style="1023" customWidth="1"/>
    <col min="7" max="11" width="9.6640625" style="1022" customWidth="1"/>
    <col min="12" max="12" width="1.6640625" style="1023" customWidth="1"/>
    <col min="13" max="16" width="9.6640625" style="1022" customWidth="1"/>
    <col min="17" max="17" width="1.6640625" style="1023" customWidth="1"/>
    <col min="18" max="23" width="9.6640625" style="1022" customWidth="1"/>
    <col min="24" max="24" width="1.6640625" style="1023" customWidth="1"/>
    <col min="25" max="28" width="9.6640625" style="1022" customWidth="1"/>
    <col min="29" max="29" width="1.6640625" style="1023" customWidth="1"/>
    <col min="30" max="39" width="11.6640625" style="1022" customWidth="1"/>
    <col min="40" max="16384" width="11.44140625" style="1022"/>
  </cols>
  <sheetData>
    <row r="1" spans="1:39" s="1020" customFormat="1" ht="18">
      <c r="A1" s="1020" t="s">
        <v>2764</v>
      </c>
      <c r="F1" s="1021"/>
      <c r="L1" s="1021"/>
      <c r="Q1" s="1021"/>
      <c r="X1" s="1021"/>
      <c r="AC1" s="1021"/>
    </row>
    <row r="2" spans="1:39" ht="15" thickBot="1"/>
    <row r="3" spans="1:39" ht="15" thickBot="1">
      <c r="A3" s="1996" t="s">
        <v>2765</v>
      </c>
      <c r="B3" s="1448" t="s">
        <v>2783</v>
      </c>
      <c r="C3" s="1461"/>
      <c r="D3" s="1461"/>
      <c r="E3" s="1449"/>
      <c r="F3" s="1024"/>
      <c r="G3" s="1448" t="s">
        <v>1237</v>
      </c>
      <c r="H3" s="1461"/>
      <c r="I3" s="1461"/>
      <c r="J3" s="1449"/>
      <c r="K3" s="1449"/>
      <c r="L3" s="1025"/>
      <c r="M3" s="1448" t="s">
        <v>2766</v>
      </c>
      <c r="N3" s="1461"/>
      <c r="O3" s="1461"/>
      <c r="P3" s="1449"/>
      <c r="Q3" s="1025"/>
      <c r="R3" s="1448" t="s">
        <v>1236</v>
      </c>
      <c r="S3" s="1461"/>
      <c r="T3" s="1461"/>
      <c r="U3" s="1449"/>
      <c r="V3" s="1461"/>
      <c r="W3" s="1449"/>
      <c r="X3" s="1025"/>
      <c r="Y3" s="1448" t="s">
        <v>1344</v>
      </c>
      <c r="Z3" s="1461"/>
      <c r="AA3" s="1461"/>
      <c r="AB3" s="1449"/>
      <c r="AC3" s="1025"/>
      <c r="AD3" s="1999" t="s">
        <v>1536</v>
      </c>
      <c r="AE3" s="2000"/>
      <c r="AF3" s="1999" t="s">
        <v>2767</v>
      </c>
      <c r="AG3" s="2000"/>
      <c r="AH3" s="1999" t="s">
        <v>1469</v>
      </c>
      <c r="AI3" s="2000"/>
      <c r="AJ3" s="1999" t="s">
        <v>3200</v>
      </c>
      <c r="AK3" s="2000"/>
      <c r="AL3" s="1989" t="s">
        <v>2769</v>
      </c>
      <c r="AM3" s="1990"/>
    </row>
    <row r="4" spans="1:39">
      <c r="A4" s="1997"/>
      <c r="B4" s="1991" t="s">
        <v>2770</v>
      </c>
      <c r="C4" s="1992"/>
      <c r="D4" s="1993" t="s">
        <v>2771</v>
      </c>
      <c r="E4" s="1994"/>
      <c r="F4" s="1024"/>
      <c r="G4" s="1991" t="s">
        <v>2772</v>
      </c>
      <c r="H4" s="1995"/>
      <c r="I4" s="1991" t="s">
        <v>2773</v>
      </c>
      <c r="J4" s="1994"/>
      <c r="K4" s="1773"/>
      <c r="L4" s="1025"/>
      <c r="M4" s="1991" t="s">
        <v>2772</v>
      </c>
      <c r="N4" s="1995"/>
      <c r="O4" s="1991" t="s">
        <v>2773</v>
      </c>
      <c r="P4" s="1994"/>
      <c r="Q4" s="1025"/>
      <c r="R4" s="1991" t="s">
        <v>2772</v>
      </c>
      <c r="S4" s="1995"/>
      <c r="T4" s="1991" t="s">
        <v>2773</v>
      </c>
      <c r="U4" s="1994"/>
      <c r="V4" s="1991" t="s">
        <v>4552</v>
      </c>
      <c r="W4" s="1994"/>
      <c r="X4" s="1025"/>
      <c r="Y4" s="1991" t="s">
        <v>2772</v>
      </c>
      <c r="Z4" s="1995"/>
      <c r="AA4" s="1991" t="s">
        <v>2773</v>
      </c>
      <c r="AB4" s="1994"/>
      <c r="AC4" s="1025"/>
      <c r="AD4" s="1463"/>
      <c r="AE4" s="1464"/>
      <c r="AF4" s="1463"/>
      <c r="AG4" s="1464"/>
      <c r="AH4" s="1463"/>
      <c r="AI4" s="1464"/>
      <c r="AJ4" s="1463"/>
      <c r="AK4" s="1464"/>
      <c r="AL4" s="1463"/>
      <c r="AM4" s="1464"/>
    </row>
    <row r="5" spans="1:39" ht="15" thickBot="1">
      <c r="A5" s="1998"/>
      <c r="B5" s="1452" t="s">
        <v>2774</v>
      </c>
      <c r="C5" s="1462" t="s">
        <v>2775</v>
      </c>
      <c r="D5" s="1462" t="s">
        <v>2774</v>
      </c>
      <c r="E5" s="1453" t="s">
        <v>2775</v>
      </c>
      <c r="F5" s="1026"/>
      <c r="G5" s="1452" t="s">
        <v>2774</v>
      </c>
      <c r="H5" s="1459" t="s">
        <v>2775</v>
      </c>
      <c r="I5" s="1452" t="s">
        <v>2774</v>
      </c>
      <c r="J5" s="1453" t="s">
        <v>2775</v>
      </c>
      <c r="K5" s="1781" t="s">
        <v>3966</v>
      </c>
      <c r="L5" s="1026"/>
      <c r="M5" s="1452" t="s">
        <v>2774</v>
      </c>
      <c r="N5" s="1459" t="s">
        <v>2775</v>
      </c>
      <c r="O5" s="1452" t="s">
        <v>2774</v>
      </c>
      <c r="P5" s="1453" t="s">
        <v>2775</v>
      </c>
      <c r="Q5" s="1026"/>
      <c r="R5" s="1452" t="s">
        <v>2774</v>
      </c>
      <c r="S5" s="1459" t="s">
        <v>2775</v>
      </c>
      <c r="T5" s="1452" t="s">
        <v>2774</v>
      </c>
      <c r="U5" s="1453" t="s">
        <v>2775</v>
      </c>
      <c r="V5" s="1452" t="s">
        <v>2774</v>
      </c>
      <c r="W5" s="1453" t="s">
        <v>2775</v>
      </c>
      <c r="X5" s="1026"/>
      <c r="Y5" s="1452" t="s">
        <v>2774</v>
      </c>
      <c r="Z5" s="1459" t="s">
        <v>2775</v>
      </c>
      <c r="AA5" s="1452" t="s">
        <v>2774</v>
      </c>
      <c r="AB5" s="1453" t="s">
        <v>2775</v>
      </c>
      <c r="AC5" s="1026"/>
      <c r="AD5" s="1452" t="s">
        <v>2774</v>
      </c>
      <c r="AE5" s="1453" t="s">
        <v>2775</v>
      </c>
      <c r="AF5" s="1452" t="s">
        <v>2774</v>
      </c>
      <c r="AG5" s="1453" t="s">
        <v>2775</v>
      </c>
      <c r="AH5" s="1452" t="s">
        <v>2774</v>
      </c>
      <c r="AI5" s="1453" t="s">
        <v>2775</v>
      </c>
      <c r="AJ5" s="1452" t="s">
        <v>2774</v>
      </c>
      <c r="AK5" s="1453" t="s">
        <v>2775</v>
      </c>
      <c r="AL5" s="1452" t="s">
        <v>2774</v>
      </c>
      <c r="AM5" s="1453" t="s">
        <v>2775</v>
      </c>
    </row>
    <row r="6" spans="1:39">
      <c r="A6" s="1572" t="s">
        <v>3284</v>
      </c>
      <c r="B6" s="1088">
        <v>2</v>
      </c>
      <c r="C6" s="1527">
        <v>1.5</v>
      </c>
      <c r="D6" s="1090">
        <v>2</v>
      </c>
      <c r="E6" s="1529">
        <v>3</v>
      </c>
      <c r="F6" s="1027"/>
      <c r="G6" s="1092">
        <v>21000</v>
      </c>
      <c r="H6" s="1547">
        <v>21000</v>
      </c>
      <c r="I6" s="1114">
        <v>24000</v>
      </c>
      <c r="J6" s="1099">
        <v>24000</v>
      </c>
      <c r="K6" s="1782">
        <v>0.05</v>
      </c>
      <c r="L6" s="1027"/>
      <c r="M6" s="1096">
        <v>70000</v>
      </c>
      <c r="N6" s="1097">
        <v>70000</v>
      </c>
      <c r="O6" s="1124" t="s">
        <v>2776</v>
      </c>
      <c r="P6" s="1099" t="s">
        <v>2776</v>
      </c>
      <c r="Q6" s="1531"/>
      <c r="R6" s="1096" t="s">
        <v>2776</v>
      </c>
      <c r="S6" s="1547" t="s">
        <v>2776</v>
      </c>
      <c r="T6" s="1124">
        <v>80000</v>
      </c>
      <c r="U6" s="1550">
        <v>80000</v>
      </c>
      <c r="W6" s="1908"/>
      <c r="X6" s="1531"/>
      <c r="Y6" s="1096" t="s">
        <v>2776</v>
      </c>
      <c r="Z6" s="1097" t="s">
        <v>2776</v>
      </c>
      <c r="AA6" s="1124">
        <v>600000</v>
      </c>
      <c r="AB6" s="1099">
        <v>600000</v>
      </c>
      <c r="AC6" s="1531"/>
      <c r="AD6" s="1532">
        <v>500000</v>
      </c>
      <c r="AE6" s="1152">
        <v>500000</v>
      </c>
      <c r="AF6" s="1532">
        <v>250000</v>
      </c>
      <c r="AG6" s="1152">
        <v>250000</v>
      </c>
      <c r="AH6" s="1532">
        <v>250000</v>
      </c>
      <c r="AI6" s="1152">
        <v>250000</v>
      </c>
      <c r="AJ6" s="1532">
        <v>22000</v>
      </c>
      <c r="AK6" s="1548">
        <v>22000</v>
      </c>
      <c r="AL6" s="1532" t="s">
        <v>2776</v>
      </c>
      <c r="AM6" s="1152" t="s">
        <v>2776</v>
      </c>
    </row>
    <row r="7" spans="1:39" ht="15" thickBot="1">
      <c r="A7" s="1573" t="s">
        <v>3285</v>
      </c>
      <c r="B7" s="1028">
        <v>3</v>
      </c>
      <c r="C7" s="1029">
        <v>2</v>
      </c>
      <c r="D7" s="1030">
        <v>3</v>
      </c>
      <c r="E7" s="1031">
        <v>3</v>
      </c>
      <c r="F7" s="1027"/>
      <c r="G7" s="1032">
        <v>21000</v>
      </c>
      <c r="H7" s="1038">
        <v>21000</v>
      </c>
      <c r="I7" s="1570">
        <v>24000</v>
      </c>
      <c r="J7" s="1040">
        <v>24000</v>
      </c>
      <c r="K7" s="1777">
        <v>0.05</v>
      </c>
      <c r="L7" s="1027"/>
      <c r="M7" s="1037">
        <v>90000</v>
      </c>
      <c r="N7" s="1038">
        <v>90000</v>
      </c>
      <c r="O7" s="1571" t="s">
        <v>2776</v>
      </c>
      <c r="P7" s="1040" t="s">
        <v>2776</v>
      </c>
      <c r="Q7" s="1027"/>
      <c r="R7" s="1037" t="s">
        <v>2776</v>
      </c>
      <c r="S7" s="1038" t="s">
        <v>2776</v>
      </c>
      <c r="T7" s="1571">
        <v>105000</v>
      </c>
      <c r="U7" s="1040">
        <v>105000</v>
      </c>
      <c r="W7" s="1909"/>
      <c r="X7" s="1027"/>
      <c r="Y7" s="1037" t="s">
        <v>2776</v>
      </c>
      <c r="Z7" s="1038" t="s">
        <v>2776</v>
      </c>
      <c r="AA7" s="1571">
        <v>600000</v>
      </c>
      <c r="AB7" s="1040">
        <v>600000</v>
      </c>
      <c r="AC7" s="1027"/>
      <c r="AD7" s="1579">
        <v>500000</v>
      </c>
      <c r="AE7" s="1580">
        <v>500000</v>
      </c>
      <c r="AF7" s="1579">
        <v>250000</v>
      </c>
      <c r="AG7" s="1580">
        <v>250000</v>
      </c>
      <c r="AH7" s="1579">
        <v>250000</v>
      </c>
      <c r="AI7" s="1580">
        <v>250000</v>
      </c>
      <c r="AJ7" s="1579">
        <v>22000</v>
      </c>
      <c r="AK7" s="1580">
        <v>22000</v>
      </c>
      <c r="AL7" s="1579" t="s">
        <v>2776</v>
      </c>
      <c r="AM7" s="1580" t="s">
        <v>2776</v>
      </c>
    </row>
    <row r="8" spans="1:39">
      <c r="A8" s="1582" t="s">
        <v>3286</v>
      </c>
      <c r="B8" s="1088">
        <v>3</v>
      </c>
      <c r="C8" s="1527">
        <v>1.5</v>
      </c>
      <c r="D8" s="1090">
        <v>3</v>
      </c>
      <c r="E8" s="1529">
        <v>3</v>
      </c>
      <c r="F8" s="1027"/>
      <c r="G8" s="1092">
        <v>26000</v>
      </c>
      <c r="H8" s="1547">
        <v>26000</v>
      </c>
      <c r="I8" s="1124">
        <v>28000</v>
      </c>
      <c r="J8" s="1099">
        <v>28000</v>
      </c>
      <c r="K8" s="1782">
        <v>0.05</v>
      </c>
      <c r="L8" s="1027"/>
      <c r="M8" s="1096" t="s">
        <v>2776</v>
      </c>
      <c r="N8" s="1097" t="s">
        <v>2776</v>
      </c>
      <c r="O8" s="1124" t="s">
        <v>2776</v>
      </c>
      <c r="P8" s="1099" t="s">
        <v>2776</v>
      </c>
      <c r="Q8" s="1531"/>
      <c r="R8" s="1096">
        <v>55000</v>
      </c>
      <c r="S8" s="1096">
        <v>55000</v>
      </c>
      <c r="T8" s="1124">
        <v>90000</v>
      </c>
      <c r="U8" s="1550">
        <v>90000</v>
      </c>
      <c r="V8" s="1124" t="s">
        <v>2776</v>
      </c>
      <c r="W8" s="1550">
        <v>170000</v>
      </c>
      <c r="X8" s="1531"/>
      <c r="Y8" s="1096">
        <v>600000</v>
      </c>
      <c r="Z8" s="1097">
        <v>600000</v>
      </c>
      <c r="AA8" s="1124">
        <v>600000</v>
      </c>
      <c r="AB8" s="1099">
        <v>600000</v>
      </c>
      <c r="AC8" s="1531"/>
      <c r="AD8" s="1532">
        <v>600000</v>
      </c>
      <c r="AE8" s="1152">
        <v>600000</v>
      </c>
      <c r="AF8" s="1532">
        <v>300000</v>
      </c>
      <c r="AG8" s="1152">
        <v>250000</v>
      </c>
      <c r="AH8" s="1532">
        <v>300000</v>
      </c>
      <c r="AI8" s="1152">
        <v>250000</v>
      </c>
      <c r="AJ8" s="1532">
        <v>30000</v>
      </c>
      <c r="AK8" s="1548">
        <v>30000</v>
      </c>
      <c r="AL8" s="1532" t="s">
        <v>2776</v>
      </c>
      <c r="AM8" s="1152" t="s">
        <v>2776</v>
      </c>
    </row>
    <row r="9" spans="1:39">
      <c r="A9" s="1574" t="s">
        <v>3198</v>
      </c>
      <c r="B9" s="1028">
        <v>3</v>
      </c>
      <c r="C9" s="1575">
        <v>2</v>
      </c>
      <c r="D9" s="1030">
        <v>3</v>
      </c>
      <c r="E9" s="1576">
        <v>3</v>
      </c>
      <c r="F9" s="1027"/>
      <c r="G9" s="1032">
        <v>26000</v>
      </c>
      <c r="H9" s="1577">
        <v>26000</v>
      </c>
      <c r="I9" s="1571">
        <v>28000</v>
      </c>
      <c r="J9" s="1040">
        <v>28000</v>
      </c>
      <c r="K9" s="1777">
        <v>0.05</v>
      </c>
      <c r="L9" s="1027"/>
      <c r="M9" s="1037" t="s">
        <v>2776</v>
      </c>
      <c r="N9" s="1038" t="s">
        <v>2776</v>
      </c>
      <c r="O9" s="1571" t="s">
        <v>2776</v>
      </c>
      <c r="P9" s="1040" t="s">
        <v>2776</v>
      </c>
      <c r="Q9" s="1531"/>
      <c r="R9" s="1037">
        <v>75000</v>
      </c>
      <c r="S9" s="1037">
        <v>75000</v>
      </c>
      <c r="T9" s="1571">
        <v>120000</v>
      </c>
      <c r="U9" s="1578">
        <v>120000</v>
      </c>
      <c r="V9" s="1571" t="s">
        <v>2776</v>
      </c>
      <c r="W9" s="1578">
        <v>225000</v>
      </c>
      <c r="X9" s="1531"/>
      <c r="Y9" s="1037">
        <v>600000</v>
      </c>
      <c r="Z9" s="1038">
        <v>600000</v>
      </c>
      <c r="AA9" s="1571">
        <v>600000</v>
      </c>
      <c r="AB9" s="1040">
        <v>600000</v>
      </c>
      <c r="AC9" s="1531"/>
      <c r="AD9" s="1579">
        <v>600000</v>
      </c>
      <c r="AE9" s="1580">
        <v>600000</v>
      </c>
      <c r="AF9" s="1579">
        <v>300000</v>
      </c>
      <c r="AG9" s="1580">
        <v>300000</v>
      </c>
      <c r="AH9" s="1579">
        <v>300000</v>
      </c>
      <c r="AI9" s="1580">
        <v>300000</v>
      </c>
      <c r="AJ9" s="1579">
        <v>30000</v>
      </c>
      <c r="AK9" s="1581">
        <v>30000</v>
      </c>
      <c r="AL9" s="1579" t="s">
        <v>2776</v>
      </c>
      <c r="AM9" s="1580" t="s">
        <v>2776</v>
      </c>
    </row>
    <row r="10" spans="1:39" ht="15" thickBot="1">
      <c r="A10" s="1564" t="s">
        <v>3199</v>
      </c>
      <c r="B10" s="1110">
        <v>4</v>
      </c>
      <c r="C10" s="1528">
        <v>3</v>
      </c>
      <c r="D10" s="1112">
        <v>4</v>
      </c>
      <c r="E10" s="1530">
        <v>4</v>
      </c>
      <c r="F10" s="1027"/>
      <c r="G10" s="1119">
        <v>26000</v>
      </c>
      <c r="H10" s="1130">
        <v>26000</v>
      </c>
      <c r="I10" s="1533">
        <v>28000</v>
      </c>
      <c r="J10" s="1132">
        <v>28000</v>
      </c>
      <c r="K10" s="1783">
        <v>0.05</v>
      </c>
      <c r="L10" s="1027"/>
      <c r="M10" s="1129" t="s">
        <v>2776</v>
      </c>
      <c r="N10" s="1130" t="s">
        <v>2776</v>
      </c>
      <c r="O10" s="1533" t="s">
        <v>2776</v>
      </c>
      <c r="P10" s="1132" t="s">
        <v>2776</v>
      </c>
      <c r="Q10" s="1531"/>
      <c r="R10" s="1129">
        <v>90000</v>
      </c>
      <c r="S10" s="1129">
        <v>90000</v>
      </c>
      <c r="T10" s="1533">
        <v>120000</v>
      </c>
      <c r="U10" s="1551">
        <v>120000</v>
      </c>
      <c r="V10" s="1533" t="s">
        <v>2776</v>
      </c>
      <c r="W10" s="1551">
        <v>225000</v>
      </c>
      <c r="X10" s="1531"/>
      <c r="Y10" s="1129">
        <v>600000</v>
      </c>
      <c r="Z10" s="1130">
        <v>600000</v>
      </c>
      <c r="AA10" s="1533">
        <v>600000</v>
      </c>
      <c r="AB10" s="1132">
        <v>600000</v>
      </c>
      <c r="AC10" s="1531"/>
      <c r="AD10" s="1534">
        <v>600000</v>
      </c>
      <c r="AE10" s="1169">
        <v>600000</v>
      </c>
      <c r="AF10" s="1534">
        <v>300000</v>
      </c>
      <c r="AG10" s="1169">
        <v>300000</v>
      </c>
      <c r="AH10" s="1534">
        <v>300000</v>
      </c>
      <c r="AI10" s="1169">
        <v>300000</v>
      </c>
      <c r="AJ10" s="1534">
        <v>33000</v>
      </c>
      <c r="AK10" s="1549">
        <v>33000</v>
      </c>
      <c r="AL10" s="1534" t="s">
        <v>2776</v>
      </c>
      <c r="AM10" s="1169" t="s">
        <v>2776</v>
      </c>
    </row>
    <row r="11" spans="1:39">
      <c r="A11" s="1692" t="s">
        <v>3708</v>
      </c>
      <c r="B11" s="1705">
        <v>5</v>
      </c>
      <c r="C11" s="1107">
        <v>3</v>
      </c>
      <c r="D11" s="1108">
        <v>5</v>
      </c>
      <c r="E11" s="1109">
        <v>5</v>
      </c>
      <c r="F11" s="1027"/>
      <c r="G11" s="1115">
        <v>26000</v>
      </c>
      <c r="H11" s="1116">
        <v>26000</v>
      </c>
      <c r="I11" s="1117">
        <v>28000</v>
      </c>
      <c r="J11" s="1118">
        <v>28000</v>
      </c>
      <c r="K11" s="1784">
        <v>0.05</v>
      </c>
      <c r="L11" s="1027"/>
      <c r="M11" s="1125" t="s">
        <v>2776</v>
      </c>
      <c r="N11" s="1126" t="s">
        <v>2776</v>
      </c>
      <c r="O11" s="1127" t="s">
        <v>2776</v>
      </c>
      <c r="P11" s="1128" t="s">
        <v>2776</v>
      </c>
      <c r="Q11" s="1027"/>
      <c r="R11" s="1125">
        <v>100000</v>
      </c>
      <c r="S11" s="1126">
        <v>100000</v>
      </c>
      <c r="T11" s="1127">
        <v>135000</v>
      </c>
      <c r="U11" s="1128">
        <v>135000</v>
      </c>
      <c r="V11" s="1127" t="s">
        <v>2776</v>
      </c>
      <c r="W11" s="1128">
        <v>260000</v>
      </c>
      <c r="X11" s="1027"/>
      <c r="Y11" s="1125">
        <v>600000</v>
      </c>
      <c r="Z11" s="1126">
        <v>600000</v>
      </c>
      <c r="AA11" s="1127">
        <v>600000</v>
      </c>
      <c r="AB11" s="1128">
        <v>600000</v>
      </c>
      <c r="AC11" s="1027"/>
      <c r="AD11" s="1133">
        <v>600000</v>
      </c>
      <c r="AE11" s="1134">
        <v>600000</v>
      </c>
      <c r="AF11" s="1133">
        <v>300000</v>
      </c>
      <c r="AG11" s="1134">
        <v>300000</v>
      </c>
      <c r="AH11" s="1133">
        <v>300000</v>
      </c>
      <c r="AI11" s="1134">
        <v>300000</v>
      </c>
      <c r="AJ11" s="1133">
        <v>40000</v>
      </c>
      <c r="AK11" s="1134">
        <v>40000</v>
      </c>
      <c r="AL11" s="1133">
        <v>300000</v>
      </c>
      <c r="AM11" s="1134">
        <v>300000</v>
      </c>
    </row>
    <row r="12" spans="1:39">
      <c r="A12" s="1692" t="s">
        <v>3709</v>
      </c>
      <c r="B12" s="1106">
        <v>6</v>
      </c>
      <c r="C12" s="1107">
        <v>3</v>
      </c>
      <c r="D12" s="1108">
        <v>6</v>
      </c>
      <c r="E12" s="1109">
        <v>6</v>
      </c>
      <c r="F12" s="1027"/>
      <c r="G12" s="1115">
        <v>26000</v>
      </c>
      <c r="H12" s="1116">
        <v>26000</v>
      </c>
      <c r="I12" s="1117">
        <v>28000</v>
      </c>
      <c r="J12" s="1118">
        <v>28000</v>
      </c>
      <c r="K12" s="1784">
        <v>0.05</v>
      </c>
      <c r="L12" s="1027"/>
      <c r="M12" s="1125" t="s">
        <v>2776</v>
      </c>
      <c r="N12" s="1126" t="s">
        <v>2776</v>
      </c>
      <c r="O12" s="1127" t="s">
        <v>2776</v>
      </c>
      <c r="P12" s="1128" t="s">
        <v>2776</v>
      </c>
      <c r="Q12" s="1027"/>
      <c r="R12" s="1125">
        <v>100000</v>
      </c>
      <c r="S12" s="1126">
        <v>100000</v>
      </c>
      <c r="T12" s="1127">
        <v>140000</v>
      </c>
      <c r="U12" s="1128">
        <v>140000</v>
      </c>
      <c r="V12" s="1127" t="s">
        <v>2776</v>
      </c>
      <c r="W12" s="1128">
        <v>260000</v>
      </c>
      <c r="X12" s="1027"/>
      <c r="Y12" s="1125">
        <v>600000</v>
      </c>
      <c r="Z12" s="1126">
        <v>600000</v>
      </c>
      <c r="AA12" s="1127">
        <v>600000</v>
      </c>
      <c r="AB12" s="1128">
        <v>600000</v>
      </c>
      <c r="AC12" s="1027"/>
      <c r="AD12" s="1133">
        <v>1200000</v>
      </c>
      <c r="AE12" s="1134">
        <v>1200000</v>
      </c>
      <c r="AF12" s="1133">
        <v>300000</v>
      </c>
      <c r="AG12" s="1134">
        <v>300000</v>
      </c>
      <c r="AH12" s="1133">
        <v>300000</v>
      </c>
      <c r="AI12" s="1134">
        <v>300000</v>
      </c>
      <c r="AJ12" s="1133">
        <v>40000</v>
      </c>
      <c r="AK12" s="1134">
        <v>40000</v>
      </c>
      <c r="AL12" s="1133">
        <v>300000</v>
      </c>
      <c r="AM12" s="1134">
        <v>300000</v>
      </c>
    </row>
    <row r="13" spans="1:39" ht="15" thickBot="1">
      <c r="A13" s="1693" t="s">
        <v>3710</v>
      </c>
      <c r="B13" s="1110">
        <v>7</v>
      </c>
      <c r="C13" s="1111">
        <v>4</v>
      </c>
      <c r="D13" s="1112">
        <v>7</v>
      </c>
      <c r="E13" s="1113">
        <v>7</v>
      </c>
      <c r="F13" s="1027"/>
      <c r="G13" s="1119">
        <v>26000</v>
      </c>
      <c r="H13" s="1120">
        <v>26000</v>
      </c>
      <c r="I13" s="1121">
        <v>28000</v>
      </c>
      <c r="J13" s="1122">
        <v>28000</v>
      </c>
      <c r="K13" s="1783">
        <v>0.05</v>
      </c>
      <c r="L13" s="1027"/>
      <c r="M13" s="1129" t="s">
        <v>2776</v>
      </c>
      <c r="N13" s="1130" t="s">
        <v>2776</v>
      </c>
      <c r="O13" s="1131" t="s">
        <v>2776</v>
      </c>
      <c r="P13" s="1132" t="s">
        <v>2776</v>
      </c>
      <c r="Q13" s="1027"/>
      <c r="R13" s="1129">
        <v>105000</v>
      </c>
      <c r="S13" s="1130">
        <v>105000</v>
      </c>
      <c r="T13" s="1131">
        <v>150000</v>
      </c>
      <c r="U13" s="1132">
        <v>150000</v>
      </c>
      <c r="V13" s="1131" t="s">
        <v>2776</v>
      </c>
      <c r="W13" s="1132">
        <v>275000</v>
      </c>
      <c r="X13" s="1027"/>
      <c r="Y13" s="1129">
        <v>600000</v>
      </c>
      <c r="Z13" s="1130">
        <v>600000</v>
      </c>
      <c r="AA13" s="1131">
        <v>600000</v>
      </c>
      <c r="AB13" s="1132">
        <v>600000</v>
      </c>
      <c r="AC13" s="1027"/>
      <c r="AD13" s="1135">
        <v>1200000</v>
      </c>
      <c r="AE13" s="1136">
        <v>1200000</v>
      </c>
      <c r="AF13" s="1135">
        <v>300000</v>
      </c>
      <c r="AG13" s="1136">
        <v>300000</v>
      </c>
      <c r="AH13" s="1135">
        <v>300000</v>
      </c>
      <c r="AI13" s="1136">
        <v>300000</v>
      </c>
      <c r="AJ13" s="1135">
        <v>40000</v>
      </c>
      <c r="AK13" s="1136">
        <v>40000</v>
      </c>
      <c r="AL13" s="1135">
        <v>300000</v>
      </c>
      <c r="AM13" s="1136">
        <v>300000</v>
      </c>
    </row>
    <row r="14" spans="1:39">
      <c r="A14" s="1561" t="s">
        <v>4129</v>
      </c>
      <c r="B14" s="1088">
        <v>7</v>
      </c>
      <c r="C14" s="1089">
        <v>5</v>
      </c>
      <c r="D14" s="1090">
        <v>7</v>
      </c>
      <c r="E14" s="1091">
        <v>7</v>
      </c>
      <c r="F14" s="1027"/>
      <c r="G14" s="1092">
        <v>33200</v>
      </c>
      <c r="H14" s="1097" t="s">
        <v>2776</v>
      </c>
      <c r="I14" s="1114">
        <v>48900</v>
      </c>
      <c r="J14" s="1099" t="s">
        <v>2776</v>
      </c>
      <c r="K14" s="1782">
        <v>0.05</v>
      </c>
      <c r="L14" s="1027"/>
      <c r="M14" s="1092">
        <v>190000</v>
      </c>
      <c r="N14" s="1093">
        <v>167000</v>
      </c>
      <c r="O14" s="1124" t="s">
        <v>2776</v>
      </c>
      <c r="P14" s="1099" t="s">
        <v>2776</v>
      </c>
      <c r="Q14" s="1027"/>
      <c r="R14" s="1096" t="s">
        <v>2776</v>
      </c>
      <c r="S14" s="1097" t="s">
        <v>2776</v>
      </c>
      <c r="T14" s="1114">
        <v>300000</v>
      </c>
      <c r="U14" s="1099">
        <v>300000</v>
      </c>
      <c r="V14" s="1906"/>
      <c r="W14" s="1908"/>
      <c r="X14" s="1027"/>
      <c r="Y14" s="1096" t="s">
        <v>2776</v>
      </c>
      <c r="Z14" s="1097" t="s">
        <v>2776</v>
      </c>
      <c r="AA14" s="1114">
        <v>1200000</v>
      </c>
      <c r="AB14" s="1099">
        <v>1200000</v>
      </c>
      <c r="AC14" s="1027"/>
      <c r="AD14" s="1102">
        <v>1200000</v>
      </c>
      <c r="AE14" s="1152" t="s">
        <v>2776</v>
      </c>
      <c r="AF14" s="1102">
        <v>1200000</v>
      </c>
      <c r="AG14" s="1152" t="s">
        <v>2776</v>
      </c>
      <c r="AH14" s="1102">
        <v>600000</v>
      </c>
      <c r="AI14" s="1152" t="s">
        <v>2776</v>
      </c>
      <c r="AJ14" s="1102">
        <v>48000</v>
      </c>
      <c r="AK14" s="1152" t="s">
        <v>2776</v>
      </c>
      <c r="AL14" s="1102">
        <v>300000</v>
      </c>
      <c r="AM14" s="1152" t="s">
        <v>2776</v>
      </c>
    </row>
    <row r="15" spans="1:39" ht="15" thickBot="1">
      <c r="A15" s="1563" t="s">
        <v>4130</v>
      </c>
      <c r="B15" s="1110">
        <v>7</v>
      </c>
      <c r="C15" s="1111">
        <v>5</v>
      </c>
      <c r="D15" s="1112">
        <v>8</v>
      </c>
      <c r="E15" s="1113">
        <v>8</v>
      </c>
      <c r="F15" s="1027"/>
      <c r="G15" s="1119">
        <v>33200</v>
      </c>
      <c r="H15" s="1130" t="s">
        <v>2776</v>
      </c>
      <c r="I15" s="1123">
        <v>48900</v>
      </c>
      <c r="J15" s="1132" t="s">
        <v>2776</v>
      </c>
      <c r="K15" s="1783">
        <v>0.05</v>
      </c>
      <c r="L15" s="1027"/>
      <c r="M15" s="1119">
        <v>200000</v>
      </c>
      <c r="N15" s="1120">
        <v>167000</v>
      </c>
      <c r="O15" s="1533" t="s">
        <v>2776</v>
      </c>
      <c r="P15" s="1132" t="s">
        <v>2776</v>
      </c>
      <c r="Q15" s="1027"/>
      <c r="R15" s="1129" t="s">
        <v>2776</v>
      </c>
      <c r="S15" s="1130" t="s">
        <v>2776</v>
      </c>
      <c r="T15" s="1123">
        <v>300000</v>
      </c>
      <c r="U15" s="1132">
        <v>300000</v>
      </c>
      <c r="V15" s="1907"/>
      <c r="W15" s="1909"/>
      <c r="X15" s="1027"/>
      <c r="Y15" s="1129" t="s">
        <v>2776</v>
      </c>
      <c r="Z15" s="1130" t="s">
        <v>2776</v>
      </c>
      <c r="AA15" s="1123">
        <v>1200000</v>
      </c>
      <c r="AB15" s="1132">
        <v>1200000</v>
      </c>
      <c r="AC15" s="1027"/>
      <c r="AD15" s="1135">
        <v>1200000</v>
      </c>
      <c r="AE15" s="1169" t="s">
        <v>2776</v>
      </c>
      <c r="AF15" s="1135">
        <v>1200000</v>
      </c>
      <c r="AG15" s="1169" t="s">
        <v>2776</v>
      </c>
      <c r="AH15" s="1135">
        <v>600000</v>
      </c>
      <c r="AI15" s="1169" t="s">
        <v>2776</v>
      </c>
      <c r="AJ15" s="1135">
        <v>48000</v>
      </c>
      <c r="AK15" s="1169" t="s">
        <v>2776</v>
      </c>
      <c r="AL15" s="1135">
        <v>300000</v>
      </c>
      <c r="AM15" s="1169" t="s">
        <v>2776</v>
      </c>
    </row>
    <row r="16" spans="1:39" ht="15" thickBot="1"/>
    <row r="17" spans="1:39" ht="15" thickBot="1">
      <c r="A17" s="1996" t="s">
        <v>2777</v>
      </c>
      <c r="B17" s="1448" t="s">
        <v>2783</v>
      </c>
      <c r="C17" s="1461"/>
      <c r="D17" s="1461"/>
      <c r="E17" s="1449"/>
      <c r="F17" s="1024"/>
      <c r="G17" s="1448" t="s">
        <v>1237</v>
      </c>
      <c r="H17" s="1461"/>
      <c r="I17" s="1461"/>
      <c r="J17" s="1449"/>
      <c r="K17" s="1449"/>
      <c r="L17" s="1025"/>
      <c r="M17" s="1448" t="s">
        <v>2766</v>
      </c>
      <c r="N17" s="1461"/>
      <c r="O17" s="1461"/>
      <c r="P17" s="1449"/>
      <c r="Q17" s="1025"/>
      <c r="R17" s="1448" t="s">
        <v>1236</v>
      </c>
      <c r="S17" s="1461"/>
      <c r="T17" s="1461"/>
      <c r="U17" s="1449"/>
      <c r="W17" s="1207"/>
      <c r="X17" s="1024"/>
      <c r="Y17" s="1448" t="s">
        <v>1344</v>
      </c>
      <c r="Z17" s="1461"/>
      <c r="AA17" s="1461"/>
      <c r="AB17" s="1449"/>
      <c r="AC17" s="1025"/>
      <c r="AD17" s="1999" t="s">
        <v>1536</v>
      </c>
      <c r="AE17" s="2000"/>
      <c r="AF17" s="1999" t="s">
        <v>2767</v>
      </c>
      <c r="AG17" s="2000"/>
      <c r="AH17" s="1999" t="s">
        <v>1469</v>
      </c>
      <c r="AI17" s="2000"/>
      <c r="AJ17" s="1999" t="s">
        <v>2768</v>
      </c>
      <c r="AK17" s="2000"/>
      <c r="AL17" s="1989" t="s">
        <v>2769</v>
      </c>
      <c r="AM17" s="1990"/>
    </row>
    <row r="18" spans="1:39">
      <c r="A18" s="1997"/>
      <c r="B18" s="1991" t="s">
        <v>2778</v>
      </c>
      <c r="C18" s="1992"/>
      <c r="D18" s="1993" t="s">
        <v>2771</v>
      </c>
      <c r="E18" s="1994"/>
      <c r="F18" s="1024"/>
      <c r="G18" s="1991" t="s">
        <v>2772</v>
      </c>
      <c r="H18" s="1995"/>
      <c r="I18" s="1991" t="s">
        <v>2773</v>
      </c>
      <c r="J18" s="1994"/>
      <c r="K18" s="1772"/>
      <c r="L18" s="1025"/>
      <c r="M18" s="1991" t="s">
        <v>2772</v>
      </c>
      <c r="N18" s="1995"/>
      <c r="O18" s="1991" t="s">
        <v>2773</v>
      </c>
      <c r="P18" s="1994"/>
      <c r="Q18" s="1025"/>
      <c r="R18" s="1991" t="s">
        <v>2772</v>
      </c>
      <c r="S18" s="1995"/>
      <c r="T18" s="1991" t="s">
        <v>2773</v>
      </c>
      <c r="U18" s="1994"/>
      <c r="W18" s="1207"/>
      <c r="X18" s="1024"/>
      <c r="Y18" s="1991" t="s">
        <v>2772</v>
      </c>
      <c r="Z18" s="1995"/>
      <c r="AA18" s="1991" t="s">
        <v>2773</v>
      </c>
      <c r="AB18" s="1994"/>
      <c r="AC18" s="1025"/>
      <c r="AD18" s="1463"/>
      <c r="AE18" s="1464"/>
      <c r="AF18" s="1463"/>
      <c r="AG18" s="1464"/>
      <c r="AH18" s="1463"/>
      <c r="AI18" s="1464"/>
      <c r="AJ18" s="1463"/>
      <c r="AK18" s="1464"/>
      <c r="AL18" s="1463"/>
      <c r="AM18" s="1464"/>
    </row>
    <row r="19" spans="1:39" ht="15" thickBot="1">
      <c r="A19" s="1998"/>
      <c r="B19" s="1452" t="s">
        <v>2774</v>
      </c>
      <c r="C19" s="1462" t="s">
        <v>2775</v>
      </c>
      <c r="D19" s="1462" t="s">
        <v>2774</v>
      </c>
      <c r="E19" s="1453" t="s">
        <v>2775</v>
      </c>
      <c r="F19" s="1026"/>
      <c r="G19" s="1452" t="s">
        <v>2774</v>
      </c>
      <c r="H19" s="1459" t="s">
        <v>2775</v>
      </c>
      <c r="I19" s="1452" t="s">
        <v>2774</v>
      </c>
      <c r="J19" s="1453" t="s">
        <v>2775</v>
      </c>
      <c r="K19" s="1781" t="s">
        <v>3966</v>
      </c>
      <c r="L19" s="1026"/>
      <c r="M19" s="1452" t="s">
        <v>2774</v>
      </c>
      <c r="N19" s="1459" t="s">
        <v>2775</v>
      </c>
      <c r="O19" s="1452" t="s">
        <v>2774</v>
      </c>
      <c r="P19" s="1453" t="s">
        <v>2775</v>
      </c>
      <c r="Q19" s="1026"/>
      <c r="R19" s="1452" t="s">
        <v>2774</v>
      </c>
      <c r="S19" s="1459" t="s">
        <v>2775</v>
      </c>
      <c r="T19" s="1452" t="s">
        <v>2774</v>
      </c>
      <c r="U19" s="1453" t="s">
        <v>2775</v>
      </c>
      <c r="W19" s="1207"/>
      <c r="Y19" s="1452" t="s">
        <v>2774</v>
      </c>
      <c r="Z19" s="1459" t="s">
        <v>2775</v>
      </c>
      <c r="AA19" s="1452" t="s">
        <v>2774</v>
      </c>
      <c r="AB19" s="1453" t="s">
        <v>2775</v>
      </c>
      <c r="AC19" s="1026"/>
      <c r="AD19" s="1452" t="s">
        <v>2774</v>
      </c>
      <c r="AE19" s="1453" t="s">
        <v>2775</v>
      </c>
      <c r="AF19" s="1452" t="s">
        <v>2774</v>
      </c>
      <c r="AG19" s="1453" t="s">
        <v>2775</v>
      </c>
      <c r="AH19" s="1452" t="s">
        <v>2774</v>
      </c>
      <c r="AI19" s="1453" t="s">
        <v>2775</v>
      </c>
      <c r="AJ19" s="1452" t="s">
        <v>2774</v>
      </c>
      <c r="AK19" s="1453" t="s">
        <v>2775</v>
      </c>
      <c r="AL19" s="1452" t="s">
        <v>2774</v>
      </c>
      <c r="AM19" s="1453" t="s">
        <v>2775</v>
      </c>
    </row>
    <row r="20" spans="1:39">
      <c r="A20" s="1617" t="s">
        <v>3330</v>
      </c>
      <c r="B20" s="1088">
        <v>3</v>
      </c>
      <c r="C20" s="1089">
        <v>2</v>
      </c>
      <c r="D20" s="1090">
        <v>3</v>
      </c>
      <c r="E20" s="1091">
        <v>2</v>
      </c>
      <c r="F20" s="1027"/>
      <c r="G20" s="1092">
        <v>5000</v>
      </c>
      <c r="H20" s="1093">
        <v>4700</v>
      </c>
      <c r="I20" s="1094">
        <v>5000</v>
      </c>
      <c r="J20" s="1095">
        <v>4700</v>
      </c>
      <c r="K20" s="1782">
        <v>0.05</v>
      </c>
      <c r="L20" s="1036"/>
      <c r="M20" s="1092">
        <v>25000</v>
      </c>
      <c r="N20" s="1093">
        <v>20000</v>
      </c>
      <c r="O20" s="1094">
        <v>25000</v>
      </c>
      <c r="P20" s="1095">
        <v>20000</v>
      </c>
      <c r="Q20" s="1036"/>
      <c r="R20" s="1096" t="s">
        <v>2776</v>
      </c>
      <c r="S20" s="1097" t="s">
        <v>2776</v>
      </c>
      <c r="T20" s="1098" t="s">
        <v>2776</v>
      </c>
      <c r="U20" s="1099" t="s">
        <v>2776</v>
      </c>
      <c r="W20" s="1207"/>
      <c r="X20" s="1904"/>
      <c r="Y20" s="1096" t="s">
        <v>2776</v>
      </c>
      <c r="Z20" s="1097" t="s">
        <v>2776</v>
      </c>
      <c r="AA20" s="1098" t="s">
        <v>2776</v>
      </c>
      <c r="AB20" s="1099" t="s">
        <v>2776</v>
      </c>
      <c r="AC20" s="1036"/>
      <c r="AD20" s="1100">
        <v>100000</v>
      </c>
      <c r="AE20" s="1101">
        <v>100000</v>
      </c>
      <c r="AF20" s="1100">
        <v>100000</v>
      </c>
      <c r="AG20" s="1101">
        <v>100000</v>
      </c>
      <c r="AH20" s="1102">
        <v>100000</v>
      </c>
      <c r="AI20" s="1103">
        <v>100000</v>
      </c>
      <c r="AJ20" s="1102">
        <v>23000</v>
      </c>
      <c r="AK20" s="1103">
        <v>19700</v>
      </c>
      <c r="AL20" s="1104" t="s">
        <v>2776</v>
      </c>
      <c r="AM20" s="1105" t="s">
        <v>2776</v>
      </c>
    </row>
    <row r="21" spans="1:39" ht="15" thickBot="1">
      <c r="A21" s="1565" t="s">
        <v>2805</v>
      </c>
      <c r="B21" s="1028">
        <v>3</v>
      </c>
      <c r="C21" s="1029">
        <v>2</v>
      </c>
      <c r="D21" s="1030">
        <v>3</v>
      </c>
      <c r="E21" s="1031">
        <v>2</v>
      </c>
      <c r="F21" s="1027"/>
      <c r="G21" s="1032">
        <v>5000</v>
      </c>
      <c r="H21" s="1033">
        <v>4700</v>
      </c>
      <c r="I21" s="1034">
        <v>5000</v>
      </c>
      <c r="J21" s="1035">
        <v>4700</v>
      </c>
      <c r="K21" s="1777">
        <v>0.05</v>
      </c>
      <c r="L21" s="1036"/>
      <c r="M21" s="1032">
        <v>25000</v>
      </c>
      <c r="N21" s="1033">
        <v>20000</v>
      </c>
      <c r="O21" s="1034">
        <v>25000</v>
      </c>
      <c r="P21" s="1035">
        <v>20000</v>
      </c>
      <c r="Q21" s="1036"/>
      <c r="R21" s="1037" t="s">
        <v>2776</v>
      </c>
      <c r="S21" s="1038" t="s">
        <v>2776</v>
      </c>
      <c r="T21" s="1039" t="s">
        <v>2776</v>
      </c>
      <c r="U21" s="1040" t="s">
        <v>2776</v>
      </c>
      <c r="W21" s="1207"/>
      <c r="X21" s="1904"/>
      <c r="Y21" s="1037" t="s">
        <v>2776</v>
      </c>
      <c r="Z21" s="1038" t="s">
        <v>2776</v>
      </c>
      <c r="AA21" s="1039" t="s">
        <v>2776</v>
      </c>
      <c r="AB21" s="1040" t="s">
        <v>2776</v>
      </c>
      <c r="AC21" s="1036"/>
      <c r="AD21" s="1041">
        <v>100000</v>
      </c>
      <c r="AE21" s="1042">
        <v>100000</v>
      </c>
      <c r="AF21" s="1041">
        <v>100000</v>
      </c>
      <c r="AG21" s="1042">
        <v>100000</v>
      </c>
      <c r="AH21" s="1043">
        <v>100000</v>
      </c>
      <c r="AI21" s="1044">
        <v>100000</v>
      </c>
      <c r="AJ21" s="1043">
        <v>23000</v>
      </c>
      <c r="AK21" s="1044">
        <v>19700</v>
      </c>
      <c r="AL21" s="1086" t="s">
        <v>2776</v>
      </c>
      <c r="AM21" s="1087" t="s">
        <v>2776</v>
      </c>
    </row>
    <row r="22" spans="1:39">
      <c r="A22" s="1744" t="s">
        <v>3877</v>
      </c>
      <c r="B22" s="1088">
        <v>3</v>
      </c>
      <c r="C22" s="1089">
        <v>1</v>
      </c>
      <c r="D22" s="1090">
        <v>3</v>
      </c>
      <c r="E22" s="1091">
        <v>3</v>
      </c>
      <c r="F22" s="1027"/>
      <c r="G22" s="1092">
        <v>12000</v>
      </c>
      <c r="H22" s="1093">
        <v>12000</v>
      </c>
      <c r="I22" s="1094">
        <v>13000</v>
      </c>
      <c r="J22" s="1095">
        <v>13000</v>
      </c>
      <c r="K22" s="1782">
        <v>0.05</v>
      </c>
      <c r="L22" s="1036"/>
      <c r="M22" s="1092">
        <v>50000</v>
      </c>
      <c r="N22" s="1093">
        <v>30000</v>
      </c>
      <c r="O22" s="1094">
        <v>60000</v>
      </c>
      <c r="P22" s="1095">
        <v>50000</v>
      </c>
      <c r="Q22" s="1036"/>
      <c r="R22" s="1096" t="s">
        <v>2776</v>
      </c>
      <c r="S22" s="1097" t="s">
        <v>2776</v>
      </c>
      <c r="T22" s="1098" t="s">
        <v>2776</v>
      </c>
      <c r="U22" s="1099" t="s">
        <v>2776</v>
      </c>
      <c r="W22" s="1207"/>
      <c r="X22" s="1904"/>
      <c r="Y22" s="1096" t="s">
        <v>2776</v>
      </c>
      <c r="Z22" s="1097" t="s">
        <v>2776</v>
      </c>
      <c r="AA22" s="1098" t="s">
        <v>2776</v>
      </c>
      <c r="AB22" s="1099" t="s">
        <v>2776</v>
      </c>
      <c r="AC22" s="1036"/>
      <c r="AD22" s="1745">
        <v>120000</v>
      </c>
      <c r="AE22" s="1745">
        <v>105000</v>
      </c>
      <c r="AF22" s="1100">
        <v>150000</v>
      </c>
      <c r="AG22" s="1101">
        <v>120000</v>
      </c>
      <c r="AH22" s="1102">
        <v>150000</v>
      </c>
      <c r="AI22" s="1103">
        <v>120000</v>
      </c>
      <c r="AJ22" s="1103">
        <v>30000</v>
      </c>
      <c r="AK22" s="1103">
        <v>30000</v>
      </c>
      <c r="AL22" s="1104"/>
      <c r="AM22" s="1105"/>
    </row>
    <row r="23" spans="1:39">
      <c r="A23" s="1746" t="s">
        <v>3878</v>
      </c>
      <c r="B23" s="1106">
        <v>4</v>
      </c>
      <c r="C23" s="1107">
        <v>1</v>
      </c>
      <c r="D23" s="1108">
        <v>4</v>
      </c>
      <c r="E23" s="1109">
        <v>4</v>
      </c>
      <c r="F23" s="1027"/>
      <c r="G23" s="1115">
        <v>12000</v>
      </c>
      <c r="H23" s="1116">
        <v>12000</v>
      </c>
      <c r="I23" s="1280">
        <v>13000</v>
      </c>
      <c r="J23" s="1118">
        <v>13000</v>
      </c>
      <c r="K23" s="1784">
        <v>0.05</v>
      </c>
      <c r="L23" s="1036"/>
      <c r="M23" s="1115">
        <v>60000</v>
      </c>
      <c r="N23" s="1116">
        <v>30000</v>
      </c>
      <c r="O23" s="1280">
        <v>70000</v>
      </c>
      <c r="P23" s="1118">
        <v>60000</v>
      </c>
      <c r="Q23" s="1036"/>
      <c r="R23" s="1125" t="s">
        <v>2776</v>
      </c>
      <c r="S23" s="1126" t="s">
        <v>2776</v>
      </c>
      <c r="T23" s="1281" t="s">
        <v>2776</v>
      </c>
      <c r="U23" s="1128" t="s">
        <v>2776</v>
      </c>
      <c r="W23" s="1207"/>
      <c r="X23" s="1904"/>
      <c r="Y23" s="1125" t="s">
        <v>2776</v>
      </c>
      <c r="Z23" s="1126" t="s">
        <v>2776</v>
      </c>
      <c r="AA23" s="1281" t="s">
        <v>2776</v>
      </c>
      <c r="AB23" s="1128" t="s">
        <v>2776</v>
      </c>
      <c r="AC23" s="1036"/>
      <c r="AD23" s="1747">
        <v>150000</v>
      </c>
      <c r="AE23" s="1747">
        <v>135000</v>
      </c>
      <c r="AF23" s="1282">
        <v>180000</v>
      </c>
      <c r="AG23" s="1283">
        <v>150000</v>
      </c>
      <c r="AH23" s="1133">
        <v>180000</v>
      </c>
      <c r="AI23" s="1134">
        <v>150000</v>
      </c>
      <c r="AJ23" s="1134">
        <v>30000</v>
      </c>
      <c r="AK23" s="1134">
        <v>30000</v>
      </c>
      <c r="AL23" s="1284"/>
      <c r="AM23" s="1285"/>
    </row>
    <row r="24" spans="1:39" ht="15" thickBot="1">
      <c r="A24" s="1748" t="s">
        <v>3879</v>
      </c>
      <c r="B24" s="1264">
        <v>4</v>
      </c>
      <c r="C24" s="1265">
        <v>1</v>
      </c>
      <c r="D24" s="1266">
        <v>4</v>
      </c>
      <c r="E24" s="1267">
        <v>4</v>
      </c>
      <c r="F24" s="1027"/>
      <c r="G24" s="1268">
        <v>12000</v>
      </c>
      <c r="H24" s="1269">
        <v>12000</v>
      </c>
      <c r="I24" s="1270">
        <v>13000</v>
      </c>
      <c r="J24" s="1271">
        <v>13000</v>
      </c>
      <c r="K24" s="1785">
        <v>0.05</v>
      </c>
      <c r="L24" s="1036"/>
      <c r="M24" s="1268">
        <v>60000</v>
      </c>
      <c r="N24" s="1269">
        <v>30000</v>
      </c>
      <c r="O24" s="1270">
        <v>70000</v>
      </c>
      <c r="P24" s="1271">
        <v>60000</v>
      </c>
      <c r="Q24" s="1036"/>
      <c r="R24" s="1272" t="s">
        <v>2776</v>
      </c>
      <c r="S24" s="1273" t="s">
        <v>2776</v>
      </c>
      <c r="T24" s="1274" t="s">
        <v>2776</v>
      </c>
      <c r="U24" s="1275" t="s">
        <v>2776</v>
      </c>
      <c r="W24" s="1207"/>
      <c r="X24" s="1904"/>
      <c r="Y24" s="1272" t="s">
        <v>2776</v>
      </c>
      <c r="Z24" s="1273" t="s">
        <v>2776</v>
      </c>
      <c r="AA24" s="1274" t="s">
        <v>2776</v>
      </c>
      <c r="AB24" s="1275" t="s">
        <v>2776</v>
      </c>
      <c r="AC24" s="1036"/>
      <c r="AD24" s="1749">
        <v>150000</v>
      </c>
      <c r="AE24" s="1749">
        <v>135000</v>
      </c>
      <c r="AF24" s="1276">
        <v>180000</v>
      </c>
      <c r="AG24" s="1277">
        <v>150000</v>
      </c>
      <c r="AH24" s="1278">
        <v>180000</v>
      </c>
      <c r="AI24" s="1279">
        <v>150000</v>
      </c>
      <c r="AJ24" s="1279">
        <v>30000</v>
      </c>
      <c r="AK24" s="1279">
        <v>30000</v>
      </c>
      <c r="AL24" s="1086"/>
      <c r="AM24" s="1087"/>
    </row>
    <row r="26" spans="1:39">
      <c r="A26" s="1263" t="s">
        <v>2981</v>
      </c>
      <c r="B26" s="1261"/>
      <c r="C26" s="1261"/>
      <c r="D26" s="1261"/>
      <c r="E26" s="1261"/>
      <c r="F26" s="1262"/>
      <c r="G26" s="1261"/>
      <c r="H26" s="1261"/>
      <c r="I26" s="1261"/>
      <c r="J26" s="1261"/>
      <c r="K26" s="1261"/>
      <c r="L26" s="1262"/>
      <c r="M26" s="1261"/>
      <c r="N26" s="1261"/>
      <c r="O26" s="1261"/>
      <c r="P26" s="1261"/>
      <c r="Q26" s="1262"/>
      <c r="R26" s="1261"/>
      <c r="S26" s="1261"/>
      <c r="T26" s="1261"/>
      <c r="U26" s="1261"/>
      <c r="V26" s="1261"/>
      <c r="W26" s="1261"/>
      <c r="X26" s="1262"/>
      <c r="Y26" s="1261"/>
      <c r="Z26" s="1261"/>
      <c r="AA26" s="1261"/>
      <c r="AB26" s="1261"/>
      <c r="AC26" s="1262"/>
      <c r="AD26" s="1261"/>
      <c r="AE26" s="1261"/>
      <c r="AF26" s="1261"/>
      <c r="AG26" s="1261"/>
      <c r="AH26" s="1261"/>
      <c r="AI26" s="1261"/>
      <c r="AJ26" s="1261"/>
      <c r="AK26" s="1261"/>
      <c r="AL26" s="1261"/>
      <c r="AM26" s="1261"/>
    </row>
    <row r="27" spans="1:39" ht="15" thickBot="1">
      <c r="A27" s="1260"/>
    </row>
    <row r="28" spans="1:39" ht="15" thickBot="1">
      <c r="A28" s="1996" t="s">
        <v>2765</v>
      </c>
      <c r="B28" s="1448" t="s">
        <v>2783</v>
      </c>
      <c r="C28" s="1461"/>
      <c r="D28" s="1461"/>
      <c r="E28" s="1449"/>
      <c r="F28" s="1024"/>
      <c r="G28" s="1448" t="s">
        <v>1237</v>
      </c>
      <c r="H28" s="1461"/>
      <c r="I28" s="1461"/>
      <c r="J28" s="1449"/>
      <c r="K28" s="1449"/>
      <c r="L28" s="1025"/>
      <c r="M28" s="1448" t="s">
        <v>2766</v>
      </c>
      <c r="N28" s="1461"/>
      <c r="O28" s="1461"/>
      <c r="P28" s="1449"/>
      <c r="Q28" s="1025"/>
      <c r="R28" s="1448" t="s">
        <v>1236</v>
      </c>
      <c r="S28" s="1461"/>
      <c r="T28" s="1461"/>
      <c r="U28" s="1449"/>
      <c r="W28" s="1207"/>
      <c r="X28" s="1024"/>
      <c r="Y28" s="1448" t="s">
        <v>1344</v>
      </c>
      <c r="Z28" s="1461"/>
      <c r="AA28" s="1461"/>
      <c r="AB28" s="1449"/>
      <c r="AC28" s="1025"/>
      <c r="AD28" s="1999" t="s">
        <v>1536</v>
      </c>
      <c r="AE28" s="2000"/>
      <c r="AF28" s="1999" t="s">
        <v>2767</v>
      </c>
      <c r="AG28" s="2000"/>
      <c r="AH28" s="1999" t="s">
        <v>1469</v>
      </c>
      <c r="AI28" s="2000"/>
      <c r="AJ28" s="1999" t="s">
        <v>2768</v>
      </c>
      <c r="AK28" s="2000"/>
      <c r="AL28" s="1989" t="s">
        <v>2769</v>
      </c>
      <c r="AM28" s="1990"/>
    </row>
    <row r="29" spans="1:39">
      <c r="A29" s="1997"/>
      <c r="B29" s="1991" t="s">
        <v>2778</v>
      </c>
      <c r="C29" s="1992"/>
      <c r="D29" s="1993" t="s">
        <v>2771</v>
      </c>
      <c r="E29" s="1994"/>
      <c r="F29" s="1024"/>
      <c r="G29" s="1991" t="s">
        <v>2772</v>
      </c>
      <c r="H29" s="1995"/>
      <c r="I29" s="1991" t="s">
        <v>2773</v>
      </c>
      <c r="J29" s="1994"/>
      <c r="K29" s="1772"/>
      <c r="L29" s="1025"/>
      <c r="M29" s="1991" t="s">
        <v>2772</v>
      </c>
      <c r="N29" s="1995"/>
      <c r="O29" s="1991" t="s">
        <v>2773</v>
      </c>
      <c r="P29" s="1994"/>
      <c r="Q29" s="1025"/>
      <c r="R29" s="1991" t="s">
        <v>2772</v>
      </c>
      <c r="S29" s="1995"/>
      <c r="T29" s="1991" t="s">
        <v>2773</v>
      </c>
      <c r="U29" s="1994"/>
      <c r="W29" s="1207"/>
      <c r="X29" s="1024"/>
      <c r="Y29" s="1991" t="s">
        <v>2772</v>
      </c>
      <c r="Z29" s="1995"/>
      <c r="AA29" s="1991" t="s">
        <v>2773</v>
      </c>
      <c r="AB29" s="1994"/>
      <c r="AC29" s="1025"/>
      <c r="AD29" s="1463"/>
      <c r="AE29" s="1464"/>
      <c r="AF29" s="1463"/>
      <c r="AG29" s="1464"/>
      <c r="AH29" s="1463"/>
      <c r="AI29" s="1464"/>
      <c r="AJ29" s="1463"/>
      <c r="AK29" s="1464"/>
      <c r="AL29" s="1463"/>
      <c r="AM29" s="1464"/>
    </row>
    <row r="30" spans="1:39" ht="15" thickBot="1">
      <c r="A30" s="1998"/>
      <c r="B30" s="1452" t="s">
        <v>2774</v>
      </c>
      <c r="C30" s="1462" t="s">
        <v>2775</v>
      </c>
      <c r="D30" s="1462" t="s">
        <v>2774</v>
      </c>
      <c r="E30" s="1453" t="s">
        <v>2775</v>
      </c>
      <c r="F30" s="1026"/>
      <c r="G30" s="1452" t="s">
        <v>2774</v>
      </c>
      <c r="H30" s="1459" t="s">
        <v>2775</v>
      </c>
      <c r="I30" s="1452" t="s">
        <v>2774</v>
      </c>
      <c r="J30" s="1453" t="s">
        <v>2775</v>
      </c>
      <c r="K30" s="1781" t="s">
        <v>3966</v>
      </c>
      <c r="L30" s="1026"/>
      <c r="M30" s="1452" t="s">
        <v>2774</v>
      </c>
      <c r="N30" s="1459" t="s">
        <v>2775</v>
      </c>
      <c r="O30" s="1452" t="s">
        <v>2774</v>
      </c>
      <c r="P30" s="1453" t="s">
        <v>2775</v>
      </c>
      <c r="Q30" s="1026"/>
      <c r="R30" s="1452" t="s">
        <v>2774</v>
      </c>
      <c r="S30" s="1459" t="s">
        <v>2775</v>
      </c>
      <c r="T30" s="1452" t="s">
        <v>2774</v>
      </c>
      <c r="U30" s="1453" t="s">
        <v>2775</v>
      </c>
      <c r="W30" s="1207"/>
      <c r="Y30" s="1452" t="s">
        <v>2774</v>
      </c>
      <c r="Z30" s="1459" t="s">
        <v>2775</v>
      </c>
      <c r="AA30" s="1452" t="s">
        <v>2774</v>
      </c>
      <c r="AB30" s="1453" t="s">
        <v>2775</v>
      </c>
      <c r="AC30" s="1026"/>
      <c r="AD30" s="1452" t="s">
        <v>2774</v>
      </c>
      <c r="AE30" s="1453" t="s">
        <v>2775</v>
      </c>
      <c r="AF30" s="1452" t="s">
        <v>2774</v>
      </c>
      <c r="AG30" s="1453" t="s">
        <v>2775</v>
      </c>
      <c r="AH30" s="1452" t="s">
        <v>2774</v>
      </c>
      <c r="AI30" s="1453" t="s">
        <v>2775</v>
      </c>
      <c r="AJ30" s="1452" t="s">
        <v>2774</v>
      </c>
      <c r="AK30" s="1453" t="s">
        <v>2775</v>
      </c>
      <c r="AL30" s="1452" t="s">
        <v>2774</v>
      </c>
      <c r="AM30" s="1453" t="s">
        <v>2775</v>
      </c>
    </row>
    <row r="31" spans="1:39">
      <c r="A31" s="1561" t="s">
        <v>2800</v>
      </c>
      <c r="B31" s="1088">
        <v>2</v>
      </c>
      <c r="C31" s="1089">
        <v>1</v>
      </c>
      <c r="D31" s="1090">
        <v>2</v>
      </c>
      <c r="E31" s="1091">
        <v>1</v>
      </c>
      <c r="F31" s="1027"/>
      <c r="G31" s="1092">
        <v>25000</v>
      </c>
      <c r="H31" s="1093">
        <v>25000</v>
      </c>
      <c r="I31" s="1114">
        <v>27000</v>
      </c>
      <c r="J31" s="1095">
        <v>27000</v>
      </c>
      <c r="K31" s="1782">
        <v>0.05</v>
      </c>
      <c r="L31" s="1027"/>
      <c r="M31" s="1096" t="s">
        <v>2776</v>
      </c>
      <c r="N31" s="1097" t="s">
        <v>2776</v>
      </c>
      <c r="O31" s="1124" t="s">
        <v>2776</v>
      </c>
      <c r="P31" s="1099" t="s">
        <v>2776</v>
      </c>
      <c r="Q31" s="1027"/>
      <c r="R31" s="1096">
        <v>55000</v>
      </c>
      <c r="S31" s="1097">
        <v>55000</v>
      </c>
      <c r="T31" s="1124">
        <v>70000</v>
      </c>
      <c r="U31" s="1099">
        <v>70000</v>
      </c>
      <c r="W31" s="1207"/>
      <c r="X31" s="1905"/>
      <c r="Y31" s="1096">
        <v>600000</v>
      </c>
      <c r="Z31" s="1097">
        <v>600000</v>
      </c>
      <c r="AA31" s="1124">
        <v>600000</v>
      </c>
      <c r="AB31" s="1099">
        <v>600000</v>
      </c>
      <c r="AC31" s="1027"/>
      <c r="AD31" s="1102">
        <v>600000</v>
      </c>
      <c r="AE31" s="1103">
        <v>600000</v>
      </c>
      <c r="AF31" s="1102">
        <v>300000</v>
      </c>
      <c r="AG31" s="1103">
        <v>225000</v>
      </c>
      <c r="AH31" s="1102">
        <v>300000</v>
      </c>
      <c r="AI31" s="1103">
        <v>225000</v>
      </c>
      <c r="AJ31" s="1102">
        <v>40000</v>
      </c>
      <c r="AK31" s="1103">
        <v>40000</v>
      </c>
      <c r="AL31" s="1102">
        <v>300000</v>
      </c>
      <c r="AM31" s="1103">
        <v>300000</v>
      </c>
    </row>
    <row r="32" spans="1:39">
      <c r="A32" s="1562" t="s">
        <v>2796</v>
      </c>
      <c r="B32" s="1106">
        <v>3</v>
      </c>
      <c r="C32" s="1107">
        <v>1</v>
      </c>
      <c r="D32" s="1108">
        <v>3</v>
      </c>
      <c r="E32" s="1109">
        <v>1.5</v>
      </c>
      <c r="F32" s="1027"/>
      <c r="G32" s="1115">
        <v>25000</v>
      </c>
      <c r="H32" s="1116">
        <v>25000</v>
      </c>
      <c r="I32" s="1117">
        <v>27000</v>
      </c>
      <c r="J32" s="1118">
        <v>27000</v>
      </c>
      <c r="K32" s="1784">
        <v>0.05</v>
      </c>
      <c r="L32" s="1027"/>
      <c r="M32" s="1125" t="s">
        <v>2776</v>
      </c>
      <c r="N32" s="1126" t="s">
        <v>2776</v>
      </c>
      <c r="O32" s="1127" t="s">
        <v>2776</v>
      </c>
      <c r="P32" s="1128" t="s">
        <v>2776</v>
      </c>
      <c r="Q32" s="1027"/>
      <c r="R32" s="1125">
        <v>75000</v>
      </c>
      <c r="S32" s="1126">
        <v>75000</v>
      </c>
      <c r="T32" s="1127">
        <v>120000</v>
      </c>
      <c r="U32" s="1128">
        <v>120000</v>
      </c>
      <c r="W32" s="1207"/>
      <c r="X32" s="1905"/>
      <c r="Y32" s="1125">
        <v>600000</v>
      </c>
      <c r="Z32" s="1126">
        <v>600000</v>
      </c>
      <c r="AA32" s="1127">
        <v>600000</v>
      </c>
      <c r="AB32" s="1128">
        <v>600000</v>
      </c>
      <c r="AC32" s="1027"/>
      <c r="AD32" s="1133">
        <v>600000</v>
      </c>
      <c r="AE32" s="1134">
        <v>600000</v>
      </c>
      <c r="AF32" s="1133">
        <v>300000</v>
      </c>
      <c r="AG32" s="1134">
        <v>280000</v>
      </c>
      <c r="AH32" s="1133">
        <v>300000</v>
      </c>
      <c r="AI32" s="1134">
        <v>280000</v>
      </c>
      <c r="AJ32" s="1133">
        <v>40000</v>
      </c>
      <c r="AK32" s="1134">
        <v>40000</v>
      </c>
      <c r="AL32" s="1133">
        <v>300000</v>
      </c>
      <c r="AM32" s="1134">
        <v>300000</v>
      </c>
    </row>
    <row r="33" spans="1:39" ht="15" thickBot="1">
      <c r="A33" s="1563" t="s">
        <v>2797</v>
      </c>
      <c r="B33" s="1110">
        <v>4</v>
      </c>
      <c r="C33" s="1111">
        <v>1.5</v>
      </c>
      <c r="D33" s="1112">
        <v>4</v>
      </c>
      <c r="E33" s="1113">
        <v>2</v>
      </c>
      <c r="F33" s="1027"/>
      <c r="G33" s="1119">
        <v>25000</v>
      </c>
      <c r="H33" s="1120">
        <v>25000</v>
      </c>
      <c r="I33" s="1121">
        <v>27000</v>
      </c>
      <c r="J33" s="1122">
        <v>27000</v>
      </c>
      <c r="K33" s="1783">
        <v>0.05</v>
      </c>
      <c r="L33" s="1027"/>
      <c r="M33" s="1129" t="s">
        <v>2776</v>
      </c>
      <c r="N33" s="1130" t="s">
        <v>2776</v>
      </c>
      <c r="O33" s="1131" t="s">
        <v>2776</v>
      </c>
      <c r="P33" s="1132" t="s">
        <v>2776</v>
      </c>
      <c r="Q33" s="1027"/>
      <c r="R33" s="1129">
        <v>90000</v>
      </c>
      <c r="S33" s="1130">
        <v>90000</v>
      </c>
      <c r="T33" s="1131">
        <v>120000</v>
      </c>
      <c r="U33" s="1132">
        <v>120000</v>
      </c>
      <c r="W33" s="1207"/>
      <c r="X33" s="1905"/>
      <c r="Y33" s="1129">
        <v>600000</v>
      </c>
      <c r="Z33" s="1130">
        <v>600000</v>
      </c>
      <c r="AA33" s="1131">
        <v>600000</v>
      </c>
      <c r="AB33" s="1132">
        <v>600000</v>
      </c>
      <c r="AC33" s="1027"/>
      <c r="AD33" s="1135">
        <v>600000</v>
      </c>
      <c r="AE33" s="1136">
        <v>600000</v>
      </c>
      <c r="AF33" s="1135">
        <v>300000</v>
      </c>
      <c r="AG33" s="1136">
        <v>300000</v>
      </c>
      <c r="AH33" s="1135">
        <v>300000</v>
      </c>
      <c r="AI33" s="1136">
        <v>300000</v>
      </c>
      <c r="AJ33" s="1135">
        <v>40000</v>
      </c>
      <c r="AK33" s="1136">
        <v>40000</v>
      </c>
      <c r="AL33" s="1135">
        <v>300000</v>
      </c>
      <c r="AM33" s="1136">
        <v>300000</v>
      </c>
    </row>
    <row r="34" spans="1:39">
      <c r="A34" s="1562" t="s">
        <v>2798</v>
      </c>
      <c r="B34" s="1106">
        <v>5</v>
      </c>
      <c r="C34" s="1107">
        <v>2</v>
      </c>
      <c r="D34" s="1108">
        <v>5</v>
      </c>
      <c r="E34" s="1109">
        <v>5</v>
      </c>
      <c r="F34" s="1027"/>
      <c r="G34" s="1115">
        <v>26000</v>
      </c>
      <c r="H34" s="1116">
        <v>26000</v>
      </c>
      <c r="I34" s="1117">
        <v>27500</v>
      </c>
      <c r="J34" s="1118">
        <v>27500</v>
      </c>
      <c r="K34" s="1784">
        <v>0.05</v>
      </c>
      <c r="L34" s="1027"/>
      <c r="M34" s="1125" t="s">
        <v>2776</v>
      </c>
      <c r="N34" s="1126" t="s">
        <v>2776</v>
      </c>
      <c r="O34" s="1127" t="s">
        <v>2776</v>
      </c>
      <c r="P34" s="1128" t="s">
        <v>2776</v>
      </c>
      <c r="Q34" s="1027"/>
      <c r="R34" s="1125">
        <v>120000</v>
      </c>
      <c r="S34" s="1126">
        <v>95000</v>
      </c>
      <c r="T34" s="1127">
        <v>140000</v>
      </c>
      <c r="U34" s="1128">
        <v>135000</v>
      </c>
      <c r="W34" s="1207"/>
      <c r="X34" s="1905"/>
      <c r="Y34" s="1125">
        <v>600000</v>
      </c>
      <c r="Z34" s="1126">
        <v>600000</v>
      </c>
      <c r="AA34" s="1127">
        <v>600000</v>
      </c>
      <c r="AB34" s="1128">
        <v>600000</v>
      </c>
      <c r="AC34" s="1027"/>
      <c r="AD34" s="1133">
        <v>600000</v>
      </c>
      <c r="AE34" s="1134">
        <v>600000</v>
      </c>
      <c r="AF34" s="1133">
        <v>300000</v>
      </c>
      <c r="AG34" s="1134">
        <v>300000</v>
      </c>
      <c r="AH34" s="1133">
        <v>300000</v>
      </c>
      <c r="AI34" s="1134">
        <v>300000</v>
      </c>
      <c r="AJ34" s="1133">
        <v>40000</v>
      </c>
      <c r="AK34" s="1134">
        <v>40000</v>
      </c>
      <c r="AL34" s="1133">
        <v>300000</v>
      </c>
      <c r="AM34" s="1134">
        <v>300000</v>
      </c>
    </row>
    <row r="35" spans="1:39" ht="15" thickBot="1">
      <c r="A35" s="1563" t="s">
        <v>2799</v>
      </c>
      <c r="B35" s="1110">
        <v>6</v>
      </c>
      <c r="C35" s="1111">
        <v>3</v>
      </c>
      <c r="D35" s="1112">
        <v>6</v>
      </c>
      <c r="E35" s="1113">
        <v>6</v>
      </c>
      <c r="F35" s="1027"/>
      <c r="G35" s="1119">
        <v>26000</v>
      </c>
      <c r="H35" s="1120">
        <v>26000</v>
      </c>
      <c r="I35" s="1121">
        <v>27500</v>
      </c>
      <c r="J35" s="1122">
        <v>27500</v>
      </c>
      <c r="K35" s="1783">
        <v>0.05</v>
      </c>
      <c r="L35" s="1027"/>
      <c r="M35" s="1129" t="s">
        <v>2776</v>
      </c>
      <c r="N35" s="1130" t="s">
        <v>2776</v>
      </c>
      <c r="O35" s="1131" t="s">
        <v>2776</v>
      </c>
      <c r="P35" s="1132" t="s">
        <v>2776</v>
      </c>
      <c r="Q35" s="1027"/>
      <c r="R35" s="1129">
        <v>120000</v>
      </c>
      <c r="S35" s="1130">
        <v>95000</v>
      </c>
      <c r="T35" s="1131">
        <v>140000</v>
      </c>
      <c r="U35" s="1132">
        <v>135000</v>
      </c>
      <c r="W35" s="1207"/>
      <c r="X35" s="1905"/>
      <c r="Y35" s="1129">
        <v>600000</v>
      </c>
      <c r="Z35" s="1130">
        <v>600000</v>
      </c>
      <c r="AA35" s="1131">
        <v>600000</v>
      </c>
      <c r="AB35" s="1132">
        <v>600000</v>
      </c>
      <c r="AC35" s="1027"/>
      <c r="AD35" s="1135">
        <v>1200000</v>
      </c>
      <c r="AE35" s="1136">
        <v>1200000</v>
      </c>
      <c r="AF35" s="1135">
        <v>300000</v>
      </c>
      <c r="AG35" s="1136">
        <v>300000</v>
      </c>
      <c r="AH35" s="1135">
        <v>300000</v>
      </c>
      <c r="AI35" s="1136">
        <v>300000</v>
      </c>
      <c r="AJ35" s="1135">
        <v>40000</v>
      </c>
      <c r="AK35" s="1136">
        <v>40000</v>
      </c>
      <c r="AL35" s="1135">
        <v>300000</v>
      </c>
      <c r="AM35" s="1136">
        <v>300000</v>
      </c>
    </row>
    <row r="36" spans="1:39">
      <c r="A36" s="1561" t="s">
        <v>2801</v>
      </c>
      <c r="B36" s="1088">
        <v>6</v>
      </c>
      <c r="C36" s="1089">
        <v>4</v>
      </c>
      <c r="D36" s="1090">
        <v>7</v>
      </c>
      <c r="E36" s="1091">
        <v>7</v>
      </c>
      <c r="F36" s="1027"/>
      <c r="G36" s="1092">
        <v>31500</v>
      </c>
      <c r="H36" s="1093">
        <v>31500</v>
      </c>
      <c r="I36" s="1114">
        <v>47200</v>
      </c>
      <c r="J36" s="1095">
        <v>47500</v>
      </c>
      <c r="K36" s="1782">
        <v>0.05</v>
      </c>
      <c r="L36" s="1027"/>
      <c r="M36" s="1092">
        <v>175000</v>
      </c>
      <c r="N36" s="1093">
        <v>155000</v>
      </c>
      <c r="O36" s="1114">
        <v>300000</v>
      </c>
      <c r="P36" s="1095">
        <v>300000</v>
      </c>
      <c r="Q36" s="1027"/>
      <c r="R36" s="1096" t="s">
        <v>2776</v>
      </c>
      <c r="S36" s="1097" t="s">
        <v>2776</v>
      </c>
      <c r="T36" s="1114">
        <v>300000</v>
      </c>
      <c r="U36" s="1099" t="s">
        <v>2776</v>
      </c>
      <c r="W36" s="1207"/>
      <c r="X36" s="1905"/>
      <c r="Y36" s="1096" t="s">
        <v>2776</v>
      </c>
      <c r="Z36" s="1097" t="s">
        <v>2776</v>
      </c>
      <c r="AA36" s="1114">
        <v>1200000</v>
      </c>
      <c r="AB36" s="1099" t="s">
        <v>2776</v>
      </c>
      <c r="AC36" s="1027"/>
      <c r="AD36" s="1102">
        <v>1200000</v>
      </c>
      <c r="AE36" s="1103">
        <v>570000</v>
      </c>
      <c r="AF36" s="1102">
        <v>1200000</v>
      </c>
      <c r="AG36" s="1103">
        <v>1200000</v>
      </c>
      <c r="AH36" s="1102">
        <v>570000</v>
      </c>
      <c r="AI36" s="1103">
        <v>600000</v>
      </c>
      <c r="AJ36" s="1102">
        <v>48000</v>
      </c>
      <c r="AK36" s="1103">
        <v>48000</v>
      </c>
      <c r="AL36" s="1102">
        <v>300000</v>
      </c>
      <c r="AM36" s="1103">
        <v>300000</v>
      </c>
    </row>
    <row r="37" spans="1:39" ht="15" thickBot="1">
      <c r="A37" s="1563" t="s">
        <v>2802</v>
      </c>
      <c r="B37" s="1110">
        <v>6</v>
      </c>
      <c r="C37" s="1111">
        <v>4</v>
      </c>
      <c r="D37" s="1112">
        <v>8</v>
      </c>
      <c r="E37" s="1113">
        <v>8</v>
      </c>
      <c r="F37" s="1027"/>
      <c r="G37" s="1119">
        <v>31500</v>
      </c>
      <c r="H37" s="1120">
        <v>31500</v>
      </c>
      <c r="I37" s="1123">
        <v>47200</v>
      </c>
      <c r="J37" s="1122">
        <v>47500</v>
      </c>
      <c r="K37" s="1783">
        <v>0.05</v>
      </c>
      <c r="L37" s="1027"/>
      <c r="M37" s="1119">
        <v>175000</v>
      </c>
      <c r="N37" s="1120">
        <v>155000</v>
      </c>
      <c r="O37" s="1123">
        <v>300000</v>
      </c>
      <c r="P37" s="1122">
        <v>300000</v>
      </c>
      <c r="Q37" s="1027"/>
      <c r="R37" s="1129" t="s">
        <v>2776</v>
      </c>
      <c r="S37" s="1130" t="s">
        <v>2776</v>
      </c>
      <c r="T37" s="1123">
        <v>300000</v>
      </c>
      <c r="U37" s="1132" t="s">
        <v>2776</v>
      </c>
      <c r="W37" s="1207"/>
      <c r="X37" s="1905"/>
      <c r="Y37" s="1129" t="s">
        <v>2776</v>
      </c>
      <c r="Z37" s="1130" t="s">
        <v>2776</v>
      </c>
      <c r="AA37" s="1123">
        <v>1200000</v>
      </c>
      <c r="AB37" s="1132" t="s">
        <v>2776</v>
      </c>
      <c r="AC37" s="1027"/>
      <c r="AD37" s="1135">
        <v>1200000</v>
      </c>
      <c r="AE37" s="1136">
        <v>570000</v>
      </c>
      <c r="AF37" s="1135">
        <v>1200000</v>
      </c>
      <c r="AG37" s="1136">
        <v>1200000</v>
      </c>
      <c r="AH37" s="1135">
        <v>570000</v>
      </c>
      <c r="AI37" s="1136">
        <v>600000</v>
      </c>
      <c r="AJ37" s="1135">
        <v>48000</v>
      </c>
      <c r="AK37" s="1136">
        <v>48000</v>
      </c>
      <c r="AL37" s="1135">
        <v>300000</v>
      </c>
      <c r="AM37" s="1136">
        <v>300000</v>
      </c>
    </row>
    <row r="38" spans="1:39" ht="15" thickBot="1"/>
    <row r="39" spans="1:39" ht="15" thickBot="1">
      <c r="A39" s="1996" t="s">
        <v>2777</v>
      </c>
      <c r="B39" s="1448" t="s">
        <v>2783</v>
      </c>
      <c r="C39" s="1461"/>
      <c r="D39" s="1461"/>
      <c r="E39" s="1449"/>
      <c r="F39" s="1024"/>
      <c r="G39" s="1448" t="s">
        <v>1237</v>
      </c>
      <c r="H39" s="1461"/>
      <c r="I39" s="1461"/>
      <c r="J39" s="1449"/>
      <c r="K39" s="1449"/>
      <c r="L39" s="1025"/>
      <c r="M39" s="1448" t="s">
        <v>2766</v>
      </c>
      <c r="N39" s="1461"/>
      <c r="O39" s="1461"/>
      <c r="P39" s="1449"/>
      <c r="Q39" s="1025"/>
      <c r="R39" s="1448" t="s">
        <v>1236</v>
      </c>
      <c r="S39" s="1461"/>
      <c r="T39" s="1461"/>
      <c r="U39" s="1449"/>
      <c r="W39" s="1207"/>
      <c r="X39" s="1024"/>
      <c r="Y39" s="1448" t="s">
        <v>1344</v>
      </c>
      <c r="Z39" s="1461"/>
      <c r="AA39" s="1461"/>
      <c r="AB39" s="1449"/>
      <c r="AC39" s="1025"/>
      <c r="AD39" s="1999" t="s">
        <v>1536</v>
      </c>
      <c r="AE39" s="2000"/>
      <c r="AF39" s="1999" t="s">
        <v>2767</v>
      </c>
      <c r="AG39" s="2000"/>
      <c r="AH39" s="1999" t="s">
        <v>1469</v>
      </c>
      <c r="AI39" s="2000"/>
      <c r="AJ39" s="1999" t="s">
        <v>2768</v>
      </c>
      <c r="AK39" s="2000"/>
      <c r="AL39" s="1989" t="s">
        <v>2769</v>
      </c>
      <c r="AM39" s="1990"/>
    </row>
    <row r="40" spans="1:39">
      <c r="A40" s="1997"/>
      <c r="B40" s="1991" t="s">
        <v>2778</v>
      </c>
      <c r="C40" s="1992"/>
      <c r="D40" s="1993" t="s">
        <v>2771</v>
      </c>
      <c r="E40" s="1994"/>
      <c r="F40" s="1024"/>
      <c r="G40" s="1991" t="s">
        <v>2772</v>
      </c>
      <c r="H40" s="1995"/>
      <c r="I40" s="1991" t="s">
        <v>2773</v>
      </c>
      <c r="J40" s="1994"/>
      <c r="K40" s="1772"/>
      <c r="L40" s="1025"/>
      <c r="M40" s="1991" t="s">
        <v>2772</v>
      </c>
      <c r="N40" s="1995"/>
      <c r="O40" s="1991" t="s">
        <v>2773</v>
      </c>
      <c r="P40" s="1994"/>
      <c r="Q40" s="1025"/>
      <c r="R40" s="1991" t="s">
        <v>2772</v>
      </c>
      <c r="S40" s="1995"/>
      <c r="T40" s="1991" t="s">
        <v>2773</v>
      </c>
      <c r="U40" s="1994"/>
      <c r="W40" s="1207"/>
      <c r="X40" s="1024"/>
      <c r="Y40" s="1991" t="s">
        <v>2772</v>
      </c>
      <c r="Z40" s="1995"/>
      <c r="AA40" s="1991" t="s">
        <v>2773</v>
      </c>
      <c r="AB40" s="1994"/>
      <c r="AC40" s="1025"/>
      <c r="AD40" s="1463"/>
      <c r="AE40" s="1464"/>
      <c r="AF40" s="1463"/>
      <c r="AG40" s="1464"/>
      <c r="AH40" s="1463"/>
      <c r="AI40" s="1464"/>
      <c r="AJ40" s="1463"/>
      <c r="AK40" s="1464"/>
      <c r="AL40" s="1463"/>
      <c r="AM40" s="1464"/>
    </row>
    <row r="41" spans="1:39" ht="15" thickBot="1">
      <c r="A41" s="1998"/>
      <c r="B41" s="1452" t="s">
        <v>2774</v>
      </c>
      <c r="C41" s="1462" t="s">
        <v>2775</v>
      </c>
      <c r="D41" s="1462" t="s">
        <v>2774</v>
      </c>
      <c r="E41" s="1453" t="s">
        <v>2775</v>
      </c>
      <c r="F41" s="1026"/>
      <c r="G41" s="1452" t="s">
        <v>2774</v>
      </c>
      <c r="H41" s="1459" t="s">
        <v>2775</v>
      </c>
      <c r="I41" s="1452" t="s">
        <v>2774</v>
      </c>
      <c r="J41" s="1453" t="s">
        <v>2775</v>
      </c>
      <c r="K41" s="1781" t="s">
        <v>3966</v>
      </c>
      <c r="L41" s="1026"/>
      <c r="M41" s="1452" t="s">
        <v>2774</v>
      </c>
      <c r="N41" s="1459" t="s">
        <v>2775</v>
      </c>
      <c r="O41" s="1452" t="s">
        <v>2774</v>
      </c>
      <c r="P41" s="1453" t="s">
        <v>2775</v>
      </c>
      <c r="Q41" s="1026"/>
      <c r="R41" s="1452" t="s">
        <v>2774</v>
      </c>
      <c r="S41" s="1459" t="s">
        <v>2775</v>
      </c>
      <c r="T41" s="1452" t="s">
        <v>2774</v>
      </c>
      <c r="U41" s="1453" t="s">
        <v>2775</v>
      </c>
      <c r="W41" s="1207"/>
      <c r="Y41" s="1452" t="s">
        <v>2774</v>
      </c>
      <c r="Z41" s="1459" t="s">
        <v>2775</v>
      </c>
      <c r="AA41" s="1452" t="s">
        <v>2774</v>
      </c>
      <c r="AB41" s="1453" t="s">
        <v>2775</v>
      </c>
      <c r="AC41" s="1026"/>
      <c r="AD41" s="1452" t="s">
        <v>2774</v>
      </c>
      <c r="AE41" s="1453" t="s">
        <v>2775</v>
      </c>
      <c r="AF41" s="1452" t="s">
        <v>2774</v>
      </c>
      <c r="AG41" s="1453" t="s">
        <v>2775</v>
      </c>
      <c r="AH41" s="1452" t="s">
        <v>2774</v>
      </c>
      <c r="AI41" s="1453" t="s">
        <v>2775</v>
      </c>
      <c r="AJ41" s="1452" t="s">
        <v>2774</v>
      </c>
      <c r="AK41" s="1453" t="s">
        <v>2775</v>
      </c>
      <c r="AL41" s="1452" t="s">
        <v>2774</v>
      </c>
      <c r="AM41" s="1453" t="s">
        <v>2775</v>
      </c>
    </row>
    <row r="42" spans="1:39" ht="15" thickBot="1">
      <c r="A42" s="1565" t="s">
        <v>2803</v>
      </c>
      <c r="B42" s="1028">
        <v>2</v>
      </c>
      <c r="C42" s="1029">
        <v>2</v>
      </c>
      <c r="D42" s="1030">
        <v>2</v>
      </c>
      <c r="E42" s="1031">
        <v>2</v>
      </c>
      <c r="F42" s="1027"/>
      <c r="G42" s="1032">
        <v>6000</v>
      </c>
      <c r="H42" s="1033">
        <v>4500</v>
      </c>
      <c r="I42" s="1034">
        <v>6000</v>
      </c>
      <c r="J42" s="1035">
        <v>5200</v>
      </c>
      <c r="K42" s="1777">
        <v>0.05</v>
      </c>
      <c r="L42" s="1036"/>
      <c r="M42" s="1032">
        <v>30000</v>
      </c>
      <c r="N42" s="1033">
        <v>20000</v>
      </c>
      <c r="O42" s="1034">
        <v>30000</v>
      </c>
      <c r="P42" s="1035">
        <v>20000</v>
      </c>
      <c r="Q42" s="1036"/>
      <c r="R42" s="1037" t="s">
        <v>2776</v>
      </c>
      <c r="S42" s="1038" t="s">
        <v>2776</v>
      </c>
      <c r="T42" s="1039" t="s">
        <v>2776</v>
      </c>
      <c r="U42" s="1040" t="s">
        <v>2776</v>
      </c>
      <c r="W42" s="1207"/>
      <c r="X42" s="1904"/>
      <c r="Y42" s="1037" t="s">
        <v>2776</v>
      </c>
      <c r="Z42" s="1038" t="s">
        <v>2776</v>
      </c>
      <c r="AA42" s="1039" t="s">
        <v>2776</v>
      </c>
      <c r="AB42" s="1040" t="s">
        <v>2776</v>
      </c>
      <c r="AC42" s="1036"/>
      <c r="AD42" s="1041">
        <v>100000</v>
      </c>
      <c r="AE42" s="1042">
        <v>100000</v>
      </c>
      <c r="AF42" s="1041">
        <v>100000</v>
      </c>
      <c r="AG42" s="1042">
        <v>100000</v>
      </c>
      <c r="AH42" s="1043">
        <v>100000</v>
      </c>
      <c r="AI42" s="1044">
        <v>100000</v>
      </c>
      <c r="AJ42" s="1043">
        <v>36000</v>
      </c>
      <c r="AK42" s="1044">
        <v>36000</v>
      </c>
      <c r="AL42" s="1045" t="s">
        <v>2776</v>
      </c>
      <c r="AM42" s="1046" t="s">
        <v>2776</v>
      </c>
    </row>
    <row r="43" spans="1:39" ht="15" thickBot="1">
      <c r="A43" s="1567" t="s">
        <v>2804</v>
      </c>
      <c r="B43" s="1047">
        <v>2</v>
      </c>
      <c r="C43" s="1048">
        <v>2</v>
      </c>
      <c r="D43" s="1049">
        <v>2</v>
      </c>
      <c r="E43" s="1050">
        <v>2</v>
      </c>
      <c r="F43" s="1027"/>
      <c r="G43" s="1051">
        <v>6000</v>
      </c>
      <c r="H43" s="1052">
        <v>6000</v>
      </c>
      <c r="I43" s="1053">
        <v>6000</v>
      </c>
      <c r="J43" s="1054">
        <v>6000</v>
      </c>
      <c r="K43" s="1786">
        <v>0.05</v>
      </c>
      <c r="L43" s="1036"/>
      <c r="M43" s="1051">
        <v>30000</v>
      </c>
      <c r="N43" s="1052">
        <v>20000</v>
      </c>
      <c r="O43" s="1053">
        <v>30000</v>
      </c>
      <c r="P43" s="1054">
        <v>20000</v>
      </c>
      <c r="Q43" s="1036"/>
      <c r="R43" s="1055" t="s">
        <v>2776</v>
      </c>
      <c r="S43" s="1056" t="s">
        <v>2776</v>
      </c>
      <c r="T43" s="1057" t="s">
        <v>2776</v>
      </c>
      <c r="U43" s="1058" t="s">
        <v>2776</v>
      </c>
      <c r="W43" s="1207"/>
      <c r="X43" s="1904"/>
      <c r="Y43" s="1055" t="s">
        <v>2776</v>
      </c>
      <c r="Z43" s="1056" t="s">
        <v>2776</v>
      </c>
      <c r="AA43" s="1057" t="s">
        <v>2776</v>
      </c>
      <c r="AB43" s="1058" t="s">
        <v>2776</v>
      </c>
      <c r="AC43" s="1036"/>
      <c r="AD43" s="1059">
        <v>100000</v>
      </c>
      <c r="AE43" s="1060">
        <v>100000</v>
      </c>
      <c r="AF43" s="1059">
        <v>100000</v>
      </c>
      <c r="AG43" s="1060">
        <v>100000</v>
      </c>
      <c r="AH43" s="1061">
        <v>100000</v>
      </c>
      <c r="AI43" s="1062">
        <v>100000</v>
      </c>
      <c r="AJ43" s="1061">
        <v>36000</v>
      </c>
      <c r="AK43" s="1062">
        <v>36000</v>
      </c>
      <c r="AL43" s="1045" t="s">
        <v>2776</v>
      </c>
      <c r="AM43" s="1046" t="s">
        <v>2776</v>
      </c>
    </row>
    <row r="44" spans="1:39">
      <c r="A44" s="1561" t="s">
        <v>2806</v>
      </c>
      <c r="B44" s="1088">
        <v>3</v>
      </c>
      <c r="C44" s="1089">
        <v>1</v>
      </c>
      <c r="D44" s="1090">
        <v>3</v>
      </c>
      <c r="E44" s="1091">
        <v>3</v>
      </c>
      <c r="F44" s="1027"/>
      <c r="G44" s="1092">
        <v>10000</v>
      </c>
      <c r="H44" s="1093">
        <v>10000</v>
      </c>
      <c r="I44" s="1094">
        <v>10000</v>
      </c>
      <c r="J44" s="1095">
        <v>10000</v>
      </c>
      <c r="K44" s="1782">
        <v>0.05</v>
      </c>
      <c r="L44" s="1036"/>
      <c r="M44" s="1092">
        <v>50000</v>
      </c>
      <c r="N44" s="1093">
        <v>30000</v>
      </c>
      <c r="O44" s="1094">
        <v>50000</v>
      </c>
      <c r="P44" s="1095">
        <v>40000</v>
      </c>
      <c r="Q44" s="1036"/>
      <c r="R44" s="1096" t="s">
        <v>2776</v>
      </c>
      <c r="S44" s="1097" t="s">
        <v>2776</v>
      </c>
      <c r="T44" s="1098" t="s">
        <v>2776</v>
      </c>
      <c r="U44" s="1099" t="s">
        <v>2776</v>
      </c>
      <c r="W44" s="1207"/>
      <c r="X44" s="1904"/>
      <c r="Y44" s="1096" t="s">
        <v>2776</v>
      </c>
      <c r="Z44" s="1097" t="s">
        <v>2776</v>
      </c>
      <c r="AA44" s="1098" t="s">
        <v>2776</v>
      </c>
      <c r="AB44" s="1099" t="s">
        <v>2776</v>
      </c>
      <c r="AC44" s="1036"/>
      <c r="AD44" s="1100">
        <v>120000</v>
      </c>
      <c r="AE44" s="1101">
        <v>105000</v>
      </c>
      <c r="AF44" s="1100">
        <v>150000</v>
      </c>
      <c r="AG44" s="1101">
        <v>120000</v>
      </c>
      <c r="AH44" s="1102">
        <v>150000</v>
      </c>
      <c r="AI44" s="1103">
        <v>120000</v>
      </c>
      <c r="AJ44" s="1102">
        <v>30000</v>
      </c>
      <c r="AK44" s="1103">
        <v>30000</v>
      </c>
      <c r="AL44" s="1104" t="s">
        <v>2776</v>
      </c>
      <c r="AM44" s="1105" t="s">
        <v>2776</v>
      </c>
    </row>
    <row r="45" spans="1:39">
      <c r="A45" s="1562" t="s">
        <v>2807</v>
      </c>
      <c r="B45" s="1106">
        <v>4</v>
      </c>
      <c r="C45" s="1107">
        <v>1</v>
      </c>
      <c r="D45" s="1108">
        <v>4</v>
      </c>
      <c r="E45" s="1109">
        <v>4</v>
      </c>
      <c r="F45" s="1027"/>
      <c r="G45" s="1115">
        <v>10000</v>
      </c>
      <c r="H45" s="1116">
        <v>10000</v>
      </c>
      <c r="I45" s="1280">
        <v>10000</v>
      </c>
      <c r="J45" s="1118">
        <v>10000</v>
      </c>
      <c r="K45" s="1784">
        <v>0.05</v>
      </c>
      <c r="L45" s="1036"/>
      <c r="M45" s="1115">
        <v>60000</v>
      </c>
      <c r="N45" s="1116">
        <v>30000</v>
      </c>
      <c r="O45" s="1280">
        <v>60000</v>
      </c>
      <c r="P45" s="1118">
        <v>50000</v>
      </c>
      <c r="Q45" s="1036"/>
      <c r="R45" s="1125" t="s">
        <v>2776</v>
      </c>
      <c r="S45" s="1126" t="s">
        <v>2776</v>
      </c>
      <c r="T45" s="1281" t="s">
        <v>2776</v>
      </c>
      <c r="U45" s="1128" t="s">
        <v>2776</v>
      </c>
      <c r="W45" s="1207"/>
      <c r="X45" s="1904"/>
      <c r="Y45" s="1125" t="s">
        <v>2776</v>
      </c>
      <c r="Z45" s="1126" t="s">
        <v>2776</v>
      </c>
      <c r="AA45" s="1281" t="s">
        <v>2776</v>
      </c>
      <c r="AB45" s="1128" t="s">
        <v>2776</v>
      </c>
      <c r="AC45" s="1036"/>
      <c r="AD45" s="1282">
        <v>150000</v>
      </c>
      <c r="AE45" s="1283">
        <v>135000</v>
      </c>
      <c r="AF45" s="1282">
        <v>180000</v>
      </c>
      <c r="AG45" s="1283">
        <v>150000</v>
      </c>
      <c r="AH45" s="1133">
        <v>180000</v>
      </c>
      <c r="AI45" s="1134">
        <v>150000</v>
      </c>
      <c r="AJ45" s="1133">
        <v>30000</v>
      </c>
      <c r="AK45" s="1134">
        <v>30000</v>
      </c>
      <c r="AL45" s="1284" t="s">
        <v>2776</v>
      </c>
      <c r="AM45" s="1285" t="s">
        <v>2776</v>
      </c>
    </row>
    <row r="46" spans="1:39" ht="15" thickBot="1">
      <c r="A46" s="1566" t="s">
        <v>2982</v>
      </c>
      <c r="B46" s="1264">
        <v>4</v>
      </c>
      <c r="C46" s="1265">
        <v>1</v>
      </c>
      <c r="D46" s="1266">
        <v>4</v>
      </c>
      <c r="E46" s="1267">
        <v>4</v>
      </c>
      <c r="F46" s="1027"/>
      <c r="G46" s="1268">
        <v>10000</v>
      </c>
      <c r="H46" s="1269">
        <v>10000</v>
      </c>
      <c r="I46" s="1270">
        <v>10000</v>
      </c>
      <c r="J46" s="1271">
        <v>10000</v>
      </c>
      <c r="K46" s="1785">
        <v>0.05</v>
      </c>
      <c r="L46" s="1036"/>
      <c r="M46" s="1268">
        <v>60000</v>
      </c>
      <c r="N46" s="1269">
        <v>30000</v>
      </c>
      <c r="O46" s="1270">
        <v>60000</v>
      </c>
      <c r="P46" s="1271">
        <v>50000</v>
      </c>
      <c r="Q46" s="1036"/>
      <c r="R46" s="1272" t="s">
        <v>2776</v>
      </c>
      <c r="S46" s="1273" t="s">
        <v>2776</v>
      </c>
      <c r="T46" s="1274" t="s">
        <v>2776</v>
      </c>
      <c r="U46" s="1275" t="s">
        <v>2776</v>
      </c>
      <c r="W46" s="1207"/>
      <c r="X46" s="1904"/>
      <c r="Y46" s="1272" t="s">
        <v>2776</v>
      </c>
      <c r="Z46" s="1273" t="s">
        <v>2776</v>
      </c>
      <c r="AA46" s="1274" t="s">
        <v>2776</v>
      </c>
      <c r="AB46" s="1275" t="s">
        <v>2776</v>
      </c>
      <c r="AC46" s="1036"/>
      <c r="AD46" s="1276">
        <v>150000</v>
      </c>
      <c r="AE46" s="1277">
        <v>135000</v>
      </c>
      <c r="AF46" s="1276">
        <v>180000</v>
      </c>
      <c r="AG46" s="1277">
        <v>150000</v>
      </c>
      <c r="AH46" s="1278">
        <v>180000</v>
      </c>
      <c r="AI46" s="1279">
        <v>150000</v>
      </c>
      <c r="AJ46" s="1278">
        <v>30000</v>
      </c>
      <c r="AK46" s="1279">
        <v>30000</v>
      </c>
      <c r="AL46" s="1086" t="s">
        <v>2776</v>
      </c>
      <c r="AM46" s="1087" t="s">
        <v>2776</v>
      </c>
    </row>
    <row r="56" spans="6:29">
      <c r="F56" s="1022"/>
      <c r="L56" s="1022"/>
      <c r="Q56" s="1022"/>
      <c r="U56" s="1074"/>
      <c r="W56" s="1074"/>
      <c r="X56" s="1022"/>
      <c r="AC56" s="1022"/>
    </row>
  </sheetData>
  <mergeCells count="65">
    <mergeCell ref="AL39:AM39"/>
    <mergeCell ref="B40:C40"/>
    <mergeCell ref="D40:E40"/>
    <mergeCell ref="G40:H40"/>
    <mergeCell ref="I40:J40"/>
    <mergeCell ref="M40:N40"/>
    <mergeCell ref="O40:P40"/>
    <mergeCell ref="R40:S40"/>
    <mergeCell ref="T40:U40"/>
    <mergeCell ref="Y40:Z40"/>
    <mergeCell ref="AA40:AB40"/>
    <mergeCell ref="A39:A41"/>
    <mergeCell ref="AD39:AE39"/>
    <mergeCell ref="AF39:AG39"/>
    <mergeCell ref="AH39:AI39"/>
    <mergeCell ref="AJ39:AK39"/>
    <mergeCell ref="AJ3:AK3"/>
    <mergeCell ref="AL3:AM3"/>
    <mergeCell ref="B4:C4"/>
    <mergeCell ref="D4:E4"/>
    <mergeCell ref="G4:H4"/>
    <mergeCell ref="I4:J4"/>
    <mergeCell ref="AA4:AB4"/>
    <mergeCell ref="A3:A5"/>
    <mergeCell ref="AD3:AE3"/>
    <mergeCell ref="AF3:AG3"/>
    <mergeCell ref="AH3:AI3"/>
    <mergeCell ref="M4:N4"/>
    <mergeCell ref="O4:P4"/>
    <mergeCell ref="R4:S4"/>
    <mergeCell ref="T4:U4"/>
    <mergeCell ref="Y4:Z4"/>
    <mergeCell ref="V4:W4"/>
    <mergeCell ref="AJ17:AK17"/>
    <mergeCell ref="AL17:AM17"/>
    <mergeCell ref="B18:C18"/>
    <mergeCell ref="D18:E18"/>
    <mergeCell ref="G18:H18"/>
    <mergeCell ref="I18:J18"/>
    <mergeCell ref="AA18:AB18"/>
    <mergeCell ref="A17:A19"/>
    <mergeCell ref="AD17:AE17"/>
    <mergeCell ref="AF17:AG17"/>
    <mergeCell ref="AH17:AI17"/>
    <mergeCell ref="M18:N18"/>
    <mergeCell ref="O18:P18"/>
    <mergeCell ref="R18:S18"/>
    <mergeCell ref="T18:U18"/>
    <mergeCell ref="Y18:Z18"/>
    <mergeCell ref="A28:A30"/>
    <mergeCell ref="AD28:AE28"/>
    <mergeCell ref="AF28:AG28"/>
    <mergeCell ref="AH28:AI28"/>
    <mergeCell ref="AJ28:AK28"/>
    <mergeCell ref="AL28:AM28"/>
    <mergeCell ref="B29:C29"/>
    <mergeCell ref="D29:E29"/>
    <mergeCell ref="G29:H29"/>
    <mergeCell ref="I29:J29"/>
    <mergeCell ref="M29:N29"/>
    <mergeCell ref="O29:P29"/>
    <mergeCell ref="R29:S29"/>
    <mergeCell ref="T29:U29"/>
    <mergeCell ref="Y29:Z29"/>
    <mergeCell ref="AA29:AB29"/>
  </mergeCells>
  <pageMargins left="0.23622047244094491" right="0.23622047244094491" top="0.74803149606299213" bottom="0.74803149606299213" header="0.31496062992125984" footer="0.31496062992125984"/>
  <pageSetup paperSize="9" scale="66" fitToWidth="2" orientation="landscape" r:id="rId1"/>
  <colBreaks count="1" manualBreakCount="1">
    <brk id="28" max="29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26">
    <tabColor theme="5" tint="0.59999389629810485"/>
    <pageSetUpPr fitToPage="1"/>
  </sheetPr>
  <dimension ref="A1:AM67"/>
  <sheetViews>
    <sheetView zoomScaleNormal="100" workbookViewId="0">
      <pane xSplit="3" topLeftCell="D1" activePane="topRight" state="frozen"/>
      <selection activeCell="B507" sqref="B507"/>
      <selection pane="topRight" activeCell="G7" sqref="G7"/>
    </sheetView>
  </sheetViews>
  <sheetFormatPr defaultColWidth="11.44140625" defaultRowHeight="14.4"/>
  <cols>
    <col min="1" max="1" width="11.6640625" style="1022" customWidth="1"/>
    <col min="2" max="2" width="11.44140625" style="1022"/>
    <col min="3" max="3" width="11.109375" style="1022" customWidth="1"/>
    <col min="4" max="4" width="1.6640625" style="1207" customWidth="1"/>
    <col min="5" max="7" width="12.33203125" style="1022" customWidth="1"/>
    <col min="8" max="8" width="1.6640625" style="1207" customWidth="1"/>
    <col min="9" max="10" width="11.44140625" style="1022" customWidth="1"/>
    <col min="11" max="11" width="1.6640625" style="1207" customWidth="1"/>
    <col min="12" max="13" width="11.44140625" style="1022" customWidth="1"/>
    <col min="14" max="15" width="9.6640625" style="1022" customWidth="1"/>
    <col min="16" max="16" width="1.6640625" style="1207" customWidth="1"/>
    <col min="17" max="18" width="11.44140625" style="1022" customWidth="1"/>
    <col min="19" max="19" width="1.6640625" style="1207" customWidth="1"/>
    <col min="20" max="29" width="11.6640625" style="1022" customWidth="1"/>
    <col min="30" max="16384" width="11.44140625" style="1022"/>
  </cols>
  <sheetData>
    <row r="1" spans="1:29" s="1020" customFormat="1" ht="18">
      <c r="A1" s="1020" t="s">
        <v>2764</v>
      </c>
      <c r="D1" s="1206"/>
      <c r="F1" s="1021"/>
      <c r="G1" s="1021"/>
      <c r="H1" s="1206"/>
      <c r="J1" s="1021"/>
      <c r="K1" s="1206"/>
      <c r="M1" s="1021"/>
      <c r="P1" s="1206"/>
      <c r="R1" s="1021"/>
      <c r="S1" s="1206"/>
      <c r="W1" s="1021"/>
    </row>
    <row r="2" spans="1:29" ht="15" thickBot="1">
      <c r="F2" s="1023"/>
      <c r="G2" s="1023"/>
      <c r="J2" s="1023"/>
      <c r="M2" s="1023"/>
      <c r="R2" s="1023"/>
      <c r="W2" s="1023"/>
    </row>
    <row r="3" spans="1:29" ht="15" thickBot="1">
      <c r="A3" s="1996" t="s">
        <v>2779</v>
      </c>
      <c r="B3" s="1448" t="s">
        <v>2783</v>
      </c>
      <c r="C3" s="1449"/>
      <c r="D3" s="1063"/>
      <c r="E3" s="1448" t="s">
        <v>1237</v>
      </c>
      <c r="F3" s="1449"/>
      <c r="G3" s="1449"/>
      <c r="H3" s="1025"/>
      <c r="I3" s="1448" t="s">
        <v>2766</v>
      </c>
      <c r="J3" s="1449"/>
      <c r="K3" s="1025"/>
      <c r="L3" s="1448" t="s">
        <v>1236</v>
      </c>
      <c r="M3" s="1449"/>
      <c r="N3" s="1461"/>
      <c r="O3" s="1449"/>
      <c r="P3" s="1025"/>
      <c r="Q3" s="1448" t="s">
        <v>1344</v>
      </c>
      <c r="R3" s="1449"/>
      <c r="S3" s="1025"/>
      <c r="T3" s="2001" t="s">
        <v>1536</v>
      </c>
      <c r="U3" s="2002"/>
      <c r="V3" s="2005" t="s">
        <v>2767</v>
      </c>
      <c r="W3" s="2006"/>
      <c r="X3" s="2001" t="s">
        <v>1469</v>
      </c>
      <c r="Y3" s="2002"/>
      <c r="Z3" s="2005" t="s">
        <v>2768</v>
      </c>
      <c r="AA3" s="2006"/>
      <c r="AB3" s="2001" t="s">
        <v>2769</v>
      </c>
      <c r="AC3" s="2002"/>
    </row>
    <row r="4" spans="1:29">
      <c r="A4" s="1997"/>
      <c r="B4" s="1993" t="s">
        <v>2771</v>
      </c>
      <c r="C4" s="1994"/>
      <c r="D4" s="1024"/>
      <c r="E4" s="2003" t="s">
        <v>2773</v>
      </c>
      <c r="F4" s="2004"/>
      <c r="G4" s="1773"/>
      <c r="H4" s="1025"/>
      <c r="I4" s="2003" t="s">
        <v>2773</v>
      </c>
      <c r="J4" s="2004"/>
      <c r="K4" s="1025"/>
      <c r="L4" s="2003" t="s">
        <v>2773</v>
      </c>
      <c r="M4" s="2004"/>
      <c r="N4" s="1991" t="s">
        <v>4552</v>
      </c>
      <c r="O4" s="1994"/>
      <c r="P4" s="1025"/>
      <c r="Q4" s="2003" t="s">
        <v>2773</v>
      </c>
      <c r="R4" s="2004"/>
      <c r="S4" s="1025"/>
      <c r="T4" s="1454"/>
      <c r="U4" s="1455"/>
      <c r="V4" s="1456"/>
      <c r="W4" s="1457"/>
      <c r="X4" s="1454"/>
      <c r="Y4" s="1455"/>
      <c r="Z4" s="1456"/>
      <c r="AA4" s="1455"/>
      <c r="AB4" s="1454"/>
      <c r="AC4" s="1455"/>
    </row>
    <row r="5" spans="1:29" ht="15" thickBot="1">
      <c r="A5" s="1998" t="s">
        <v>2779</v>
      </c>
      <c r="B5" s="1450" t="s">
        <v>2774</v>
      </c>
      <c r="C5" s="1451" t="s">
        <v>2775</v>
      </c>
      <c r="D5" s="1023"/>
      <c r="E5" s="1452" t="s">
        <v>2774</v>
      </c>
      <c r="F5" s="1453" t="s">
        <v>2775</v>
      </c>
      <c r="G5" s="1774" t="s">
        <v>3966</v>
      </c>
      <c r="H5" s="1026"/>
      <c r="I5" s="1452" t="s">
        <v>2774</v>
      </c>
      <c r="J5" s="1453" t="s">
        <v>2775</v>
      </c>
      <c r="K5" s="1026"/>
      <c r="L5" s="1452" t="s">
        <v>2774</v>
      </c>
      <c r="M5" s="1453" t="s">
        <v>2775</v>
      </c>
      <c r="N5" s="1452" t="s">
        <v>2774</v>
      </c>
      <c r="O5" s="1453" t="s">
        <v>2775</v>
      </c>
      <c r="P5" s="1026"/>
      <c r="Q5" s="1452" t="s">
        <v>2774</v>
      </c>
      <c r="R5" s="1453" t="s">
        <v>2775</v>
      </c>
      <c r="S5" s="1026"/>
      <c r="T5" s="1452" t="s">
        <v>2774</v>
      </c>
      <c r="U5" s="1453" t="s">
        <v>2775</v>
      </c>
      <c r="V5" s="1458" t="s">
        <v>2774</v>
      </c>
      <c r="W5" s="1459" t="s">
        <v>2775</v>
      </c>
      <c r="X5" s="1452" t="s">
        <v>2774</v>
      </c>
      <c r="Y5" s="1453" t="s">
        <v>2775</v>
      </c>
      <c r="Z5" s="1458" t="s">
        <v>2774</v>
      </c>
      <c r="AA5" s="1453" t="s">
        <v>2775</v>
      </c>
      <c r="AB5" s="1452" t="s">
        <v>2774</v>
      </c>
      <c r="AC5" s="1453" t="s">
        <v>2775</v>
      </c>
    </row>
    <row r="6" spans="1:29" s="1142" customFormat="1">
      <c r="A6" s="1137">
        <v>185</v>
      </c>
      <c r="B6" s="1138">
        <v>2</v>
      </c>
      <c r="C6" s="1091">
        <v>2</v>
      </c>
      <c r="D6" s="1064"/>
      <c r="E6" s="1139" t="s">
        <v>2780</v>
      </c>
      <c r="F6" s="1103" t="s">
        <v>2780</v>
      </c>
      <c r="G6" s="1775">
        <v>0.06</v>
      </c>
      <c r="H6" s="1036"/>
      <c r="I6" s="1140">
        <v>165000</v>
      </c>
      <c r="J6" s="1141">
        <v>165000</v>
      </c>
      <c r="K6" s="1036"/>
      <c r="L6" s="1102">
        <v>55000</v>
      </c>
      <c r="M6" s="1103">
        <v>55000</v>
      </c>
      <c r="N6" s="1022"/>
      <c r="O6" s="1914"/>
      <c r="P6" s="1069"/>
      <c r="Q6" s="1102">
        <v>55000</v>
      </c>
      <c r="R6" s="1103">
        <v>55000</v>
      </c>
      <c r="S6" s="1036"/>
      <c r="T6" s="1100">
        <v>100000</v>
      </c>
      <c r="U6" s="1101">
        <v>100000</v>
      </c>
      <c r="V6" s="1675" t="s">
        <v>2776</v>
      </c>
      <c r="W6" s="1676" t="s">
        <v>2776</v>
      </c>
      <c r="X6" s="1100">
        <v>165000</v>
      </c>
      <c r="Y6" s="1101">
        <v>165000</v>
      </c>
      <c r="Z6" s="1675" t="s">
        <v>2776</v>
      </c>
      <c r="AA6" s="1676" t="s">
        <v>2776</v>
      </c>
      <c r="AB6" s="1675" t="s">
        <v>2776</v>
      </c>
      <c r="AC6" s="1676" t="s">
        <v>2776</v>
      </c>
    </row>
    <row r="7" spans="1:29" s="1150" customFormat="1" ht="15" thickBot="1">
      <c r="A7" s="1143">
        <v>226</v>
      </c>
      <c r="B7" s="1445">
        <v>2</v>
      </c>
      <c r="C7" s="1201">
        <v>2</v>
      </c>
      <c r="D7" s="1064"/>
      <c r="E7" s="1145" t="s">
        <v>2781</v>
      </c>
      <c r="F7" s="1149" t="s">
        <v>2781</v>
      </c>
      <c r="G7" s="1776">
        <v>0.06</v>
      </c>
      <c r="H7" s="1036"/>
      <c r="I7" s="1146">
        <v>165000</v>
      </c>
      <c r="J7" s="1147">
        <v>165000</v>
      </c>
      <c r="K7" s="1036"/>
      <c r="L7" s="1148">
        <v>55000</v>
      </c>
      <c r="M7" s="1149">
        <v>55000</v>
      </c>
      <c r="N7" s="1022"/>
      <c r="O7" s="1207"/>
      <c r="P7" s="1069"/>
      <c r="Q7" s="1148">
        <v>55000</v>
      </c>
      <c r="R7" s="1149">
        <v>55000</v>
      </c>
      <c r="S7" s="1036"/>
      <c r="T7" s="1146">
        <v>165000</v>
      </c>
      <c r="U7" s="1147">
        <v>165000</v>
      </c>
      <c r="V7" s="1677" t="s">
        <v>2776</v>
      </c>
      <c r="W7" s="1678" t="s">
        <v>2776</v>
      </c>
      <c r="X7" s="1146">
        <v>165000</v>
      </c>
      <c r="Y7" s="1147">
        <v>165000</v>
      </c>
      <c r="Z7" s="1677" t="s">
        <v>2776</v>
      </c>
      <c r="AA7" s="1678" t="s">
        <v>2776</v>
      </c>
      <c r="AB7" s="1677" t="s">
        <v>2776</v>
      </c>
      <c r="AC7" s="1678" t="s">
        <v>2776</v>
      </c>
    </row>
    <row r="8" spans="1:29" s="1142" customFormat="1">
      <c r="A8" s="1137">
        <v>266</v>
      </c>
      <c r="B8" s="1138">
        <v>3</v>
      </c>
      <c r="C8" s="1091">
        <v>3</v>
      </c>
      <c r="D8" s="1064"/>
      <c r="E8" s="1139" t="s">
        <v>2781</v>
      </c>
      <c r="F8" s="1103" t="s">
        <v>2781</v>
      </c>
      <c r="G8" s="1777">
        <v>0.06</v>
      </c>
      <c r="H8" s="1036"/>
      <c r="I8" s="1140">
        <v>180000</v>
      </c>
      <c r="J8" s="1141">
        <v>180000</v>
      </c>
      <c r="K8" s="1036"/>
      <c r="L8" s="1102">
        <v>60000</v>
      </c>
      <c r="M8" s="1103">
        <v>60000</v>
      </c>
      <c r="N8" s="1022"/>
      <c r="O8" s="1207"/>
      <c r="P8" s="1069"/>
      <c r="Q8" s="1102">
        <v>60000</v>
      </c>
      <c r="R8" s="1103">
        <v>60000</v>
      </c>
      <c r="S8" s="1036"/>
      <c r="T8" s="1100">
        <v>180000</v>
      </c>
      <c r="U8" s="1101">
        <v>180000</v>
      </c>
      <c r="V8" s="1675" t="s">
        <v>2776</v>
      </c>
      <c r="W8" s="1676" t="s">
        <v>2776</v>
      </c>
      <c r="X8" s="1100">
        <v>180000</v>
      </c>
      <c r="Y8" s="1101">
        <v>180000</v>
      </c>
      <c r="Z8" s="1675" t="s">
        <v>2776</v>
      </c>
      <c r="AA8" s="1676" t="s">
        <v>2776</v>
      </c>
      <c r="AB8" s="1100">
        <v>180000</v>
      </c>
      <c r="AC8" s="1101">
        <v>180000</v>
      </c>
    </row>
    <row r="9" spans="1:29" s="1150" customFormat="1" ht="15" thickBot="1">
      <c r="A9" s="1143">
        <v>306</v>
      </c>
      <c r="B9" s="1445">
        <v>3</v>
      </c>
      <c r="C9" s="1201">
        <v>3</v>
      </c>
      <c r="D9" s="1064"/>
      <c r="E9" s="1145" t="s">
        <v>2781</v>
      </c>
      <c r="F9" s="1149" t="s">
        <v>2781</v>
      </c>
      <c r="G9" s="1777">
        <v>0.06</v>
      </c>
      <c r="H9" s="1036"/>
      <c r="I9" s="1146">
        <v>180000</v>
      </c>
      <c r="J9" s="1147">
        <v>180000</v>
      </c>
      <c r="K9" s="1036"/>
      <c r="L9" s="1148">
        <v>60000</v>
      </c>
      <c r="M9" s="1149">
        <v>60000</v>
      </c>
      <c r="N9" s="1022"/>
      <c r="O9" s="1207"/>
      <c r="P9" s="1069"/>
      <c r="Q9" s="1148">
        <v>60000</v>
      </c>
      <c r="R9" s="1149">
        <v>60000</v>
      </c>
      <c r="S9" s="1036"/>
      <c r="T9" s="1146">
        <v>180000</v>
      </c>
      <c r="U9" s="1147">
        <v>180000</v>
      </c>
      <c r="V9" s="1677" t="s">
        <v>2776</v>
      </c>
      <c r="W9" s="1678" t="s">
        <v>2776</v>
      </c>
      <c r="X9" s="1146">
        <v>180000</v>
      </c>
      <c r="Y9" s="1147">
        <v>180000</v>
      </c>
      <c r="Z9" s="1677" t="s">
        <v>2776</v>
      </c>
      <c r="AA9" s="1678" t="s">
        <v>2776</v>
      </c>
      <c r="AB9" s="1146">
        <v>180000</v>
      </c>
      <c r="AC9" s="1147">
        <v>180000</v>
      </c>
    </row>
    <row r="10" spans="1:29" s="1207" customFormat="1">
      <c r="A10" s="1137">
        <v>227</v>
      </c>
      <c r="B10" s="1138">
        <v>2</v>
      </c>
      <c r="C10" s="1091">
        <v>2</v>
      </c>
      <c r="D10" s="1064"/>
      <c r="E10" s="1474">
        <v>23000</v>
      </c>
      <c r="F10" s="1472">
        <v>23000</v>
      </c>
      <c r="G10" s="1778">
        <v>0.06</v>
      </c>
      <c r="H10" s="1475"/>
      <c r="I10" s="1140" t="s">
        <v>2776</v>
      </c>
      <c r="J10" s="1141" t="s">
        <v>2776</v>
      </c>
      <c r="K10" s="1475"/>
      <c r="L10" s="1476">
        <v>80000</v>
      </c>
      <c r="M10" s="1472">
        <v>85000</v>
      </c>
      <c r="N10" s="1022"/>
      <c r="P10" s="1475"/>
      <c r="Q10" s="1476">
        <v>600000</v>
      </c>
      <c r="R10" s="1472">
        <v>600000</v>
      </c>
      <c r="S10" s="1475"/>
      <c r="T10" s="1140">
        <v>340000</v>
      </c>
      <c r="U10" s="1141">
        <v>360000</v>
      </c>
      <c r="V10" s="1675" t="s">
        <v>2776</v>
      </c>
      <c r="W10" s="1676" t="s">
        <v>2776</v>
      </c>
      <c r="X10" s="1478">
        <v>150000</v>
      </c>
      <c r="Y10" s="1479">
        <v>150000</v>
      </c>
      <c r="Z10" s="1468">
        <v>110000</v>
      </c>
      <c r="AA10" s="1480">
        <v>110000</v>
      </c>
      <c r="AB10" s="1468">
        <v>150000</v>
      </c>
      <c r="AC10" s="1477">
        <v>150000</v>
      </c>
    </row>
    <row r="11" spans="1:29" s="1207" customFormat="1">
      <c r="A11" s="1591">
        <v>287</v>
      </c>
      <c r="B11" s="1157">
        <v>3</v>
      </c>
      <c r="C11" s="1109">
        <v>3</v>
      </c>
      <c r="D11" s="1064"/>
      <c r="E11" s="1592">
        <v>23000</v>
      </c>
      <c r="F11" s="1593">
        <v>23000</v>
      </c>
      <c r="G11" s="1779">
        <v>0.06</v>
      </c>
      <c r="H11" s="1475"/>
      <c r="I11" s="1594" t="s">
        <v>2776</v>
      </c>
      <c r="J11" s="1162" t="s">
        <v>2776</v>
      </c>
      <c r="K11" s="1475"/>
      <c r="L11" s="1595">
        <v>100000</v>
      </c>
      <c r="M11" s="1593">
        <v>105000</v>
      </c>
      <c r="N11" s="1022"/>
      <c r="P11" s="1475"/>
      <c r="Q11" s="1595">
        <v>600000</v>
      </c>
      <c r="R11" s="1593">
        <v>600000</v>
      </c>
      <c r="S11" s="1475"/>
      <c r="T11" s="1594">
        <v>420000</v>
      </c>
      <c r="U11" s="1162">
        <v>450000</v>
      </c>
      <c r="V11" s="1679" t="s">
        <v>2776</v>
      </c>
      <c r="W11" s="1680" t="s">
        <v>2776</v>
      </c>
      <c r="X11" s="1596">
        <v>150000</v>
      </c>
      <c r="Y11" s="1597">
        <v>150000</v>
      </c>
      <c r="Z11" s="1598">
        <v>110000</v>
      </c>
      <c r="AA11" s="1599">
        <v>110000</v>
      </c>
      <c r="AB11" s="1598">
        <v>150000</v>
      </c>
      <c r="AC11" s="1600">
        <v>150000</v>
      </c>
    </row>
    <row r="12" spans="1:29" s="1207" customFormat="1" ht="15" thickBot="1">
      <c r="A12" s="1601">
        <v>367</v>
      </c>
      <c r="B12" s="1144">
        <v>4</v>
      </c>
      <c r="C12" s="1113">
        <v>4</v>
      </c>
      <c r="D12" s="1064"/>
      <c r="E12" s="1481">
        <v>23000</v>
      </c>
      <c r="F12" s="1473">
        <v>23000</v>
      </c>
      <c r="G12" s="1776">
        <v>0.06</v>
      </c>
      <c r="H12" s="1475"/>
      <c r="I12" s="1469" t="s">
        <v>2776</v>
      </c>
      <c r="J12" s="1470" t="s">
        <v>2776</v>
      </c>
      <c r="K12" s="1475"/>
      <c r="L12" s="1482">
        <v>110000</v>
      </c>
      <c r="M12" s="1473">
        <v>110000</v>
      </c>
      <c r="N12" s="1022"/>
      <c r="P12" s="1475"/>
      <c r="Q12" s="1482">
        <v>600000</v>
      </c>
      <c r="R12" s="1473">
        <v>600000</v>
      </c>
      <c r="S12" s="1475"/>
      <c r="T12" s="1469">
        <v>420000</v>
      </c>
      <c r="U12" s="1470">
        <v>450000</v>
      </c>
      <c r="V12" s="1681" t="s">
        <v>2776</v>
      </c>
      <c r="W12" s="1682" t="s">
        <v>2776</v>
      </c>
      <c r="X12" s="1484">
        <v>150000</v>
      </c>
      <c r="Y12" s="1485">
        <v>150000</v>
      </c>
      <c r="Z12" s="1471">
        <v>110000</v>
      </c>
      <c r="AA12" s="1486">
        <v>110000</v>
      </c>
      <c r="AB12" s="1471">
        <v>150000</v>
      </c>
      <c r="AC12" s="1483">
        <v>150000</v>
      </c>
    </row>
    <row r="13" spans="1:29" s="1150" customFormat="1">
      <c r="A13" s="1662" t="s">
        <v>4240</v>
      </c>
      <c r="B13" s="1663">
        <v>3</v>
      </c>
      <c r="C13" s="1031">
        <v>3</v>
      </c>
      <c r="D13" s="1064"/>
      <c r="E13" s="1664">
        <v>25000</v>
      </c>
      <c r="F13" s="1580">
        <v>25000</v>
      </c>
      <c r="G13" s="1779">
        <v>0.06</v>
      </c>
      <c r="H13" s="1036"/>
      <c r="I13" s="1857" t="s">
        <v>2776</v>
      </c>
      <c r="J13" s="1858" t="s">
        <v>2776</v>
      </c>
      <c r="K13" s="1036"/>
      <c r="L13" s="1043">
        <v>265000</v>
      </c>
      <c r="M13" s="1044">
        <v>263000</v>
      </c>
      <c r="N13" s="1022"/>
      <c r="O13" s="1207"/>
      <c r="P13" s="1069"/>
      <c r="Q13" s="1043">
        <v>600000</v>
      </c>
      <c r="R13" s="1044">
        <v>526000</v>
      </c>
      <c r="S13" s="1036"/>
      <c r="T13" s="1043">
        <v>600000</v>
      </c>
      <c r="U13" s="1044">
        <v>526000</v>
      </c>
      <c r="V13" s="1043">
        <v>300000</v>
      </c>
      <c r="W13" s="1044">
        <v>263000</v>
      </c>
      <c r="X13" s="1043">
        <v>300000</v>
      </c>
      <c r="Y13" s="1859">
        <v>263000</v>
      </c>
      <c r="Z13" s="1664">
        <v>200000</v>
      </c>
      <c r="AA13" s="1860">
        <v>200000</v>
      </c>
      <c r="AB13" s="1861">
        <v>300000</v>
      </c>
      <c r="AC13" s="1044">
        <v>300000</v>
      </c>
    </row>
    <row r="14" spans="1:29" s="1150" customFormat="1">
      <c r="A14" s="1143" t="s">
        <v>4241</v>
      </c>
      <c r="B14" s="1445">
        <v>4</v>
      </c>
      <c r="C14" s="1201">
        <v>4</v>
      </c>
      <c r="D14" s="1064"/>
      <c r="E14" s="1145">
        <v>25000</v>
      </c>
      <c r="F14" s="1851">
        <v>25000</v>
      </c>
      <c r="G14" s="1779">
        <v>0.06</v>
      </c>
      <c r="H14" s="1036"/>
      <c r="I14" s="1852" t="s">
        <v>2776</v>
      </c>
      <c r="J14" s="1853" t="s">
        <v>2776</v>
      </c>
      <c r="K14" s="1036"/>
      <c r="L14" s="1148">
        <v>270000</v>
      </c>
      <c r="M14" s="1149">
        <v>274000</v>
      </c>
      <c r="N14" s="1022"/>
      <c r="O14" s="1207"/>
      <c r="P14" s="1069"/>
      <c r="Q14" s="1148">
        <v>600000</v>
      </c>
      <c r="R14" s="1149">
        <v>548000</v>
      </c>
      <c r="S14" s="1036"/>
      <c r="T14" s="1148">
        <v>600000</v>
      </c>
      <c r="U14" s="1149">
        <v>548000</v>
      </c>
      <c r="V14" s="1148">
        <v>300000</v>
      </c>
      <c r="W14" s="1149">
        <v>274000</v>
      </c>
      <c r="X14" s="1148">
        <v>300000</v>
      </c>
      <c r="Y14" s="1854">
        <v>274000</v>
      </c>
      <c r="Z14" s="1145">
        <v>200000</v>
      </c>
      <c r="AA14" s="1855">
        <v>200000</v>
      </c>
      <c r="AB14" s="1856">
        <v>300000</v>
      </c>
      <c r="AC14" s="1149">
        <v>300000</v>
      </c>
    </row>
    <row r="15" spans="1:29" s="1150" customFormat="1">
      <c r="A15" s="1143" t="s">
        <v>4242</v>
      </c>
      <c r="B15" s="1445">
        <v>5</v>
      </c>
      <c r="C15" s="1201">
        <v>5</v>
      </c>
      <c r="D15" s="1064"/>
      <c r="E15" s="1145">
        <v>26000</v>
      </c>
      <c r="F15" s="1851">
        <v>26000</v>
      </c>
      <c r="G15" s="1779">
        <v>0.06</v>
      </c>
      <c r="H15" s="1036"/>
      <c r="I15" s="1852" t="s">
        <v>2776</v>
      </c>
      <c r="J15" s="1853" t="s">
        <v>2776</v>
      </c>
      <c r="K15" s="1036"/>
      <c r="L15" s="1148">
        <v>275000</v>
      </c>
      <c r="M15" s="1149">
        <v>275000</v>
      </c>
      <c r="N15" s="1022"/>
      <c r="O15" s="1207"/>
      <c r="P15" s="1069"/>
      <c r="Q15" s="1148">
        <v>600000</v>
      </c>
      <c r="R15" s="1149">
        <v>550000</v>
      </c>
      <c r="S15" s="1036"/>
      <c r="T15" s="1148">
        <v>600000</v>
      </c>
      <c r="U15" s="1149">
        <v>550000</v>
      </c>
      <c r="V15" s="1148">
        <v>300000</v>
      </c>
      <c r="W15" s="1149">
        <v>275000</v>
      </c>
      <c r="X15" s="1148">
        <v>300000</v>
      </c>
      <c r="Y15" s="1854">
        <v>275000</v>
      </c>
      <c r="Z15" s="1145">
        <v>300000</v>
      </c>
      <c r="AA15" s="1855">
        <v>300000</v>
      </c>
      <c r="AB15" s="1856">
        <v>300000</v>
      </c>
      <c r="AC15" s="1149">
        <v>300000</v>
      </c>
    </row>
    <row r="16" spans="1:29" s="1150" customFormat="1">
      <c r="A16" s="1143" t="s">
        <v>4243</v>
      </c>
      <c r="B16" s="1445">
        <v>6</v>
      </c>
      <c r="C16" s="1201">
        <v>6</v>
      </c>
      <c r="D16" s="1064"/>
      <c r="E16" s="1145">
        <v>26000</v>
      </c>
      <c r="F16" s="1851">
        <v>26000</v>
      </c>
      <c r="G16" s="1779">
        <v>0.06</v>
      </c>
      <c r="H16" s="1036"/>
      <c r="I16" s="1852" t="s">
        <v>2776</v>
      </c>
      <c r="J16" s="1853" t="s">
        <v>2776</v>
      </c>
      <c r="K16" s="1036"/>
      <c r="L16" s="1148">
        <v>285000</v>
      </c>
      <c r="M16" s="1149">
        <v>287000</v>
      </c>
      <c r="N16" s="1022"/>
      <c r="O16" s="1207"/>
      <c r="P16" s="1069"/>
      <c r="Q16" s="1148">
        <v>600000</v>
      </c>
      <c r="R16" s="1149">
        <v>574000</v>
      </c>
      <c r="S16" s="1036"/>
      <c r="T16" s="1148">
        <v>1200000</v>
      </c>
      <c r="U16" s="1149">
        <v>1148000</v>
      </c>
      <c r="V16" s="1148">
        <v>300000</v>
      </c>
      <c r="W16" s="1149">
        <v>287000</v>
      </c>
      <c r="X16" s="1148">
        <v>300000</v>
      </c>
      <c r="Y16" s="1854">
        <v>287000</v>
      </c>
      <c r="Z16" s="1145">
        <v>300000</v>
      </c>
      <c r="AA16" s="1855">
        <v>300000</v>
      </c>
      <c r="AB16" s="1856">
        <v>300000</v>
      </c>
      <c r="AC16" s="1149">
        <v>300000</v>
      </c>
    </row>
    <row r="17" spans="1:29" s="1150" customFormat="1" ht="15" thickBot="1">
      <c r="A17" s="1601" t="s">
        <v>4095</v>
      </c>
      <c r="B17" s="1144">
        <v>7</v>
      </c>
      <c r="C17" s="1113">
        <v>7</v>
      </c>
      <c r="D17" s="1064"/>
      <c r="E17" s="1168">
        <v>26000</v>
      </c>
      <c r="F17" s="1169">
        <v>26000</v>
      </c>
      <c r="G17" s="1776">
        <v>0.06</v>
      </c>
      <c r="H17" s="1036"/>
      <c r="I17" s="1170" t="s">
        <v>2776</v>
      </c>
      <c r="J17" s="1190" t="s">
        <v>2776</v>
      </c>
      <c r="K17" s="1036"/>
      <c r="L17" s="1135">
        <v>300000</v>
      </c>
      <c r="M17" s="1136">
        <v>299000</v>
      </c>
      <c r="N17" s="1022"/>
      <c r="O17" s="1207"/>
      <c r="P17" s="1069"/>
      <c r="Q17" s="1135">
        <v>600000</v>
      </c>
      <c r="R17" s="1136">
        <v>598000</v>
      </c>
      <c r="S17" s="1036"/>
      <c r="T17" s="1135">
        <v>1200000</v>
      </c>
      <c r="U17" s="1136">
        <v>1196000</v>
      </c>
      <c r="V17" s="1135">
        <v>300000</v>
      </c>
      <c r="W17" s="1136">
        <v>299000</v>
      </c>
      <c r="X17" s="1135">
        <v>300000</v>
      </c>
      <c r="Y17" s="1171">
        <v>299000</v>
      </c>
      <c r="Z17" s="1168">
        <v>300000</v>
      </c>
      <c r="AA17" s="1172">
        <v>300000</v>
      </c>
      <c r="AB17" s="1173">
        <v>300000</v>
      </c>
      <c r="AC17" s="1136">
        <v>300000</v>
      </c>
    </row>
    <row r="18" spans="1:29" s="1142" customFormat="1" ht="15" thickBot="1">
      <c r="A18" s="1174" t="s">
        <v>2813</v>
      </c>
      <c r="B18" s="1175">
        <v>7</v>
      </c>
      <c r="C18" s="1176">
        <v>7</v>
      </c>
      <c r="D18" s="1064"/>
      <c r="E18" s="1139">
        <v>40800</v>
      </c>
      <c r="F18" s="1103">
        <v>40800</v>
      </c>
      <c r="G18" s="1777">
        <v>0.06</v>
      </c>
      <c r="H18" s="1036"/>
      <c r="I18" s="1177" t="s">
        <v>2776</v>
      </c>
      <c r="J18" s="1152" t="s">
        <v>2776</v>
      </c>
      <c r="K18" s="1036"/>
      <c r="L18" s="1102">
        <v>300000</v>
      </c>
      <c r="M18" s="1103">
        <v>300000</v>
      </c>
      <c r="N18" s="1022"/>
      <c r="O18" s="1207"/>
      <c r="P18" s="1069"/>
      <c r="Q18" s="1102">
        <v>1200000</v>
      </c>
      <c r="R18" s="1103">
        <v>1200000</v>
      </c>
      <c r="S18" s="1036"/>
      <c r="T18" s="1102">
        <v>1200000</v>
      </c>
      <c r="U18" s="1103">
        <v>1200000</v>
      </c>
      <c r="V18" s="1102">
        <v>1200000</v>
      </c>
      <c r="W18" s="1103">
        <v>1200000</v>
      </c>
      <c r="X18" s="1140">
        <v>600000</v>
      </c>
      <c r="Y18" s="1103">
        <v>570000</v>
      </c>
      <c r="Z18" s="1139">
        <v>160000</v>
      </c>
      <c r="AA18" s="1103">
        <v>160000</v>
      </c>
      <c r="AB18" s="1155">
        <v>300000</v>
      </c>
      <c r="AC18" s="1178">
        <v>300000</v>
      </c>
    </row>
    <row r="19" spans="1:29" s="1150" customFormat="1">
      <c r="A19" s="1151">
        <v>758</v>
      </c>
      <c r="B19" s="1138">
        <v>8</v>
      </c>
      <c r="C19" s="1091">
        <v>8</v>
      </c>
      <c r="D19" s="1064"/>
      <c r="E19" s="1139">
        <v>40800</v>
      </c>
      <c r="F19" s="1103">
        <v>40800</v>
      </c>
      <c r="G19" s="1778">
        <v>0.06</v>
      </c>
      <c r="H19" s="1036"/>
      <c r="I19" s="1177" t="s">
        <v>2776</v>
      </c>
      <c r="J19" s="1152" t="s">
        <v>2776</v>
      </c>
      <c r="K19" s="1036"/>
      <c r="L19" s="1102">
        <v>400000</v>
      </c>
      <c r="M19" s="1103">
        <v>400000</v>
      </c>
      <c r="N19" s="1022"/>
      <c r="O19" s="1207"/>
      <c r="P19" s="1069"/>
      <c r="Q19" s="1102">
        <v>1200000</v>
      </c>
      <c r="R19" s="1103">
        <v>1200000</v>
      </c>
      <c r="S19" s="1036"/>
      <c r="T19" s="1102">
        <v>1200000</v>
      </c>
      <c r="U19" s="1103">
        <v>1200000</v>
      </c>
      <c r="V19" s="1102">
        <v>1200000</v>
      </c>
      <c r="W19" s="1103">
        <v>1200000</v>
      </c>
      <c r="X19" s="1140">
        <v>600000</v>
      </c>
      <c r="Y19" s="1103">
        <v>600000</v>
      </c>
      <c r="Z19" s="1139">
        <v>160000</v>
      </c>
      <c r="AA19" s="1103">
        <v>160000</v>
      </c>
      <c r="AB19" s="1155">
        <v>400000</v>
      </c>
      <c r="AC19" s="1178">
        <v>400000</v>
      </c>
    </row>
    <row r="20" spans="1:29" s="1150" customFormat="1" ht="15" thickBot="1">
      <c r="A20" s="1694">
        <v>958</v>
      </c>
      <c r="B20" s="1688">
        <v>10</v>
      </c>
      <c r="C20" s="1267">
        <v>10</v>
      </c>
      <c r="D20" s="1064"/>
      <c r="E20" s="1683">
        <v>40800</v>
      </c>
      <c r="F20" s="1279">
        <v>40800</v>
      </c>
      <c r="G20" s="1776">
        <v>0.06</v>
      </c>
      <c r="H20" s="1036"/>
      <c r="I20" s="1686" t="s">
        <v>2776</v>
      </c>
      <c r="J20" s="1687" t="s">
        <v>2776</v>
      </c>
      <c r="K20" s="1036"/>
      <c r="L20" s="1278">
        <v>400000</v>
      </c>
      <c r="M20" s="1279">
        <v>400000</v>
      </c>
      <c r="N20" s="1022"/>
      <c r="O20" s="1207"/>
      <c r="P20" s="1069"/>
      <c r="Q20" s="1278">
        <v>1200000</v>
      </c>
      <c r="R20" s="1279">
        <v>1200000</v>
      </c>
      <c r="S20" s="1036"/>
      <c r="T20" s="1278">
        <v>1600000</v>
      </c>
      <c r="U20" s="1279">
        <v>1600000</v>
      </c>
      <c r="V20" s="1278">
        <v>1200000</v>
      </c>
      <c r="W20" s="1279">
        <v>1200000</v>
      </c>
      <c r="X20" s="1469">
        <v>600000</v>
      </c>
      <c r="Y20" s="1279">
        <v>600000</v>
      </c>
      <c r="Z20" s="1683">
        <v>160000</v>
      </c>
      <c r="AA20" s="1279">
        <v>160000</v>
      </c>
      <c r="AB20" s="1684">
        <v>400000</v>
      </c>
      <c r="AC20" s="1685">
        <v>400000</v>
      </c>
    </row>
    <row r="21" spans="1:29" ht="15" thickBot="1">
      <c r="D21" s="1064"/>
      <c r="G21" s="1023"/>
      <c r="H21" s="1023"/>
      <c r="K21" s="1023"/>
      <c r="P21" s="1023"/>
      <c r="S21" s="1023"/>
    </row>
    <row r="22" spans="1:29" s="1065" customFormat="1" ht="15" thickBot="1">
      <c r="A22" s="1996" t="s">
        <v>2782</v>
      </c>
      <c r="B22" s="1448" t="s">
        <v>2783</v>
      </c>
      <c r="C22" s="1449"/>
      <c r="D22" s="1063"/>
      <c r="E22" s="1448" t="s">
        <v>1237</v>
      </c>
      <c r="F22" s="1449"/>
      <c r="G22" s="1449"/>
      <c r="H22" s="1025"/>
      <c r="I22" s="1448" t="s">
        <v>2766</v>
      </c>
      <c r="J22" s="1449"/>
      <c r="K22" s="1025"/>
      <c r="L22" s="1448" t="s">
        <v>1236</v>
      </c>
      <c r="M22" s="1449"/>
      <c r="N22" s="1461"/>
      <c r="O22" s="1449"/>
      <c r="P22" s="1025"/>
      <c r="Q22" s="1448" t="s">
        <v>1344</v>
      </c>
      <c r="R22" s="1449"/>
      <c r="S22" s="1025"/>
      <c r="T22" s="2005" t="s">
        <v>1536</v>
      </c>
      <c r="U22" s="2006"/>
      <c r="V22" s="2005" t="s">
        <v>2767</v>
      </c>
      <c r="W22" s="2006"/>
      <c r="X22" s="2005" t="s">
        <v>1469</v>
      </c>
      <c r="Y22" s="2006"/>
      <c r="Z22" s="2005" t="s">
        <v>2768</v>
      </c>
      <c r="AA22" s="2006"/>
      <c r="AB22" s="2001" t="s">
        <v>2769</v>
      </c>
      <c r="AC22" s="2002"/>
    </row>
    <row r="23" spans="1:29" s="1066" customFormat="1">
      <c r="A23" s="1997" t="s">
        <v>2782</v>
      </c>
      <c r="B23" s="1993" t="s">
        <v>2771</v>
      </c>
      <c r="C23" s="1994"/>
      <c r="D23" s="1024"/>
      <c r="E23" s="2003" t="s">
        <v>2773</v>
      </c>
      <c r="F23" s="2004"/>
      <c r="G23" s="1773"/>
      <c r="H23" s="1025"/>
      <c r="I23" s="2003" t="s">
        <v>2773</v>
      </c>
      <c r="J23" s="2004"/>
      <c r="K23" s="1025"/>
      <c r="L23" s="2003" t="s">
        <v>2773</v>
      </c>
      <c r="M23" s="2004"/>
      <c r="N23" s="1991" t="s">
        <v>4552</v>
      </c>
      <c r="O23" s="1994"/>
      <c r="P23" s="1025"/>
      <c r="Q23" s="2003" t="s">
        <v>2773</v>
      </c>
      <c r="R23" s="2004"/>
      <c r="S23" s="1025"/>
      <c r="T23" s="1454"/>
      <c r="U23" s="1455"/>
      <c r="V23" s="1454"/>
      <c r="W23" s="1455"/>
      <c r="X23" s="1454"/>
      <c r="Y23" s="1455"/>
      <c r="Z23" s="1454"/>
      <c r="AA23" s="1455"/>
      <c r="AB23" s="1454"/>
      <c r="AC23" s="1455"/>
    </row>
    <row r="24" spans="1:29" ht="15" thickBot="1">
      <c r="A24" s="1998"/>
      <c r="B24" s="1452" t="s">
        <v>2774</v>
      </c>
      <c r="C24" s="1453" t="s">
        <v>2775</v>
      </c>
      <c r="D24" s="1023"/>
      <c r="E24" s="1452" t="s">
        <v>2774</v>
      </c>
      <c r="F24" s="1453" t="s">
        <v>2775</v>
      </c>
      <c r="G24" s="1774" t="s">
        <v>3966</v>
      </c>
      <c r="H24" s="1026"/>
      <c r="I24" s="1452" t="s">
        <v>2774</v>
      </c>
      <c r="J24" s="1453" t="s">
        <v>2775</v>
      </c>
      <c r="K24" s="1026"/>
      <c r="L24" s="1452" t="s">
        <v>2774</v>
      </c>
      <c r="M24" s="1453" t="s">
        <v>2775</v>
      </c>
      <c r="N24" s="1452" t="s">
        <v>2774</v>
      </c>
      <c r="O24" s="1453" t="s">
        <v>2775</v>
      </c>
      <c r="P24" s="1026"/>
      <c r="Q24" s="1452" t="s">
        <v>2774</v>
      </c>
      <c r="R24" s="1453" t="s">
        <v>2775</v>
      </c>
      <c r="S24" s="1026"/>
      <c r="T24" s="1452" t="s">
        <v>2774</v>
      </c>
      <c r="U24" s="1453" t="s">
        <v>2775</v>
      </c>
      <c r="V24" s="1452" t="s">
        <v>2774</v>
      </c>
      <c r="W24" s="1453" t="s">
        <v>2775</v>
      </c>
      <c r="X24" s="1452" t="s">
        <v>2774</v>
      </c>
      <c r="Y24" s="1453" t="s">
        <v>2775</v>
      </c>
      <c r="Z24" s="1452" t="s">
        <v>2774</v>
      </c>
      <c r="AA24" s="1453" t="s">
        <v>2775</v>
      </c>
      <c r="AB24" s="1452" t="s">
        <v>2774</v>
      </c>
      <c r="AC24" s="1453" t="s">
        <v>2775</v>
      </c>
    </row>
    <row r="25" spans="1:29" s="1142" customFormat="1">
      <c r="A25" s="1560" t="s">
        <v>3243</v>
      </c>
      <c r="B25" s="1556">
        <v>3</v>
      </c>
      <c r="C25" s="1557">
        <v>3</v>
      </c>
      <c r="D25" s="1064"/>
      <c r="E25" s="1195">
        <v>10000</v>
      </c>
      <c r="F25" s="1700">
        <v>10000</v>
      </c>
      <c r="G25" s="1778">
        <v>0.05</v>
      </c>
      <c r="H25" s="1026"/>
      <c r="I25" s="1195">
        <v>60000</v>
      </c>
      <c r="J25" s="1700">
        <v>60000</v>
      </c>
      <c r="K25" s="1036"/>
      <c r="L25" s="1446" t="s">
        <v>2776</v>
      </c>
      <c r="M25" s="1447" t="s">
        <v>2776</v>
      </c>
      <c r="N25" s="1022"/>
      <c r="O25" s="1022"/>
      <c r="P25" s="1069"/>
      <c r="Q25" s="1446" t="s">
        <v>2776</v>
      </c>
      <c r="R25" s="1447" t="s">
        <v>2776</v>
      </c>
      <c r="S25" s="1069"/>
      <c r="T25" s="1703">
        <v>200000</v>
      </c>
      <c r="U25" s="1196">
        <v>200000</v>
      </c>
      <c r="V25" s="1558" t="s">
        <v>2776</v>
      </c>
      <c r="W25" s="1559" t="s">
        <v>2776</v>
      </c>
      <c r="X25" s="1197">
        <v>200000</v>
      </c>
      <c r="Y25" s="1196">
        <v>200000</v>
      </c>
      <c r="Z25" s="1558" t="s">
        <v>2776</v>
      </c>
      <c r="AA25" s="1559" t="s">
        <v>2776</v>
      </c>
      <c r="AB25" s="1558" t="s">
        <v>2776</v>
      </c>
      <c r="AC25" s="1559" t="s">
        <v>2776</v>
      </c>
    </row>
    <row r="26" spans="1:29" s="1166" customFormat="1">
      <c r="A26" s="1156" t="s">
        <v>2817</v>
      </c>
      <c r="B26" s="1157">
        <v>3</v>
      </c>
      <c r="C26" s="1185">
        <v>3</v>
      </c>
      <c r="D26" s="1064"/>
      <c r="E26" s="1133">
        <v>20000</v>
      </c>
      <c r="F26" s="1701">
        <v>20000</v>
      </c>
      <c r="G26" s="1779">
        <v>0.05</v>
      </c>
      <c r="H26" s="1026"/>
      <c r="I26" s="1133">
        <v>60000</v>
      </c>
      <c r="J26" s="1701">
        <v>60000</v>
      </c>
      <c r="K26" s="1036"/>
      <c r="L26" s="1160" t="s">
        <v>2776</v>
      </c>
      <c r="M26" s="1161" t="s">
        <v>2776</v>
      </c>
      <c r="N26" s="1022"/>
      <c r="O26" s="1022"/>
      <c r="P26" s="1069"/>
      <c r="Q26" s="1160" t="s">
        <v>2776</v>
      </c>
      <c r="R26" s="1161" t="s">
        <v>2776</v>
      </c>
      <c r="S26" s="1069"/>
      <c r="T26" s="1158">
        <v>200000</v>
      </c>
      <c r="U26" s="1134">
        <v>200000</v>
      </c>
      <c r="V26" s="1187" t="s">
        <v>2776</v>
      </c>
      <c r="W26" s="1188" t="s">
        <v>2776</v>
      </c>
      <c r="X26" s="1186">
        <v>200000</v>
      </c>
      <c r="Y26" s="1134">
        <v>200000</v>
      </c>
      <c r="Z26" s="1187" t="s">
        <v>2776</v>
      </c>
      <c r="AA26" s="1188" t="s">
        <v>2776</v>
      </c>
      <c r="AB26" s="1187" t="s">
        <v>2776</v>
      </c>
      <c r="AC26" s="1188" t="s">
        <v>2776</v>
      </c>
    </row>
    <row r="27" spans="1:29" s="1150" customFormat="1" ht="15" thickBot="1">
      <c r="A27" s="1167" t="s">
        <v>2818</v>
      </c>
      <c r="B27" s="1144">
        <v>3</v>
      </c>
      <c r="C27" s="1189">
        <v>3</v>
      </c>
      <c r="D27" s="1064"/>
      <c r="E27" s="1135">
        <v>20000</v>
      </c>
      <c r="F27" s="1702">
        <v>20000</v>
      </c>
      <c r="G27" s="1776">
        <v>0.05</v>
      </c>
      <c r="H27" s="1026"/>
      <c r="I27" s="1135">
        <v>60000</v>
      </c>
      <c r="J27" s="1702">
        <v>60000</v>
      </c>
      <c r="K27" s="1036"/>
      <c r="L27" s="1170" t="s">
        <v>2776</v>
      </c>
      <c r="M27" s="1190" t="s">
        <v>2776</v>
      </c>
      <c r="N27" s="1022"/>
      <c r="O27" s="1022"/>
      <c r="P27" s="1069"/>
      <c r="Q27" s="1170" t="s">
        <v>2776</v>
      </c>
      <c r="R27" s="1190" t="s">
        <v>2776</v>
      </c>
      <c r="S27" s="1069"/>
      <c r="T27" s="1168">
        <v>200000</v>
      </c>
      <c r="U27" s="1136">
        <v>200000</v>
      </c>
      <c r="V27" s="1192" t="s">
        <v>2776</v>
      </c>
      <c r="W27" s="1193" t="s">
        <v>2776</v>
      </c>
      <c r="X27" s="1191">
        <v>200000</v>
      </c>
      <c r="Y27" s="1136">
        <v>200000</v>
      </c>
      <c r="Z27" s="1192" t="s">
        <v>2776</v>
      </c>
      <c r="AA27" s="1193" t="s">
        <v>2776</v>
      </c>
      <c r="AB27" s="1192" t="s">
        <v>2776</v>
      </c>
      <c r="AC27" s="1193" t="s">
        <v>2776</v>
      </c>
    </row>
    <row r="28" spans="1:29" s="1142" customFormat="1">
      <c r="A28" s="1174">
        <v>3320</v>
      </c>
      <c r="B28" s="1194">
        <v>3</v>
      </c>
      <c r="C28" s="1176">
        <v>2</v>
      </c>
      <c r="D28" s="1064"/>
      <c r="E28" s="1195">
        <v>10000</v>
      </c>
      <c r="F28" s="1196">
        <v>10000</v>
      </c>
      <c r="G28" s="1778">
        <v>0.05</v>
      </c>
      <c r="H28" s="1026"/>
      <c r="I28" s="1195">
        <v>60000</v>
      </c>
      <c r="J28" s="1196">
        <v>50000</v>
      </c>
      <c r="K28" s="1036"/>
      <c r="L28" s="1153" t="s">
        <v>2776</v>
      </c>
      <c r="M28" s="1154" t="s">
        <v>2776</v>
      </c>
      <c r="N28" s="1022"/>
      <c r="O28" s="1022"/>
      <c r="P28" s="1069"/>
      <c r="Q28" s="1153" t="s">
        <v>2776</v>
      </c>
      <c r="R28" s="1154" t="s">
        <v>2776</v>
      </c>
      <c r="S28" s="1069"/>
      <c r="T28" s="1102">
        <v>200000</v>
      </c>
      <c r="U28" s="1103">
        <v>200000</v>
      </c>
      <c r="V28" s="1673" t="s">
        <v>2776</v>
      </c>
      <c r="W28" s="1184" t="s">
        <v>2776</v>
      </c>
      <c r="X28" s="1197">
        <v>200000</v>
      </c>
      <c r="Y28" s="1196">
        <v>200000</v>
      </c>
      <c r="Z28" s="1673" t="s">
        <v>2776</v>
      </c>
      <c r="AA28" s="1184" t="s">
        <v>2776</v>
      </c>
      <c r="AB28" s="1198" t="s">
        <v>2776</v>
      </c>
      <c r="AC28" s="1184" t="s">
        <v>2776</v>
      </c>
    </row>
    <row r="29" spans="1:29" s="1150" customFormat="1" ht="15" thickBot="1">
      <c r="A29" s="1199">
        <v>4020</v>
      </c>
      <c r="B29" s="1200">
        <v>3</v>
      </c>
      <c r="C29" s="1201">
        <v>2</v>
      </c>
      <c r="D29" s="1064"/>
      <c r="E29" s="1148">
        <v>20000</v>
      </c>
      <c r="F29" s="1149">
        <v>20000</v>
      </c>
      <c r="G29" s="1776">
        <v>0.05</v>
      </c>
      <c r="H29" s="1026"/>
      <c r="I29" s="1148">
        <v>60000</v>
      </c>
      <c r="J29" s="1149">
        <v>50000</v>
      </c>
      <c r="K29" s="1036"/>
      <c r="L29" s="1170" t="s">
        <v>2776</v>
      </c>
      <c r="M29" s="1190" t="s">
        <v>2776</v>
      </c>
      <c r="N29" s="1022"/>
      <c r="O29" s="1022"/>
      <c r="P29" s="1069"/>
      <c r="Q29" s="1170" t="s">
        <v>2776</v>
      </c>
      <c r="R29" s="1190" t="s">
        <v>2776</v>
      </c>
      <c r="S29" s="1069"/>
      <c r="T29" s="1135">
        <v>200000</v>
      </c>
      <c r="U29" s="1136">
        <v>200000</v>
      </c>
      <c r="V29" s="1192" t="s">
        <v>2776</v>
      </c>
      <c r="W29" s="1193" t="s">
        <v>2776</v>
      </c>
      <c r="X29" s="1202">
        <v>200000</v>
      </c>
      <c r="Y29" s="1149">
        <v>200000</v>
      </c>
      <c r="Z29" s="1192" t="s">
        <v>2776</v>
      </c>
      <c r="AA29" s="1193" t="s">
        <v>2776</v>
      </c>
      <c r="AB29" s="1203" t="s">
        <v>2776</v>
      </c>
      <c r="AC29" s="1193" t="s">
        <v>2776</v>
      </c>
    </row>
    <row r="30" spans="1:29" s="1142" customFormat="1">
      <c r="A30" s="1151">
        <v>4050</v>
      </c>
      <c r="B30" s="1090">
        <v>3</v>
      </c>
      <c r="C30" s="1091">
        <v>3</v>
      </c>
      <c r="D30" s="1064"/>
      <c r="E30" s="1102">
        <v>20000</v>
      </c>
      <c r="F30" s="1103">
        <v>20000</v>
      </c>
      <c r="G30" s="1778">
        <v>0.05</v>
      </c>
      <c r="H30" s="1026"/>
      <c r="I30" s="1102">
        <v>60000</v>
      </c>
      <c r="J30" s="1103">
        <v>60000</v>
      </c>
      <c r="K30" s="1036"/>
      <c r="L30" s="1153" t="s">
        <v>2776</v>
      </c>
      <c r="M30" s="1154" t="s">
        <v>2776</v>
      </c>
      <c r="N30" s="1022"/>
      <c r="O30" s="1022"/>
      <c r="P30" s="1069"/>
      <c r="Q30" s="1153" t="s">
        <v>2776</v>
      </c>
      <c r="R30" s="1154" t="s">
        <v>2776</v>
      </c>
      <c r="S30" s="1069"/>
      <c r="T30" s="1102">
        <v>200000</v>
      </c>
      <c r="U30" s="1204">
        <v>200000</v>
      </c>
      <c r="V30" s="1673" t="s">
        <v>2776</v>
      </c>
      <c r="W30" s="1184" t="s">
        <v>2776</v>
      </c>
      <c r="X30" s="1183">
        <v>200000</v>
      </c>
      <c r="Y30" s="1103">
        <v>200000</v>
      </c>
      <c r="Z30" s="1673" t="s">
        <v>2776</v>
      </c>
      <c r="AA30" s="1184" t="s">
        <v>2776</v>
      </c>
      <c r="AB30" s="1198" t="s">
        <v>2776</v>
      </c>
      <c r="AC30" s="1184" t="s">
        <v>2776</v>
      </c>
    </row>
    <row r="31" spans="1:29" s="1150" customFormat="1" ht="15" thickBot="1">
      <c r="A31" s="1167">
        <v>4750</v>
      </c>
      <c r="B31" s="1112">
        <v>3</v>
      </c>
      <c r="C31" s="1113">
        <v>4</v>
      </c>
      <c r="D31" s="1064"/>
      <c r="E31" s="1135">
        <v>20000</v>
      </c>
      <c r="F31" s="1136">
        <v>20000</v>
      </c>
      <c r="G31" s="1776">
        <v>0.05</v>
      </c>
      <c r="H31" s="1026"/>
      <c r="I31" s="1135">
        <v>60000</v>
      </c>
      <c r="J31" s="1136">
        <v>60000</v>
      </c>
      <c r="K31" s="1036"/>
      <c r="L31" s="1170" t="s">
        <v>2776</v>
      </c>
      <c r="M31" s="1190" t="s">
        <v>2776</v>
      </c>
      <c r="N31" s="1022"/>
      <c r="O31" s="1022"/>
      <c r="P31" s="1069"/>
      <c r="Q31" s="1170" t="s">
        <v>2776</v>
      </c>
      <c r="R31" s="1190" t="s">
        <v>2776</v>
      </c>
      <c r="S31" s="1069"/>
      <c r="T31" s="1135">
        <v>200000</v>
      </c>
      <c r="U31" s="1205">
        <v>200000</v>
      </c>
      <c r="V31" s="1192" t="s">
        <v>2776</v>
      </c>
      <c r="W31" s="1193" t="s">
        <v>2776</v>
      </c>
      <c r="X31" s="1191">
        <v>200000</v>
      </c>
      <c r="Y31" s="1136">
        <v>200000</v>
      </c>
      <c r="Z31" s="1192" t="s">
        <v>2776</v>
      </c>
      <c r="AA31" s="1193" t="s">
        <v>2776</v>
      </c>
      <c r="AB31" s="1203" t="s">
        <v>2776</v>
      </c>
      <c r="AC31" s="1193" t="s">
        <v>2776</v>
      </c>
    </row>
    <row r="32" spans="1:29" s="1142" customFormat="1">
      <c r="A32" s="1879" t="s">
        <v>4407</v>
      </c>
      <c r="B32" s="1175">
        <v>3</v>
      </c>
      <c r="C32" s="1175">
        <v>2</v>
      </c>
      <c r="D32" s="1064"/>
      <c r="E32" s="1195">
        <v>15000</v>
      </c>
      <c r="F32" s="1900">
        <v>15000</v>
      </c>
      <c r="G32" s="1778">
        <v>0.05</v>
      </c>
      <c r="H32" s="1026"/>
      <c r="I32" s="1195">
        <v>60000</v>
      </c>
      <c r="J32" s="1700">
        <v>60000</v>
      </c>
      <c r="K32" s="1036"/>
      <c r="L32" s="1446" t="s">
        <v>2776</v>
      </c>
      <c r="M32" s="1447" t="s">
        <v>2776</v>
      </c>
      <c r="N32" s="1022"/>
      <c r="O32" s="1022"/>
      <c r="P32" s="1069"/>
      <c r="Q32" s="1446" t="s">
        <v>2776</v>
      </c>
      <c r="R32" s="1447" t="s">
        <v>2776</v>
      </c>
      <c r="S32" s="1069"/>
      <c r="T32" s="1703">
        <v>200000</v>
      </c>
      <c r="U32" s="1196">
        <v>200000</v>
      </c>
      <c r="V32" s="1558" t="s">
        <v>2776</v>
      </c>
      <c r="W32" s="1559" t="s">
        <v>2776</v>
      </c>
      <c r="X32" s="1197">
        <v>200000</v>
      </c>
      <c r="Y32" s="1196">
        <v>200000</v>
      </c>
      <c r="Z32" s="1558" t="s">
        <v>2776</v>
      </c>
      <c r="AA32" s="1559" t="s">
        <v>2776</v>
      </c>
      <c r="AB32" s="1558" t="s">
        <v>2776</v>
      </c>
      <c r="AC32" s="1559" t="s">
        <v>2776</v>
      </c>
    </row>
    <row r="33" spans="1:39" s="1166" customFormat="1">
      <c r="A33" s="1880" t="s">
        <v>4408</v>
      </c>
      <c r="B33" s="1157">
        <v>3</v>
      </c>
      <c r="C33" s="1157">
        <v>3</v>
      </c>
      <c r="D33" s="1064"/>
      <c r="E33" s="1133">
        <v>25000</v>
      </c>
      <c r="F33" s="1901">
        <v>25000</v>
      </c>
      <c r="G33" s="1779">
        <v>0.05</v>
      </c>
      <c r="H33" s="1026"/>
      <c r="I33" s="1133">
        <v>60000</v>
      </c>
      <c r="J33" s="1701">
        <v>60000</v>
      </c>
      <c r="K33" s="1036"/>
      <c r="L33" s="1160" t="s">
        <v>2776</v>
      </c>
      <c r="M33" s="1161" t="s">
        <v>2776</v>
      </c>
      <c r="N33" s="1022"/>
      <c r="O33" s="1022"/>
      <c r="P33" s="1069"/>
      <c r="Q33" s="1160" t="s">
        <v>2776</v>
      </c>
      <c r="R33" s="1161" t="s">
        <v>2776</v>
      </c>
      <c r="S33" s="1069"/>
      <c r="T33" s="1158">
        <v>200000</v>
      </c>
      <c r="U33" s="1134">
        <v>200000</v>
      </c>
      <c r="V33" s="1187" t="s">
        <v>2776</v>
      </c>
      <c r="W33" s="1188" t="s">
        <v>2776</v>
      </c>
      <c r="X33" s="1186">
        <v>200000</v>
      </c>
      <c r="Y33" s="1134">
        <v>200000</v>
      </c>
      <c r="Z33" s="1187" t="s">
        <v>2776</v>
      </c>
      <c r="AA33" s="1188" t="s">
        <v>2776</v>
      </c>
      <c r="AB33" s="1187" t="s">
        <v>2776</v>
      </c>
      <c r="AC33" s="1188" t="s">
        <v>2776</v>
      </c>
    </row>
    <row r="34" spans="1:39" s="1150" customFormat="1" ht="15" thickBot="1">
      <c r="A34" s="1881" t="s">
        <v>4409</v>
      </c>
      <c r="B34" s="1144">
        <v>3</v>
      </c>
      <c r="C34" s="1144">
        <v>4</v>
      </c>
      <c r="D34" s="1064"/>
      <c r="E34" s="1135">
        <v>25000</v>
      </c>
      <c r="F34" s="1902">
        <v>25000</v>
      </c>
      <c r="G34" s="1776">
        <v>0.05</v>
      </c>
      <c r="H34" s="1026"/>
      <c r="I34" s="1135">
        <v>60000</v>
      </c>
      <c r="J34" s="1702">
        <v>60000</v>
      </c>
      <c r="K34" s="1036"/>
      <c r="L34" s="1170" t="s">
        <v>2776</v>
      </c>
      <c r="M34" s="1190" t="s">
        <v>2776</v>
      </c>
      <c r="N34" s="1022"/>
      <c r="O34" s="1022"/>
      <c r="P34" s="1069"/>
      <c r="Q34" s="1170" t="s">
        <v>2776</v>
      </c>
      <c r="R34" s="1190" t="s">
        <v>2776</v>
      </c>
      <c r="S34" s="1069"/>
      <c r="T34" s="1168">
        <v>200000</v>
      </c>
      <c r="U34" s="1136">
        <v>200000</v>
      </c>
      <c r="V34" s="1192" t="s">
        <v>2776</v>
      </c>
      <c r="W34" s="1193" t="s">
        <v>2776</v>
      </c>
      <c r="X34" s="1191">
        <v>200000</v>
      </c>
      <c r="Y34" s="1136">
        <v>200000</v>
      </c>
      <c r="Z34" s="1192" t="s">
        <v>2776</v>
      </c>
      <c r="AA34" s="1193" t="s">
        <v>2776</v>
      </c>
      <c r="AB34" s="1192" t="s">
        <v>2776</v>
      </c>
      <c r="AC34" s="1193" t="s">
        <v>2776</v>
      </c>
    </row>
    <row r="35" spans="1:39" s="1142" customFormat="1">
      <c r="A35" s="1174">
        <v>3622</v>
      </c>
      <c r="B35" s="1194">
        <v>3</v>
      </c>
      <c r="C35" s="1194">
        <v>3</v>
      </c>
      <c r="D35" s="1064"/>
      <c r="E35" s="1703">
        <v>15000</v>
      </c>
      <c r="F35" s="1103">
        <v>15000</v>
      </c>
      <c r="G35" s="1778">
        <v>0.05</v>
      </c>
      <c r="H35" s="1026"/>
      <c r="I35" s="1195">
        <v>60000</v>
      </c>
      <c r="J35" s="1196">
        <v>50000</v>
      </c>
      <c r="K35" s="1036"/>
      <c r="L35" s="1153" t="s">
        <v>2776</v>
      </c>
      <c r="M35" s="1154" t="s">
        <v>2776</v>
      </c>
      <c r="N35" s="1022"/>
      <c r="O35" s="1022"/>
      <c r="P35" s="1069"/>
      <c r="Q35" s="1153" t="s">
        <v>2776</v>
      </c>
      <c r="R35" s="1154" t="s">
        <v>2776</v>
      </c>
      <c r="S35" s="1069"/>
      <c r="T35" s="1102">
        <v>200000</v>
      </c>
      <c r="U35" s="1103">
        <v>200000</v>
      </c>
      <c r="V35" s="1673" t="s">
        <v>2776</v>
      </c>
      <c r="W35" s="1184" t="s">
        <v>2776</v>
      </c>
      <c r="X35" s="1197">
        <v>200000</v>
      </c>
      <c r="Y35" s="1196">
        <v>200000</v>
      </c>
      <c r="Z35" s="1673" t="s">
        <v>2776</v>
      </c>
      <c r="AA35" s="1184" t="s">
        <v>2776</v>
      </c>
      <c r="AB35" s="1198" t="s">
        <v>2776</v>
      </c>
      <c r="AC35" s="1184" t="s">
        <v>2776</v>
      </c>
    </row>
    <row r="36" spans="1:39" s="1150" customFormat="1" ht="15" thickBot="1">
      <c r="A36" s="1199">
        <v>4422</v>
      </c>
      <c r="B36" s="1200">
        <v>3</v>
      </c>
      <c r="C36" s="1200">
        <v>3</v>
      </c>
      <c r="D36" s="1064"/>
      <c r="E36" s="1145">
        <v>25000</v>
      </c>
      <c r="F36" s="1149">
        <v>25000</v>
      </c>
      <c r="G36" s="1776">
        <v>0.05</v>
      </c>
      <c r="H36" s="1026"/>
      <c r="I36" s="1148">
        <v>60000</v>
      </c>
      <c r="J36" s="1149">
        <v>50000</v>
      </c>
      <c r="K36" s="1036"/>
      <c r="L36" s="1170" t="s">
        <v>2776</v>
      </c>
      <c r="M36" s="1190" t="s">
        <v>2776</v>
      </c>
      <c r="N36" s="1022"/>
      <c r="O36" s="1022"/>
      <c r="P36" s="1069"/>
      <c r="Q36" s="1170" t="s">
        <v>2776</v>
      </c>
      <c r="R36" s="1190" t="s">
        <v>2776</v>
      </c>
      <c r="S36" s="1069"/>
      <c r="T36" s="1135">
        <v>200000</v>
      </c>
      <c r="U36" s="1136">
        <v>200000</v>
      </c>
      <c r="V36" s="1192" t="s">
        <v>2776</v>
      </c>
      <c r="W36" s="1193" t="s">
        <v>2776</v>
      </c>
      <c r="X36" s="1202">
        <v>200000</v>
      </c>
      <c r="Y36" s="1149">
        <v>200000</v>
      </c>
      <c r="Z36" s="1192" t="s">
        <v>2776</v>
      </c>
      <c r="AA36" s="1193" t="s">
        <v>2776</v>
      </c>
      <c r="AB36" s="1203" t="s">
        <v>2776</v>
      </c>
      <c r="AC36" s="1193" t="s">
        <v>2776</v>
      </c>
    </row>
    <row r="37" spans="1:39" s="1142" customFormat="1">
      <c r="A37" s="1151">
        <v>4052</v>
      </c>
      <c r="B37" s="1090">
        <v>3</v>
      </c>
      <c r="C37" s="1090">
        <v>3</v>
      </c>
      <c r="D37" s="1064"/>
      <c r="E37" s="1139">
        <v>25000</v>
      </c>
      <c r="F37" s="1103">
        <v>25000</v>
      </c>
      <c r="G37" s="1778">
        <v>0.05</v>
      </c>
      <c r="H37" s="1026"/>
      <c r="I37" s="1102">
        <v>60000</v>
      </c>
      <c r="J37" s="1103">
        <v>60000</v>
      </c>
      <c r="K37" s="1036"/>
      <c r="L37" s="1153" t="s">
        <v>2776</v>
      </c>
      <c r="M37" s="1154" t="s">
        <v>2776</v>
      </c>
      <c r="N37" s="1022"/>
      <c r="O37" s="1022"/>
      <c r="P37" s="1069"/>
      <c r="Q37" s="1153" t="s">
        <v>2776</v>
      </c>
      <c r="R37" s="1154" t="s">
        <v>2776</v>
      </c>
      <c r="S37" s="1069"/>
      <c r="T37" s="1102">
        <v>200000</v>
      </c>
      <c r="U37" s="1204">
        <v>200000</v>
      </c>
      <c r="V37" s="1673" t="s">
        <v>2776</v>
      </c>
      <c r="W37" s="1184" t="s">
        <v>2776</v>
      </c>
      <c r="X37" s="1183">
        <v>200000</v>
      </c>
      <c r="Y37" s="1103">
        <v>200000</v>
      </c>
      <c r="Z37" s="1673" t="s">
        <v>2776</v>
      </c>
      <c r="AA37" s="1184" t="s">
        <v>2776</v>
      </c>
      <c r="AB37" s="1198" t="s">
        <v>2776</v>
      </c>
      <c r="AC37" s="1184" t="s">
        <v>2776</v>
      </c>
    </row>
    <row r="38" spans="1:39" s="1150" customFormat="1" ht="15" thickBot="1">
      <c r="A38" s="1167">
        <v>4752</v>
      </c>
      <c r="B38" s="1112">
        <v>3</v>
      </c>
      <c r="C38" s="1112">
        <v>4</v>
      </c>
      <c r="D38" s="1064"/>
      <c r="E38" s="1168">
        <v>25000</v>
      </c>
      <c r="F38" s="1136">
        <v>25000</v>
      </c>
      <c r="G38" s="1776">
        <v>0.05</v>
      </c>
      <c r="H38" s="1026"/>
      <c r="I38" s="1135">
        <v>60000</v>
      </c>
      <c r="J38" s="1136">
        <v>60000</v>
      </c>
      <c r="K38" s="1036"/>
      <c r="L38" s="1170" t="s">
        <v>2776</v>
      </c>
      <c r="M38" s="1190" t="s">
        <v>2776</v>
      </c>
      <c r="N38" s="1022"/>
      <c r="O38" s="1022"/>
      <c r="P38" s="1069"/>
      <c r="Q38" s="1170" t="s">
        <v>2776</v>
      </c>
      <c r="R38" s="1190" t="s">
        <v>2776</v>
      </c>
      <c r="S38" s="1069"/>
      <c r="T38" s="1135">
        <v>200000</v>
      </c>
      <c r="U38" s="1205">
        <v>200000</v>
      </c>
      <c r="V38" s="1192" t="s">
        <v>2776</v>
      </c>
      <c r="W38" s="1193" t="s">
        <v>2776</v>
      </c>
      <c r="X38" s="1191">
        <v>200000</v>
      </c>
      <c r="Y38" s="1136">
        <v>200000</v>
      </c>
      <c r="Z38" s="1192" t="s">
        <v>2776</v>
      </c>
      <c r="AA38" s="1193" t="s">
        <v>2776</v>
      </c>
      <c r="AB38" s="1203" t="s">
        <v>2776</v>
      </c>
      <c r="AC38" s="1193" t="s">
        <v>2776</v>
      </c>
    </row>
    <row r="39" spans="1:39">
      <c r="F39" s="1023"/>
      <c r="G39" s="1023"/>
      <c r="J39" s="1023"/>
      <c r="M39" s="1023"/>
      <c r="R39" s="1023"/>
      <c r="W39" s="1023"/>
    </row>
    <row r="40" spans="1:39">
      <c r="F40" s="1023"/>
      <c r="G40" s="1023"/>
      <c r="J40" s="1023"/>
      <c r="M40" s="1023"/>
      <c r="R40" s="1023"/>
      <c r="W40" s="1023"/>
    </row>
    <row r="41" spans="1:39">
      <c r="A41" s="1263" t="s">
        <v>2981</v>
      </c>
      <c r="B41" s="1261"/>
      <c r="C41" s="1261"/>
      <c r="D41" s="1261"/>
      <c r="E41" s="1261"/>
      <c r="F41" s="1262"/>
      <c r="G41" s="1262"/>
      <c r="H41" s="1261"/>
      <c r="I41" s="1261"/>
      <c r="J41" s="1261"/>
      <c r="K41" s="1261"/>
      <c r="L41" s="1262"/>
      <c r="M41" s="1261"/>
      <c r="N41" s="1262"/>
      <c r="O41" s="1261"/>
      <c r="P41" s="1261"/>
      <c r="Q41" s="1261"/>
      <c r="R41" s="1261"/>
      <c r="S41" s="1262"/>
      <c r="T41" s="1261"/>
      <c r="U41" s="1261"/>
      <c r="V41" s="1261"/>
      <c r="W41" s="1261"/>
      <c r="X41" s="1262"/>
      <c r="Y41" s="1261"/>
      <c r="Z41" s="1261"/>
      <c r="AA41" s="1261"/>
      <c r="AB41" s="1261"/>
      <c r="AC41" s="1262"/>
      <c r="AD41" s="1689"/>
      <c r="AE41" s="1689"/>
      <c r="AF41" s="1689"/>
      <c r="AG41" s="1689"/>
      <c r="AH41" s="1689"/>
      <c r="AI41" s="1689"/>
      <c r="AJ41" s="1689"/>
      <c r="AK41" s="1689"/>
      <c r="AL41" s="1689"/>
      <c r="AM41" s="1689"/>
    </row>
    <row r="42" spans="1:39" ht="15" thickBot="1"/>
    <row r="43" spans="1:39" ht="15" thickBot="1">
      <c r="A43" s="1996" t="s">
        <v>2779</v>
      </c>
      <c r="B43" s="1448" t="s">
        <v>2783</v>
      </c>
      <c r="C43" s="1449"/>
      <c r="D43" s="1063"/>
      <c r="E43" s="1448" t="s">
        <v>1237</v>
      </c>
      <c r="F43" s="1449"/>
      <c r="G43" s="1449"/>
      <c r="H43" s="1025"/>
      <c r="I43" s="1448" t="s">
        <v>2766</v>
      </c>
      <c r="J43" s="1449"/>
      <c r="K43" s="1025"/>
      <c r="L43" s="1448" t="s">
        <v>1236</v>
      </c>
      <c r="M43" s="1449"/>
      <c r="N43" s="1461"/>
      <c r="O43" s="1449"/>
      <c r="P43" s="1025"/>
      <c r="Q43" s="1448" t="s">
        <v>1344</v>
      </c>
      <c r="R43" s="1449"/>
      <c r="S43" s="1025"/>
      <c r="T43" s="2001" t="s">
        <v>1536</v>
      </c>
      <c r="U43" s="2002"/>
      <c r="V43" s="2005" t="s">
        <v>2767</v>
      </c>
      <c r="W43" s="2006"/>
      <c r="X43" s="2001" t="s">
        <v>1469</v>
      </c>
      <c r="Y43" s="2002"/>
      <c r="Z43" s="2005" t="s">
        <v>2768</v>
      </c>
      <c r="AA43" s="2006"/>
      <c r="AB43" s="2001" t="s">
        <v>2769</v>
      </c>
      <c r="AC43" s="2002"/>
    </row>
    <row r="44" spans="1:39">
      <c r="A44" s="1997"/>
      <c r="B44" s="1993" t="s">
        <v>2771</v>
      </c>
      <c r="C44" s="1994"/>
      <c r="D44" s="1024"/>
      <c r="E44" s="2003" t="s">
        <v>2773</v>
      </c>
      <c r="F44" s="2004"/>
      <c r="G44" s="1773"/>
      <c r="H44" s="1025"/>
      <c r="I44" s="2003" t="s">
        <v>2773</v>
      </c>
      <c r="J44" s="2004"/>
      <c r="K44" s="1025"/>
      <c r="L44" s="2003" t="s">
        <v>2773</v>
      </c>
      <c r="M44" s="2004"/>
      <c r="N44" s="1991" t="s">
        <v>4552</v>
      </c>
      <c r="O44" s="1994"/>
      <c r="P44" s="1025"/>
      <c r="Q44" s="2003" t="s">
        <v>2773</v>
      </c>
      <c r="R44" s="2004"/>
      <c r="S44" s="1025"/>
      <c r="T44" s="1454"/>
      <c r="U44" s="1455"/>
      <c r="V44" s="1456"/>
      <c r="W44" s="1457"/>
      <c r="X44" s="1454"/>
      <c r="Y44" s="1455"/>
      <c r="Z44" s="1456"/>
      <c r="AA44" s="1455"/>
      <c r="AB44" s="1454"/>
      <c r="AC44" s="1455"/>
    </row>
    <row r="45" spans="1:39" ht="15" thickBot="1">
      <c r="A45" s="1998" t="s">
        <v>2779</v>
      </c>
      <c r="B45" s="1462" t="s">
        <v>2774</v>
      </c>
      <c r="C45" s="1453" t="s">
        <v>2775</v>
      </c>
      <c r="D45" s="1023"/>
      <c r="E45" s="1452" t="s">
        <v>2774</v>
      </c>
      <c r="F45" s="1453" t="s">
        <v>2775</v>
      </c>
      <c r="G45" s="1774" t="s">
        <v>3966</v>
      </c>
      <c r="H45" s="1026"/>
      <c r="I45" s="1452" t="s">
        <v>2774</v>
      </c>
      <c r="J45" s="1453" t="s">
        <v>2775</v>
      </c>
      <c r="K45" s="1026"/>
      <c r="L45" s="1452" t="s">
        <v>2774</v>
      </c>
      <c r="M45" s="1453" t="s">
        <v>2775</v>
      </c>
      <c r="N45" s="1452" t="s">
        <v>2774</v>
      </c>
      <c r="O45" s="1453" t="s">
        <v>2775</v>
      </c>
      <c r="P45" s="1026"/>
      <c r="Q45" s="1452" t="s">
        <v>2774</v>
      </c>
      <c r="R45" s="1453" t="s">
        <v>2775</v>
      </c>
      <c r="S45" s="1026"/>
      <c r="T45" s="1452" t="s">
        <v>2774</v>
      </c>
      <c r="U45" s="1453" t="s">
        <v>2775</v>
      </c>
      <c r="V45" s="1458" t="s">
        <v>2774</v>
      </c>
      <c r="W45" s="1459" t="s">
        <v>2775</v>
      </c>
      <c r="X45" s="1452" t="s">
        <v>2774</v>
      </c>
      <c r="Y45" s="1453" t="s">
        <v>2775</v>
      </c>
      <c r="Z45" s="1458" t="s">
        <v>2774</v>
      </c>
      <c r="AA45" s="1453" t="s">
        <v>2775</v>
      </c>
      <c r="AB45" s="1452" t="s">
        <v>2774</v>
      </c>
      <c r="AC45" s="1453" t="s">
        <v>2775</v>
      </c>
    </row>
    <row r="46" spans="1:39" s="1150" customFormat="1" ht="15" thickBot="1">
      <c r="A46" s="1662">
        <v>215</v>
      </c>
      <c r="B46" s="1663">
        <v>2</v>
      </c>
      <c r="C46" s="1031">
        <v>2</v>
      </c>
      <c r="D46" s="1064"/>
      <c r="E46" s="1664" t="s">
        <v>2781</v>
      </c>
      <c r="F46" s="1044" t="s">
        <v>2781</v>
      </c>
      <c r="G46" s="1780">
        <v>0.06</v>
      </c>
      <c r="H46" s="1036"/>
      <c r="I46" s="1041">
        <v>165000</v>
      </c>
      <c r="J46" s="1042">
        <v>165000</v>
      </c>
      <c r="K46" s="1036"/>
      <c r="L46" s="1043">
        <v>55000</v>
      </c>
      <c r="M46" s="1044">
        <v>55000</v>
      </c>
      <c r="N46" s="1022"/>
      <c r="O46" s="1022"/>
      <c r="P46" s="1036"/>
      <c r="Q46" s="1043">
        <v>55000</v>
      </c>
      <c r="R46" s="1044">
        <v>55000</v>
      </c>
      <c r="S46" s="1036"/>
      <c r="T46" s="1041">
        <v>165000</v>
      </c>
      <c r="U46" s="1042">
        <v>165000</v>
      </c>
      <c r="V46" s="1665" t="s">
        <v>2776</v>
      </c>
      <c r="W46" s="1666" t="s">
        <v>2776</v>
      </c>
      <c r="X46" s="1041">
        <v>165000</v>
      </c>
      <c r="Y46" s="1042">
        <v>165000</v>
      </c>
      <c r="Z46" s="1665" t="s">
        <v>2776</v>
      </c>
      <c r="AA46" s="1666" t="s">
        <v>2776</v>
      </c>
      <c r="AB46" s="1665" t="s">
        <v>2776</v>
      </c>
      <c r="AC46" s="1666" t="s">
        <v>2776</v>
      </c>
    </row>
    <row r="47" spans="1:39" s="1142" customFormat="1" ht="15" thickBot="1">
      <c r="A47" s="1583" t="s">
        <v>2808</v>
      </c>
      <c r="B47" s="1584">
        <v>2</v>
      </c>
      <c r="C47" s="1050">
        <v>2</v>
      </c>
      <c r="D47" s="1064"/>
      <c r="E47" s="1585">
        <v>24000</v>
      </c>
      <c r="F47" s="1586">
        <v>24000</v>
      </c>
      <c r="G47" s="1776">
        <v>0.06</v>
      </c>
      <c r="H47" s="1036"/>
      <c r="I47" s="1070" t="s">
        <v>2776</v>
      </c>
      <c r="J47" s="1071" t="s">
        <v>2776</v>
      </c>
      <c r="K47" s="1036"/>
      <c r="L47" s="1061">
        <v>70000</v>
      </c>
      <c r="M47" s="1062">
        <v>70000</v>
      </c>
      <c r="N47" s="1022"/>
      <c r="O47" s="1022"/>
      <c r="P47" s="1036"/>
      <c r="Q47" s="1061">
        <v>600000</v>
      </c>
      <c r="R47" s="1062">
        <v>600000</v>
      </c>
      <c r="S47" s="1036"/>
      <c r="T47" s="1061">
        <v>600000</v>
      </c>
      <c r="U47" s="1062">
        <v>600000</v>
      </c>
      <c r="V47" s="1061">
        <v>225000</v>
      </c>
      <c r="W47" s="1062">
        <v>225000</v>
      </c>
      <c r="X47" s="1061">
        <v>280000</v>
      </c>
      <c r="Y47" s="1587">
        <v>225000</v>
      </c>
      <c r="Z47" s="1585">
        <v>100000</v>
      </c>
      <c r="AA47" s="1588">
        <v>100000</v>
      </c>
      <c r="AB47" s="1589">
        <v>300000</v>
      </c>
      <c r="AC47" s="1590">
        <v>225000</v>
      </c>
    </row>
    <row r="48" spans="1:39" s="1166" customFormat="1">
      <c r="A48" s="1174" t="s">
        <v>2809</v>
      </c>
      <c r="B48" s="1175">
        <v>3</v>
      </c>
      <c r="C48" s="1176">
        <v>3</v>
      </c>
      <c r="D48" s="1064"/>
      <c r="E48" s="1158">
        <v>24000</v>
      </c>
      <c r="F48" s="1159">
        <v>24000</v>
      </c>
      <c r="G48" s="1777">
        <v>0.06</v>
      </c>
      <c r="H48" s="1036"/>
      <c r="I48" s="1160" t="s">
        <v>2776</v>
      </c>
      <c r="J48" s="1161" t="s">
        <v>2776</v>
      </c>
      <c r="K48" s="1036"/>
      <c r="L48" s="1133">
        <v>120000</v>
      </c>
      <c r="M48" s="1134">
        <v>120000</v>
      </c>
      <c r="N48" s="1022"/>
      <c r="O48" s="1022"/>
      <c r="P48" s="1036"/>
      <c r="Q48" s="1133">
        <v>600000</v>
      </c>
      <c r="R48" s="1134">
        <v>600000</v>
      </c>
      <c r="S48" s="1036"/>
      <c r="T48" s="1133">
        <v>600000</v>
      </c>
      <c r="U48" s="1134">
        <v>600000</v>
      </c>
      <c r="V48" s="1133">
        <v>280000</v>
      </c>
      <c r="W48" s="1134">
        <v>280000</v>
      </c>
      <c r="X48" s="1133">
        <v>300000</v>
      </c>
      <c r="Y48" s="1162">
        <v>280000</v>
      </c>
      <c r="Z48" s="1158">
        <v>100000</v>
      </c>
      <c r="AA48" s="1163">
        <v>100000</v>
      </c>
      <c r="AB48" s="1164">
        <v>300000</v>
      </c>
      <c r="AC48" s="1165">
        <v>280000</v>
      </c>
    </row>
    <row r="49" spans="1:29" s="1166" customFormat="1">
      <c r="A49" s="1156" t="s">
        <v>2810</v>
      </c>
      <c r="B49" s="1157">
        <v>4</v>
      </c>
      <c r="C49" s="1109">
        <v>4</v>
      </c>
      <c r="D49" s="1064"/>
      <c r="E49" s="1158">
        <v>24000</v>
      </c>
      <c r="F49" s="1159">
        <v>24000</v>
      </c>
      <c r="G49" s="1777">
        <v>0.06</v>
      </c>
      <c r="H49" s="1036"/>
      <c r="I49" s="1160" t="s">
        <v>2776</v>
      </c>
      <c r="J49" s="1161" t="s">
        <v>2776</v>
      </c>
      <c r="K49" s="1036"/>
      <c r="L49" s="1133">
        <v>120000</v>
      </c>
      <c r="M49" s="1134">
        <v>120000</v>
      </c>
      <c r="N49" s="1022"/>
      <c r="O49" s="1022"/>
      <c r="P49" s="1036"/>
      <c r="Q49" s="1133">
        <v>600000</v>
      </c>
      <c r="R49" s="1134">
        <v>600000</v>
      </c>
      <c r="S49" s="1036"/>
      <c r="T49" s="1133">
        <v>600000</v>
      </c>
      <c r="U49" s="1134">
        <v>600000</v>
      </c>
      <c r="V49" s="1133">
        <v>300000</v>
      </c>
      <c r="W49" s="1134">
        <v>300000</v>
      </c>
      <c r="X49" s="1133">
        <v>300000</v>
      </c>
      <c r="Y49" s="1162">
        <v>300000</v>
      </c>
      <c r="Z49" s="1158">
        <v>100000</v>
      </c>
      <c r="AA49" s="1163">
        <v>100000</v>
      </c>
      <c r="AB49" s="1164">
        <v>300000</v>
      </c>
      <c r="AC49" s="1165">
        <v>300000</v>
      </c>
    </row>
    <row r="50" spans="1:29" s="1166" customFormat="1">
      <c r="A50" s="1156" t="s">
        <v>2811</v>
      </c>
      <c r="B50" s="1157">
        <v>5</v>
      </c>
      <c r="C50" s="1109">
        <v>5</v>
      </c>
      <c r="D50" s="1064"/>
      <c r="E50" s="1158">
        <v>24400</v>
      </c>
      <c r="F50" s="1159">
        <v>24400</v>
      </c>
      <c r="G50" s="1777">
        <v>0.06</v>
      </c>
      <c r="H50" s="1036"/>
      <c r="I50" s="1160" t="s">
        <v>2776</v>
      </c>
      <c r="J50" s="1161" t="s">
        <v>2776</v>
      </c>
      <c r="K50" s="1036"/>
      <c r="L50" s="1133">
        <v>130000</v>
      </c>
      <c r="M50" s="1134">
        <v>130000</v>
      </c>
      <c r="N50" s="1022"/>
      <c r="O50" s="1022"/>
      <c r="P50" s="1036"/>
      <c r="Q50" s="1133">
        <v>600000</v>
      </c>
      <c r="R50" s="1134">
        <v>600000</v>
      </c>
      <c r="S50" s="1036"/>
      <c r="T50" s="1133">
        <v>600000</v>
      </c>
      <c r="U50" s="1134">
        <v>600000</v>
      </c>
      <c r="V50" s="1133">
        <v>300000</v>
      </c>
      <c r="W50" s="1134">
        <v>300000</v>
      </c>
      <c r="X50" s="1133">
        <v>300000</v>
      </c>
      <c r="Y50" s="1162">
        <v>300000</v>
      </c>
      <c r="Z50" s="1158">
        <v>100000</v>
      </c>
      <c r="AA50" s="1163">
        <v>100000</v>
      </c>
      <c r="AB50" s="1164">
        <v>100000</v>
      </c>
      <c r="AC50" s="1134">
        <v>300000</v>
      </c>
    </row>
    <row r="51" spans="1:29" s="1150" customFormat="1" ht="15" thickBot="1">
      <c r="A51" s="1167" t="s">
        <v>2812</v>
      </c>
      <c r="B51" s="1144">
        <v>6</v>
      </c>
      <c r="C51" s="1113">
        <v>6</v>
      </c>
      <c r="D51" s="1064"/>
      <c r="E51" s="1168">
        <v>24400</v>
      </c>
      <c r="F51" s="1169">
        <v>24400</v>
      </c>
      <c r="G51" s="1777">
        <v>0.06</v>
      </c>
      <c r="H51" s="1036"/>
      <c r="I51" s="1170" t="s">
        <v>2776</v>
      </c>
      <c r="J51" s="1190" t="s">
        <v>2776</v>
      </c>
      <c r="K51" s="1036"/>
      <c r="L51" s="1135">
        <v>130000</v>
      </c>
      <c r="M51" s="1136">
        <v>135000</v>
      </c>
      <c r="N51" s="1022"/>
      <c r="O51" s="1022"/>
      <c r="P51" s="1036"/>
      <c r="Q51" s="1135">
        <v>600000</v>
      </c>
      <c r="R51" s="1136">
        <v>600000</v>
      </c>
      <c r="S51" s="1036"/>
      <c r="T51" s="1135">
        <v>1200000</v>
      </c>
      <c r="U51" s="1136">
        <v>1200000</v>
      </c>
      <c r="V51" s="1135">
        <v>300000</v>
      </c>
      <c r="W51" s="1136">
        <v>300000</v>
      </c>
      <c r="X51" s="1135">
        <v>300000</v>
      </c>
      <c r="Y51" s="1171">
        <v>300000</v>
      </c>
      <c r="Z51" s="1168">
        <v>100000</v>
      </c>
      <c r="AA51" s="1172">
        <v>100000</v>
      </c>
      <c r="AB51" s="1173">
        <v>300000</v>
      </c>
      <c r="AC51" s="1136">
        <v>300000</v>
      </c>
    </row>
    <row r="52" spans="1:29" s="1166" customFormat="1">
      <c r="A52" s="1174">
        <v>308</v>
      </c>
      <c r="B52" s="1175">
        <v>3</v>
      </c>
      <c r="C52" s="1176">
        <v>3</v>
      </c>
      <c r="D52" s="1064"/>
      <c r="E52" s="1158">
        <v>24000</v>
      </c>
      <c r="F52" s="1159">
        <v>24000</v>
      </c>
      <c r="G52" s="1778">
        <v>0.06</v>
      </c>
      <c r="H52" s="1036"/>
      <c r="I52" s="1160" t="s">
        <v>2776</v>
      </c>
      <c r="J52" s="1161" t="s">
        <v>2776</v>
      </c>
      <c r="K52" s="1036"/>
      <c r="L52" s="1133">
        <v>150000</v>
      </c>
      <c r="M52" s="1134">
        <v>150000</v>
      </c>
      <c r="N52" s="1153" t="s">
        <v>2776</v>
      </c>
      <c r="O52" s="1915">
        <v>263000</v>
      </c>
      <c r="P52" s="1036"/>
      <c r="Q52" s="1133">
        <v>600000</v>
      </c>
      <c r="R52" s="1134">
        <v>600000</v>
      </c>
      <c r="S52" s="1036"/>
      <c r="T52" s="1133">
        <v>600000</v>
      </c>
      <c r="U52" s="1134">
        <v>600000</v>
      </c>
      <c r="V52" s="1133">
        <v>280000</v>
      </c>
      <c r="W52" s="1134">
        <v>280000</v>
      </c>
      <c r="X52" s="1133">
        <v>280000</v>
      </c>
      <c r="Y52" s="1162">
        <v>280000</v>
      </c>
      <c r="Z52" s="1158">
        <v>100000</v>
      </c>
      <c r="AA52" s="1163">
        <v>100000</v>
      </c>
      <c r="AB52" s="1164">
        <v>280000</v>
      </c>
      <c r="AC52" s="1165">
        <v>280000</v>
      </c>
    </row>
    <row r="53" spans="1:29" s="1166" customFormat="1">
      <c r="A53" s="1156">
        <v>368</v>
      </c>
      <c r="B53" s="1157">
        <v>4</v>
      </c>
      <c r="C53" s="1109">
        <v>4</v>
      </c>
      <c r="D53" s="1064"/>
      <c r="E53" s="1158">
        <v>24000</v>
      </c>
      <c r="F53" s="1159">
        <v>24000</v>
      </c>
      <c r="G53" s="1779">
        <v>0.06</v>
      </c>
      <c r="H53" s="1036"/>
      <c r="I53" s="1160" t="s">
        <v>2776</v>
      </c>
      <c r="J53" s="1161" t="s">
        <v>2776</v>
      </c>
      <c r="K53" s="1036"/>
      <c r="L53" s="1133">
        <v>150000</v>
      </c>
      <c r="M53" s="1134">
        <v>150000</v>
      </c>
      <c r="N53" s="1160" t="s">
        <v>2776</v>
      </c>
      <c r="O53" s="1916">
        <v>270000</v>
      </c>
      <c r="P53" s="1036"/>
      <c r="Q53" s="1133">
        <v>600000</v>
      </c>
      <c r="R53" s="1134">
        <v>600000</v>
      </c>
      <c r="S53" s="1036"/>
      <c r="T53" s="1133">
        <v>600000</v>
      </c>
      <c r="U53" s="1134">
        <v>600000</v>
      </c>
      <c r="V53" s="1133">
        <v>300000</v>
      </c>
      <c r="W53" s="1134">
        <v>300000</v>
      </c>
      <c r="X53" s="1133">
        <v>300000</v>
      </c>
      <c r="Y53" s="1162">
        <v>300000</v>
      </c>
      <c r="Z53" s="1158">
        <v>100000</v>
      </c>
      <c r="AA53" s="1163">
        <v>100000</v>
      </c>
      <c r="AB53" s="1164">
        <v>300000</v>
      </c>
      <c r="AC53" s="1165">
        <v>300000</v>
      </c>
    </row>
    <row r="54" spans="1:29" s="1166" customFormat="1">
      <c r="A54" s="1156">
        <v>458</v>
      </c>
      <c r="B54" s="1157">
        <v>5</v>
      </c>
      <c r="C54" s="1109">
        <v>5</v>
      </c>
      <c r="D54" s="1064"/>
      <c r="E54" s="1158">
        <v>24400</v>
      </c>
      <c r="F54" s="1159">
        <v>24400</v>
      </c>
      <c r="G54" s="1779">
        <v>0.06</v>
      </c>
      <c r="H54" s="1036"/>
      <c r="I54" s="1160" t="s">
        <v>2776</v>
      </c>
      <c r="J54" s="1161" t="s">
        <v>2776</v>
      </c>
      <c r="K54" s="1036"/>
      <c r="L54" s="1133">
        <v>155000</v>
      </c>
      <c r="M54" s="1134">
        <v>155000</v>
      </c>
      <c r="N54" s="1160" t="s">
        <v>2776</v>
      </c>
      <c r="O54" s="1916">
        <v>275000</v>
      </c>
      <c r="P54" s="1036"/>
      <c r="Q54" s="1133">
        <v>600000</v>
      </c>
      <c r="R54" s="1134">
        <v>600000</v>
      </c>
      <c r="S54" s="1036"/>
      <c r="T54" s="1133">
        <v>600000</v>
      </c>
      <c r="U54" s="1134">
        <v>600000</v>
      </c>
      <c r="V54" s="1133">
        <v>300000</v>
      </c>
      <c r="W54" s="1134">
        <v>300000</v>
      </c>
      <c r="X54" s="1133">
        <v>300000</v>
      </c>
      <c r="Y54" s="1162">
        <v>300000</v>
      </c>
      <c r="Z54" s="1158">
        <v>100000</v>
      </c>
      <c r="AA54" s="1163">
        <v>100000</v>
      </c>
      <c r="AB54" s="1164">
        <v>300000</v>
      </c>
      <c r="AC54" s="1134">
        <v>300000</v>
      </c>
    </row>
    <row r="55" spans="1:29" s="1166" customFormat="1" ht="15" thickBot="1">
      <c r="A55" s="1167">
        <v>558</v>
      </c>
      <c r="B55" s="1144">
        <v>6</v>
      </c>
      <c r="C55" s="1113">
        <v>6</v>
      </c>
      <c r="D55" s="1064"/>
      <c r="E55" s="1168">
        <v>24400</v>
      </c>
      <c r="F55" s="1169">
        <v>24400</v>
      </c>
      <c r="G55" s="1776">
        <v>0.06</v>
      </c>
      <c r="H55" s="1036"/>
      <c r="I55" s="1170" t="s">
        <v>2776</v>
      </c>
      <c r="J55" s="1190" t="s">
        <v>2776</v>
      </c>
      <c r="K55" s="1036"/>
      <c r="L55" s="1135">
        <v>160000</v>
      </c>
      <c r="M55" s="1136">
        <v>160000</v>
      </c>
      <c r="N55" s="1170" t="s">
        <v>2776</v>
      </c>
      <c r="O55" s="1917">
        <v>285000</v>
      </c>
      <c r="P55" s="1036"/>
      <c r="Q55" s="1135">
        <v>600000</v>
      </c>
      <c r="R55" s="1136">
        <v>600000</v>
      </c>
      <c r="S55" s="1036"/>
      <c r="T55" s="1135">
        <v>1200000</v>
      </c>
      <c r="U55" s="1136">
        <v>1200000</v>
      </c>
      <c r="V55" s="1135">
        <v>300000</v>
      </c>
      <c r="W55" s="1136">
        <v>300000</v>
      </c>
      <c r="X55" s="1135">
        <v>300000</v>
      </c>
      <c r="Y55" s="1171">
        <v>300000</v>
      </c>
      <c r="Z55" s="1168">
        <v>100000</v>
      </c>
      <c r="AA55" s="1172">
        <v>100000</v>
      </c>
      <c r="AB55" s="1181">
        <v>300000</v>
      </c>
      <c r="AC55" s="1136">
        <v>300000</v>
      </c>
    </row>
    <row r="56" spans="1:29" s="1150" customFormat="1" ht="15" thickBot="1">
      <c r="A56" s="1167" t="s">
        <v>2814</v>
      </c>
      <c r="B56" s="1144">
        <v>8</v>
      </c>
      <c r="C56" s="1113">
        <v>8</v>
      </c>
      <c r="D56" s="1064"/>
      <c r="E56" s="1168">
        <v>40800</v>
      </c>
      <c r="F56" s="1136">
        <v>40800</v>
      </c>
      <c r="G56" s="1780">
        <v>0.06</v>
      </c>
      <c r="H56" s="1036"/>
      <c r="I56" s="1179" t="s">
        <v>2776</v>
      </c>
      <c r="J56" s="1169" t="s">
        <v>2776</v>
      </c>
      <c r="K56" s="1036"/>
      <c r="L56" s="1135">
        <v>300000</v>
      </c>
      <c r="M56" s="1136">
        <v>300000</v>
      </c>
      <c r="N56" s="1022"/>
      <c r="O56" s="1022"/>
      <c r="P56" s="1207"/>
      <c r="Q56" s="1135">
        <v>1200000</v>
      </c>
      <c r="R56" s="1136">
        <v>1200000</v>
      </c>
      <c r="S56" s="1036"/>
      <c r="T56" s="1135">
        <v>1200000</v>
      </c>
      <c r="U56" s="1136">
        <v>1200000</v>
      </c>
      <c r="V56" s="1135">
        <v>1200000</v>
      </c>
      <c r="W56" s="1136">
        <v>1200000</v>
      </c>
      <c r="X56" s="1180">
        <v>600000</v>
      </c>
      <c r="Y56" s="1136">
        <v>570000</v>
      </c>
      <c r="Z56" s="1168">
        <v>160000</v>
      </c>
      <c r="AA56" s="1136">
        <v>160000</v>
      </c>
      <c r="AB56" s="1181">
        <v>300000</v>
      </c>
      <c r="AC56" s="1182">
        <v>300000</v>
      </c>
    </row>
    <row r="57" spans="1:29" ht="15" thickBot="1"/>
    <row r="58" spans="1:29" s="1065" customFormat="1" ht="15" thickBot="1">
      <c r="A58" s="1996" t="s">
        <v>2782</v>
      </c>
      <c r="B58" s="1448" t="s">
        <v>2783</v>
      </c>
      <c r="C58" s="1449"/>
      <c r="D58" s="1063"/>
      <c r="E58" s="1448" t="s">
        <v>1237</v>
      </c>
      <c r="F58" s="1449"/>
      <c r="G58" s="1449"/>
      <c r="H58" s="1025"/>
      <c r="I58" s="1448" t="s">
        <v>2766</v>
      </c>
      <c r="J58" s="1449"/>
      <c r="K58" s="1025"/>
      <c r="L58" s="1448" t="s">
        <v>1236</v>
      </c>
      <c r="M58" s="1449"/>
      <c r="N58" s="1461"/>
      <c r="O58" s="1449"/>
      <c r="P58" s="1025"/>
      <c r="Q58" s="1448" t="s">
        <v>1344</v>
      </c>
      <c r="R58" s="1449"/>
      <c r="S58" s="1025"/>
      <c r="T58" s="2005" t="s">
        <v>1536</v>
      </c>
      <c r="U58" s="2006"/>
      <c r="V58" s="2005" t="s">
        <v>2767</v>
      </c>
      <c r="W58" s="2006"/>
      <c r="X58" s="2005" t="s">
        <v>1469</v>
      </c>
      <c r="Y58" s="2006"/>
      <c r="Z58" s="2005" t="s">
        <v>2768</v>
      </c>
      <c r="AA58" s="2006"/>
      <c r="AB58" s="2001" t="s">
        <v>2769</v>
      </c>
      <c r="AC58" s="2002"/>
    </row>
    <row r="59" spans="1:29" s="1066" customFormat="1">
      <c r="A59" s="1997" t="s">
        <v>2782</v>
      </c>
      <c r="B59" s="1993" t="s">
        <v>2771</v>
      </c>
      <c r="C59" s="1994"/>
      <c r="D59" s="1024"/>
      <c r="E59" s="2003" t="s">
        <v>2773</v>
      </c>
      <c r="F59" s="2004"/>
      <c r="G59" s="1773"/>
      <c r="H59" s="1025"/>
      <c r="I59" s="2003" t="s">
        <v>2773</v>
      </c>
      <c r="J59" s="2004"/>
      <c r="K59" s="1025"/>
      <c r="L59" s="2003" t="s">
        <v>2773</v>
      </c>
      <c r="M59" s="2004"/>
      <c r="N59" s="1991" t="s">
        <v>4552</v>
      </c>
      <c r="O59" s="1994"/>
      <c r="P59" s="1025"/>
      <c r="Q59" s="2003" t="s">
        <v>2773</v>
      </c>
      <c r="R59" s="2004"/>
      <c r="S59" s="1025"/>
      <c r="T59" s="1454"/>
      <c r="U59" s="1455"/>
      <c r="V59" s="1454"/>
      <c r="W59" s="1455"/>
      <c r="X59" s="1454"/>
      <c r="Y59" s="1455"/>
      <c r="Z59" s="1454"/>
      <c r="AA59" s="1455"/>
      <c r="AB59" s="1454"/>
      <c r="AC59" s="1455"/>
    </row>
    <row r="60" spans="1:29" ht="15" thickBot="1">
      <c r="A60" s="1998"/>
      <c r="B60" s="1450" t="s">
        <v>2774</v>
      </c>
      <c r="C60" s="1451" t="s">
        <v>2775</v>
      </c>
      <c r="D60" s="1023"/>
      <c r="E60" s="1452" t="s">
        <v>2774</v>
      </c>
      <c r="F60" s="1453" t="s">
        <v>2775</v>
      </c>
      <c r="G60" s="1774" t="s">
        <v>3966</v>
      </c>
      <c r="H60" s="1026"/>
      <c r="I60" s="1452" t="s">
        <v>2774</v>
      </c>
      <c r="J60" s="1453" t="s">
        <v>2775</v>
      </c>
      <c r="K60" s="1026"/>
      <c r="L60" s="1452" t="s">
        <v>2774</v>
      </c>
      <c r="M60" s="1453" t="s">
        <v>2775</v>
      </c>
      <c r="N60" s="1452" t="s">
        <v>2774</v>
      </c>
      <c r="O60" s="1453" t="s">
        <v>2775</v>
      </c>
      <c r="P60" s="1026"/>
      <c r="Q60" s="1460" t="s">
        <v>2774</v>
      </c>
      <c r="R60" s="1451" t="s">
        <v>2775</v>
      </c>
      <c r="S60" s="1026"/>
      <c r="T60" s="1460" t="s">
        <v>2774</v>
      </c>
      <c r="U60" s="1451" t="s">
        <v>2775</v>
      </c>
      <c r="V60" s="1460" t="s">
        <v>2774</v>
      </c>
      <c r="W60" s="1451" t="s">
        <v>2775</v>
      </c>
      <c r="X60" s="1460" t="s">
        <v>2774</v>
      </c>
      <c r="Y60" s="1451" t="s">
        <v>2775</v>
      </c>
      <c r="Z60" s="1452" t="s">
        <v>2774</v>
      </c>
      <c r="AA60" s="1453" t="s">
        <v>2775</v>
      </c>
      <c r="AB60" s="1452" t="s">
        <v>2774</v>
      </c>
      <c r="AC60" s="1453" t="s">
        <v>2775</v>
      </c>
    </row>
    <row r="61" spans="1:29" ht="15" thickBot="1">
      <c r="A61" s="1075" t="s">
        <v>2815</v>
      </c>
      <c r="B61" s="1067">
        <v>2</v>
      </c>
      <c r="C61" s="1068">
        <v>2</v>
      </c>
      <c r="D61" s="1064"/>
      <c r="E61" s="1276">
        <v>20000</v>
      </c>
      <c r="F61" s="1277">
        <v>20000</v>
      </c>
      <c r="G61" s="1780">
        <v>0.05</v>
      </c>
      <c r="H61" s="1654"/>
      <c r="I61" s="1655" t="s">
        <v>2776</v>
      </c>
      <c r="J61" s="1656" t="s">
        <v>2776</v>
      </c>
      <c r="K61" s="1036"/>
      <c r="L61" s="1061">
        <v>42000</v>
      </c>
      <c r="M61" s="1062">
        <v>42000</v>
      </c>
      <c r="P61" s="1069"/>
      <c r="Q61" s="1070" t="s">
        <v>2776</v>
      </c>
      <c r="R61" s="1071" t="s">
        <v>2776</v>
      </c>
      <c r="S61" s="1069"/>
      <c r="T61" s="1059">
        <v>100000</v>
      </c>
      <c r="U61" s="1072">
        <v>100000</v>
      </c>
      <c r="V61" s="1671" t="s">
        <v>2776</v>
      </c>
      <c r="W61" s="1672" t="s">
        <v>2776</v>
      </c>
      <c r="X61" s="1073">
        <v>100000</v>
      </c>
      <c r="Y61" s="1060">
        <v>100000</v>
      </c>
      <c r="Z61" s="1671" t="s">
        <v>2776</v>
      </c>
      <c r="AA61" s="1674" t="s">
        <v>2776</v>
      </c>
      <c r="AB61" s="1059">
        <v>150000</v>
      </c>
      <c r="AC61" s="1060">
        <v>150000</v>
      </c>
    </row>
    <row r="62" spans="1:29" s="1142" customFormat="1" ht="15" thickBot="1">
      <c r="A62" s="1583" t="s">
        <v>2816</v>
      </c>
      <c r="B62" s="1584">
        <v>3</v>
      </c>
      <c r="C62" s="1050" t="s">
        <v>2784</v>
      </c>
      <c r="D62" s="1064"/>
      <c r="E62" s="1585">
        <v>10000</v>
      </c>
      <c r="F62" s="1586" t="s">
        <v>2784</v>
      </c>
      <c r="G62" s="1776">
        <v>0.05</v>
      </c>
      <c r="H62" s="1036"/>
      <c r="I62" s="1070">
        <v>60000</v>
      </c>
      <c r="J62" s="1071" t="s">
        <v>2784</v>
      </c>
      <c r="K62" s="1036"/>
      <c r="L62" s="1061" t="s">
        <v>2776</v>
      </c>
      <c r="M62" s="1062" t="s">
        <v>2776</v>
      </c>
      <c r="N62" s="1022"/>
      <c r="O62" s="1207"/>
      <c r="P62" s="1069"/>
      <c r="Q62" s="1061" t="s">
        <v>2776</v>
      </c>
      <c r="R62" s="1062" t="s">
        <v>2776</v>
      </c>
      <c r="S62" s="1036"/>
      <c r="T62" s="1061">
        <v>200000</v>
      </c>
      <c r="U62" s="1062" t="s">
        <v>2784</v>
      </c>
      <c r="V62" s="1061" t="s">
        <v>2776</v>
      </c>
      <c r="W62" s="1062" t="s">
        <v>2776</v>
      </c>
      <c r="X62" s="1061">
        <v>200000</v>
      </c>
      <c r="Y62" s="1587" t="s">
        <v>2784</v>
      </c>
      <c r="Z62" s="1585" t="s">
        <v>2776</v>
      </c>
      <c r="AA62" s="1588" t="s">
        <v>2776</v>
      </c>
      <c r="AB62" s="1589" t="s">
        <v>2776</v>
      </c>
      <c r="AC62" s="1590" t="s">
        <v>2776</v>
      </c>
    </row>
    <row r="67" spans="23:23">
      <c r="W67" s="1074"/>
    </row>
  </sheetData>
  <mergeCells count="48">
    <mergeCell ref="AB58:AC58"/>
    <mergeCell ref="B59:C59"/>
    <mergeCell ref="E59:F59"/>
    <mergeCell ref="I59:J59"/>
    <mergeCell ref="L59:M59"/>
    <mergeCell ref="Q59:R59"/>
    <mergeCell ref="N59:O59"/>
    <mergeCell ref="A58:A60"/>
    <mergeCell ref="T58:U58"/>
    <mergeCell ref="V58:W58"/>
    <mergeCell ref="X58:Y58"/>
    <mergeCell ref="Z58:AA58"/>
    <mergeCell ref="AB43:AC43"/>
    <mergeCell ref="B44:C44"/>
    <mergeCell ref="E44:F44"/>
    <mergeCell ref="I44:J44"/>
    <mergeCell ref="L44:M44"/>
    <mergeCell ref="Q44:R44"/>
    <mergeCell ref="N44:O44"/>
    <mergeCell ref="A43:A45"/>
    <mergeCell ref="T43:U43"/>
    <mergeCell ref="V43:W43"/>
    <mergeCell ref="X43:Y43"/>
    <mergeCell ref="Z43:AA43"/>
    <mergeCell ref="Z3:AA3"/>
    <mergeCell ref="AB3:AC3"/>
    <mergeCell ref="B4:C4"/>
    <mergeCell ref="E4:F4"/>
    <mergeCell ref="I4:J4"/>
    <mergeCell ref="L4:M4"/>
    <mergeCell ref="Q4:R4"/>
    <mergeCell ref="N4:O4"/>
    <mergeCell ref="A22:A24"/>
    <mergeCell ref="T22:U22"/>
    <mergeCell ref="V22:W22"/>
    <mergeCell ref="X22:Y22"/>
    <mergeCell ref="A3:A5"/>
    <mergeCell ref="T3:U3"/>
    <mergeCell ref="V3:W3"/>
    <mergeCell ref="X3:Y3"/>
    <mergeCell ref="N23:O23"/>
    <mergeCell ref="AB22:AC22"/>
    <mergeCell ref="B23:C23"/>
    <mergeCell ref="E23:F23"/>
    <mergeCell ref="I23:J23"/>
    <mergeCell ref="L23:M23"/>
    <mergeCell ref="Q23:R23"/>
    <mergeCell ref="Z22:AA22"/>
  </mergeCells>
  <pageMargins left="0.23622047244094491" right="0.23622047244094491" top="0.74803149606299213" bottom="0.74803149606299213" header="0.31496062992125984" footer="0.31496062992125984"/>
  <pageSetup paperSize="9" scale="87" fitToWidth="2" orientation="landscape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15" filterMode="1">
    <tabColor rgb="FF99FFCC"/>
  </sheetPr>
  <dimension ref="A1:CL614"/>
  <sheetViews>
    <sheetView tabSelected="1" zoomScaleNormal="100" workbookViewId="0">
      <pane xSplit="5" ySplit="6" topLeftCell="F7" activePane="bottomRight" state="frozen"/>
      <selection activeCell="E16" sqref="E16"/>
      <selection pane="topRight" activeCell="E16" sqref="E16"/>
      <selection pane="bottomLeft" activeCell="E16" sqref="E16"/>
      <selection pane="bottomRight" activeCell="E6" sqref="E6"/>
    </sheetView>
  </sheetViews>
  <sheetFormatPr defaultColWidth="11.44140625" defaultRowHeight="11.4"/>
  <cols>
    <col min="1" max="1" width="3.6640625" style="928" hidden="1" customWidth="1"/>
    <col min="2" max="2" width="3.6640625" style="971" hidden="1" customWidth="1"/>
    <col min="3" max="3" width="12.88671875" style="928" customWidth="1"/>
    <col min="4" max="4" width="16.109375" style="928" bestFit="1" customWidth="1"/>
    <col min="5" max="5" width="42" style="928" bestFit="1" customWidth="1"/>
    <col min="6" max="6" width="13.88671875" style="926" customWidth="1"/>
    <col min="7" max="10" width="12.5546875" style="926" bestFit="1" customWidth="1"/>
    <col min="11" max="19" width="12.5546875" style="926" customWidth="1"/>
    <col min="20" max="20" width="12.6640625" style="926" customWidth="1"/>
    <col min="21" max="26" width="12.5546875" style="926" customWidth="1"/>
    <col min="27" max="27" width="12" style="926" customWidth="1"/>
    <col min="28" max="28" width="12.5546875" style="926" customWidth="1"/>
    <col min="29" max="29" width="12.6640625" style="926" customWidth="1"/>
    <col min="30" max="31" width="12.5546875" style="926" customWidth="1"/>
    <col min="32" max="32" width="11.44140625" style="926" customWidth="1"/>
    <col min="33" max="33" width="12.5546875" style="926" customWidth="1"/>
    <col min="34" max="34" width="12.6640625" style="926" customWidth="1"/>
    <col min="35" max="35" width="11.6640625" style="926" customWidth="1"/>
    <col min="36" max="36" width="12.5546875" style="926" customWidth="1"/>
    <col min="37" max="37" width="11.44140625" style="926" customWidth="1"/>
    <col min="38" max="41" width="12.5546875" style="926" customWidth="1"/>
    <col min="42" max="42" width="11.33203125" style="926" customWidth="1"/>
    <col min="43" max="43" width="12" style="926" customWidth="1"/>
    <col min="44" max="44" width="11.33203125" style="926" customWidth="1"/>
    <col min="45" max="46" width="11.44140625" style="926" customWidth="1"/>
    <col min="47" max="47" width="12.6640625" style="926" customWidth="1"/>
    <col min="48" max="48" width="12.5546875" style="926" customWidth="1"/>
    <col min="49" max="49" width="12" style="926" customWidth="1"/>
    <col min="50" max="51" width="12.5546875" style="926" customWidth="1"/>
    <col min="52" max="52" width="12.6640625" style="926" customWidth="1"/>
    <col min="53" max="53" width="12" style="926" customWidth="1"/>
    <col min="54" max="54" width="12.6640625" style="926" customWidth="1"/>
    <col min="55" max="55" width="12" style="926" customWidth="1"/>
    <col min="56" max="56" width="11.44140625" style="926" customWidth="1"/>
    <col min="57" max="57" width="10.44140625" style="926" customWidth="1"/>
    <col min="58" max="58" width="12.5546875" style="926" customWidth="1"/>
    <col min="59" max="59" width="10.44140625" style="926" customWidth="1"/>
    <col min="60" max="60" width="12.5546875" style="926" customWidth="1"/>
    <col min="61" max="61" width="10.33203125" style="926" customWidth="1"/>
    <col min="62" max="62" width="12.6640625" style="926" customWidth="1"/>
    <col min="63" max="63" width="11.6640625" style="926" customWidth="1"/>
    <col min="64" max="64" width="9.44140625" style="926" customWidth="1"/>
    <col min="65" max="65" width="11.33203125" style="926" customWidth="1"/>
    <col min="66" max="66" width="8.88671875" style="926" customWidth="1"/>
    <col min="67" max="67" width="9.88671875" style="926" customWidth="1"/>
    <col min="68" max="68" width="9.109375" style="926" customWidth="1"/>
    <col min="69" max="69" width="9.44140625" style="926" customWidth="1"/>
    <col min="70" max="70" width="10.44140625" style="926" customWidth="1"/>
    <col min="71" max="71" width="11.44140625" style="926" customWidth="1"/>
    <col min="72" max="72" width="12.6640625" style="926" customWidth="1"/>
    <col min="73" max="73" width="11.6640625" style="926" customWidth="1"/>
    <col min="74" max="74" width="11.44140625" style="926" customWidth="1"/>
    <col min="75" max="75" width="11.33203125" style="926" customWidth="1"/>
    <col min="76" max="76" width="8.109375" style="926" customWidth="1"/>
    <col min="77" max="77" width="9.109375" style="926" customWidth="1"/>
    <col min="78" max="79" width="11.44140625" style="926" customWidth="1"/>
    <col min="80" max="81" width="10.44140625" style="926" customWidth="1"/>
    <col min="82" max="82" width="6.33203125" style="926" customWidth="1"/>
    <col min="83" max="83" width="8.109375" style="926" customWidth="1"/>
    <col min="84" max="84" width="9.109375" style="926" customWidth="1"/>
    <col min="85" max="85" width="9.44140625" style="926" customWidth="1"/>
    <col min="86" max="87" width="10.44140625" style="926" customWidth="1"/>
    <col min="88" max="88" width="5" style="926" customWidth="1"/>
    <col min="89" max="89" width="8.6640625" style="926" customWidth="1"/>
    <col min="90" max="90" width="7" style="926" customWidth="1"/>
    <col min="91" max="16384" width="11.44140625" style="928"/>
  </cols>
  <sheetData>
    <row r="1" spans="1:90" ht="13.2">
      <c r="A1" s="1503" t="str">
        <f>Front!J3</f>
        <v>k</v>
      </c>
      <c r="C1" s="965" t="s">
        <v>2326</v>
      </c>
      <c r="F1" s="928"/>
    </row>
    <row r="2" spans="1:90">
      <c r="C2" s="966" t="s">
        <v>4567</v>
      </c>
      <c r="F2" s="978"/>
    </row>
    <row r="3" spans="1:90" hidden="1">
      <c r="C3" s="966"/>
      <c r="F3" s="978"/>
    </row>
    <row r="4" spans="1:90" hidden="1">
      <c r="C4" s="966"/>
      <c r="F4" s="978"/>
    </row>
    <row r="5" spans="1:90" s="993" customFormat="1" ht="15" customHeight="1">
      <c r="B5" s="997"/>
      <c r="F5" s="994">
        <v>1</v>
      </c>
      <c r="G5" s="994">
        <v>2</v>
      </c>
      <c r="H5" s="994">
        <v>3</v>
      </c>
      <c r="I5" s="994">
        <v>4</v>
      </c>
      <c r="J5" s="994">
        <v>5</v>
      </c>
      <c r="K5" s="994">
        <v>6</v>
      </c>
      <c r="L5" s="994">
        <v>7</v>
      </c>
      <c r="M5" s="994">
        <v>8</v>
      </c>
      <c r="N5" s="994">
        <v>9</v>
      </c>
      <c r="O5" s="994">
        <v>10</v>
      </c>
      <c r="P5" s="994">
        <v>11</v>
      </c>
      <c r="Q5" s="994">
        <v>12</v>
      </c>
      <c r="R5" s="994">
        <v>13</v>
      </c>
      <c r="S5" s="994">
        <v>14</v>
      </c>
      <c r="T5" s="994">
        <v>15</v>
      </c>
      <c r="U5" s="994">
        <v>16</v>
      </c>
      <c r="V5" s="994">
        <v>17</v>
      </c>
      <c r="W5" s="994">
        <v>18</v>
      </c>
      <c r="X5" s="994">
        <v>19</v>
      </c>
      <c r="Y5" s="994">
        <v>20</v>
      </c>
      <c r="Z5" s="994">
        <v>21</v>
      </c>
      <c r="AA5" s="994">
        <v>22</v>
      </c>
      <c r="AB5" s="994">
        <v>23</v>
      </c>
      <c r="AC5" s="994">
        <v>24</v>
      </c>
      <c r="AD5" s="994">
        <v>25</v>
      </c>
      <c r="AE5" s="994">
        <v>26</v>
      </c>
      <c r="AF5" s="994">
        <v>27</v>
      </c>
      <c r="AG5" s="994">
        <v>28</v>
      </c>
      <c r="AH5" s="994">
        <v>29</v>
      </c>
      <c r="AI5" s="994">
        <v>30</v>
      </c>
      <c r="AJ5" s="994">
        <v>31</v>
      </c>
      <c r="AK5" s="994">
        <v>32</v>
      </c>
      <c r="AL5" s="994">
        <v>33</v>
      </c>
      <c r="AM5" s="994">
        <v>34</v>
      </c>
      <c r="AN5" s="994">
        <v>35</v>
      </c>
      <c r="AO5" s="994">
        <v>36</v>
      </c>
      <c r="AP5" s="994">
        <v>37</v>
      </c>
      <c r="AQ5" s="994">
        <v>38</v>
      </c>
      <c r="AR5" s="994">
        <v>39</v>
      </c>
      <c r="AS5" s="994">
        <v>40</v>
      </c>
      <c r="AT5" s="994">
        <v>41</v>
      </c>
      <c r="AU5" s="994">
        <v>42</v>
      </c>
      <c r="AV5" s="994">
        <v>43</v>
      </c>
      <c r="AW5" s="994">
        <v>44</v>
      </c>
      <c r="AX5" s="994">
        <v>45</v>
      </c>
      <c r="AY5" s="994">
        <v>46</v>
      </c>
      <c r="AZ5" s="994">
        <v>47</v>
      </c>
      <c r="BA5" s="994">
        <v>48</v>
      </c>
      <c r="BB5" s="994">
        <v>49</v>
      </c>
      <c r="BC5" s="994">
        <v>50</v>
      </c>
      <c r="BD5" s="994">
        <v>51</v>
      </c>
      <c r="BE5" s="994">
        <v>52</v>
      </c>
      <c r="BF5" s="994">
        <v>53</v>
      </c>
      <c r="BG5" s="994">
        <v>54</v>
      </c>
      <c r="BH5" s="994">
        <v>55</v>
      </c>
      <c r="BI5" s="994">
        <v>56</v>
      </c>
      <c r="BJ5" s="994"/>
      <c r="BK5" s="994"/>
      <c r="BL5" s="994"/>
      <c r="BM5" s="994"/>
      <c r="BN5" s="994"/>
      <c r="BO5" s="994"/>
      <c r="BP5" s="994"/>
      <c r="BQ5" s="994"/>
      <c r="BR5" s="994"/>
      <c r="BS5" s="994"/>
      <c r="BT5" s="994"/>
      <c r="BU5" s="994"/>
      <c r="BV5" s="994"/>
      <c r="BW5" s="994"/>
      <c r="BX5" s="994"/>
      <c r="BY5" s="994"/>
      <c r="BZ5" s="994"/>
      <c r="CA5" s="994"/>
      <c r="CB5" s="994"/>
      <c r="CC5" s="994"/>
      <c r="CD5" s="994"/>
      <c r="CE5" s="994"/>
      <c r="CF5" s="994"/>
      <c r="CG5" s="994"/>
      <c r="CH5" s="994"/>
      <c r="CI5" s="994"/>
      <c r="CJ5" s="994"/>
      <c r="CK5" s="994"/>
      <c r="CL5" s="994"/>
    </row>
    <row r="6" spans="1:90" s="961" customFormat="1" ht="16.5" customHeight="1">
      <c r="B6" s="998"/>
      <c r="C6" s="967" t="s">
        <v>2335</v>
      </c>
      <c r="D6" s="962" t="s">
        <v>2900</v>
      </c>
      <c r="E6" s="963" t="s">
        <v>2901</v>
      </c>
      <c r="F6" s="988" t="s">
        <v>2327</v>
      </c>
      <c r="G6" s="989"/>
      <c r="H6" s="989"/>
      <c r="I6" s="989"/>
      <c r="J6" s="989"/>
      <c r="K6" s="989"/>
      <c r="L6" s="989"/>
      <c r="M6" s="989"/>
      <c r="N6" s="989"/>
      <c r="O6" s="989"/>
      <c r="P6" s="989"/>
      <c r="Q6" s="989"/>
      <c r="R6" s="989"/>
      <c r="S6" s="989"/>
      <c r="T6" s="989"/>
      <c r="U6" s="989"/>
      <c r="V6" s="989"/>
      <c r="W6" s="989"/>
      <c r="X6" s="989"/>
      <c r="Y6" s="989"/>
      <c r="Z6" s="989"/>
      <c r="AA6" s="989"/>
      <c r="AB6" s="989"/>
      <c r="AC6" s="989"/>
      <c r="AD6" s="989"/>
      <c r="AE6" s="989"/>
      <c r="AF6" s="989"/>
      <c r="AG6" s="989"/>
      <c r="AH6" s="989"/>
      <c r="AI6" s="989"/>
      <c r="AJ6" s="989"/>
      <c r="AK6" s="989"/>
      <c r="AL6" s="989"/>
      <c r="AM6" s="989"/>
      <c r="AN6" s="989"/>
      <c r="AO6" s="989"/>
      <c r="AP6" s="989"/>
      <c r="AQ6" s="989"/>
      <c r="AR6" s="989"/>
      <c r="AS6" s="989"/>
      <c r="AT6" s="989"/>
      <c r="AU6" s="989"/>
      <c r="AV6" s="989"/>
      <c r="AW6" s="989"/>
      <c r="AX6" s="989"/>
      <c r="AY6" s="989"/>
      <c r="AZ6" s="989"/>
      <c r="BA6" s="989"/>
      <c r="BB6" s="989"/>
      <c r="BC6" s="989"/>
      <c r="BD6" s="989"/>
      <c r="BE6" s="989"/>
      <c r="BF6" s="989"/>
      <c r="BG6" s="989"/>
      <c r="BH6" s="989"/>
      <c r="BI6" s="989"/>
      <c r="BJ6" s="989"/>
      <c r="BK6" s="989"/>
      <c r="BL6" s="989"/>
      <c r="BM6" s="989"/>
      <c r="BN6" s="989"/>
      <c r="BO6" s="989"/>
      <c r="BP6" s="989"/>
      <c r="BQ6" s="989"/>
      <c r="BR6" s="989"/>
      <c r="BS6" s="989"/>
      <c r="BT6" s="989"/>
      <c r="BU6" s="989"/>
      <c r="BV6" s="989"/>
      <c r="BW6" s="989"/>
      <c r="BX6" s="989"/>
      <c r="BY6" s="989"/>
      <c r="BZ6" s="989"/>
      <c r="CA6" s="989"/>
      <c r="CB6" s="989"/>
      <c r="CC6" s="989"/>
      <c r="CD6" s="989"/>
      <c r="CE6" s="989"/>
      <c r="CF6" s="989"/>
      <c r="CG6" s="989"/>
      <c r="CH6" s="989"/>
      <c r="CI6" s="989"/>
      <c r="CJ6" s="989"/>
      <c r="CK6" s="989"/>
      <c r="CL6" s="990"/>
    </row>
    <row r="7" spans="1:90" hidden="1">
      <c r="A7" s="928" t="str">
        <f>IF(ISERROR(#REF!),"xx","")</f>
        <v>xx</v>
      </c>
      <c r="C7" s="950" t="str">
        <f t="shared" ref="C7:C70" si="0">IF(ISERROR(MATCH($C$2,F7:CL7,0)),"",C$2)</f>
        <v/>
      </c>
      <c r="D7" s="940">
        <v>9967003353</v>
      </c>
      <c r="E7" s="948" t="s">
        <v>2892</v>
      </c>
      <c r="F7" s="925" t="s">
        <v>2670</v>
      </c>
      <c r="G7" s="925" t="s">
        <v>2880</v>
      </c>
      <c r="H7" s="932" t="s">
        <v>2585</v>
      </c>
      <c r="I7" s="925" t="s">
        <v>2586</v>
      </c>
      <c r="J7" s="925" t="s">
        <v>2984</v>
      </c>
      <c r="K7" s="925"/>
      <c r="L7" s="925"/>
      <c r="M7" s="925"/>
      <c r="CL7" s="941"/>
    </row>
    <row r="8" spans="1:90">
      <c r="A8" s="928" t="str">
        <f>IF(ISERROR(#REF!),"xx","")</f>
        <v>xx</v>
      </c>
      <c r="C8" s="950" t="str">
        <f t="shared" si="0"/>
        <v>Press C83hc</v>
      </c>
      <c r="D8" s="942">
        <v>9967002757</v>
      </c>
      <c r="E8" s="948" t="s">
        <v>2732</v>
      </c>
      <c r="F8" s="929">
        <v>951</v>
      </c>
      <c r="G8" s="926">
        <v>1100</v>
      </c>
      <c r="H8" s="929" t="s">
        <v>3407</v>
      </c>
      <c r="I8" s="929" t="s">
        <v>3410</v>
      </c>
      <c r="J8" s="926" t="s">
        <v>3409</v>
      </c>
      <c r="K8" s="926" t="s">
        <v>2890</v>
      </c>
      <c r="L8" s="926" t="s">
        <v>4296</v>
      </c>
      <c r="M8" s="926" t="s">
        <v>4332</v>
      </c>
      <c r="N8" s="926" t="s">
        <v>4297</v>
      </c>
      <c r="O8" s="926" t="s">
        <v>4299</v>
      </c>
      <c r="P8" s="926" t="s">
        <v>4302</v>
      </c>
      <c r="Q8" s="926" t="s">
        <v>4303</v>
      </c>
      <c r="R8" s="926" t="s">
        <v>4308</v>
      </c>
      <c r="S8" s="926" t="s">
        <v>4309</v>
      </c>
      <c r="T8" s="926" t="s">
        <v>3900</v>
      </c>
      <c r="U8" s="926" t="s">
        <v>3902</v>
      </c>
      <c r="V8" s="926" t="s">
        <v>3904</v>
      </c>
      <c r="W8" s="926" t="s">
        <v>4313</v>
      </c>
      <c r="X8" s="926" t="s">
        <v>4314</v>
      </c>
      <c r="Y8" s="926" t="s">
        <v>4315</v>
      </c>
      <c r="Z8" s="926" t="s">
        <v>4298</v>
      </c>
      <c r="AA8" s="926" t="s">
        <v>4310</v>
      </c>
      <c r="AB8" s="926" t="s">
        <v>4311</v>
      </c>
      <c r="AC8" s="926" t="s">
        <v>4300</v>
      </c>
      <c r="AD8" s="926" t="s">
        <v>4301</v>
      </c>
      <c r="AE8" s="926" t="s">
        <v>4304</v>
      </c>
      <c r="AF8" s="926" t="s">
        <v>4305</v>
      </c>
      <c r="AG8" s="926" t="s">
        <v>4307</v>
      </c>
      <c r="AH8" s="926" t="s">
        <v>4567</v>
      </c>
      <c r="CL8" s="941"/>
    </row>
    <row r="9" spans="1:90" hidden="1">
      <c r="A9" s="928" t="str">
        <f>IF(ISERROR(#REF!),"xx","")</f>
        <v>xx</v>
      </c>
      <c r="C9" s="950" t="str">
        <f t="shared" si="0"/>
        <v/>
      </c>
      <c r="D9" s="940">
        <v>9967001266</v>
      </c>
      <c r="E9" s="948" t="s">
        <v>2088</v>
      </c>
      <c r="F9" s="929">
        <v>20</v>
      </c>
      <c r="G9" s="929" t="s">
        <v>180</v>
      </c>
      <c r="H9" s="925"/>
      <c r="I9" s="925"/>
      <c r="J9" s="925"/>
      <c r="K9" s="925"/>
      <c r="L9" s="925"/>
      <c r="M9" s="925"/>
      <c r="CL9" s="941"/>
    </row>
    <row r="10" spans="1:90">
      <c r="A10" s="928" t="str">
        <f>IF(ISERROR(#REF!),"xx","")</f>
        <v>xx</v>
      </c>
      <c r="C10" s="950" t="str">
        <f t="shared" si="0"/>
        <v>Press C83hc</v>
      </c>
      <c r="D10" s="942">
        <v>9967002758</v>
      </c>
      <c r="E10" s="948" t="s">
        <v>2733</v>
      </c>
      <c r="F10" s="929">
        <v>951</v>
      </c>
      <c r="G10" s="926">
        <v>1100</v>
      </c>
      <c r="H10" s="929" t="s">
        <v>3407</v>
      </c>
      <c r="I10" s="929" t="s">
        <v>3410</v>
      </c>
      <c r="J10" s="926" t="s">
        <v>3409</v>
      </c>
      <c r="K10" s="926" t="s">
        <v>2890</v>
      </c>
      <c r="L10" s="926" t="s">
        <v>4296</v>
      </c>
      <c r="M10" s="926" t="s">
        <v>4332</v>
      </c>
      <c r="N10" s="926" t="s">
        <v>4297</v>
      </c>
      <c r="O10" s="926" t="s">
        <v>4299</v>
      </c>
      <c r="P10" s="926" t="s">
        <v>4302</v>
      </c>
      <c r="Q10" s="926" t="s">
        <v>4303</v>
      </c>
      <c r="R10" s="926" t="s">
        <v>4308</v>
      </c>
      <c r="S10" s="926" t="s">
        <v>4309</v>
      </c>
      <c r="T10" s="926" t="s">
        <v>3900</v>
      </c>
      <c r="U10" s="926" t="s">
        <v>3902</v>
      </c>
      <c r="V10" s="926" t="s">
        <v>3904</v>
      </c>
      <c r="W10" s="926" t="s">
        <v>4313</v>
      </c>
      <c r="X10" s="926" t="s">
        <v>4314</v>
      </c>
      <c r="Y10" s="926" t="s">
        <v>4315</v>
      </c>
      <c r="Z10" s="926" t="s">
        <v>4298</v>
      </c>
      <c r="AA10" s="926" t="s">
        <v>4310</v>
      </c>
      <c r="AB10" s="926" t="s">
        <v>4311</v>
      </c>
      <c r="AC10" s="926" t="s">
        <v>4300</v>
      </c>
      <c r="AD10" s="926" t="s">
        <v>4301</v>
      </c>
      <c r="AE10" s="926" t="s">
        <v>4304</v>
      </c>
      <c r="AF10" s="926" t="s">
        <v>4305</v>
      </c>
      <c r="AG10" s="926" t="s">
        <v>4307</v>
      </c>
      <c r="AH10" s="926" t="s">
        <v>4567</v>
      </c>
      <c r="CL10" s="941"/>
    </row>
    <row r="11" spans="1:90" hidden="1">
      <c r="A11" s="928" t="str">
        <f>IF(ISERROR(#REF!),"xx","")</f>
        <v>xx</v>
      </c>
      <c r="C11" s="950" t="str">
        <f t="shared" si="0"/>
        <v/>
      </c>
      <c r="D11" s="942" t="s">
        <v>2065</v>
      </c>
      <c r="E11" s="948" t="s">
        <v>2089</v>
      </c>
      <c r="F11" s="929" t="s">
        <v>3410</v>
      </c>
      <c r="G11" s="929" t="s">
        <v>3409</v>
      </c>
      <c r="H11" s="926" t="s">
        <v>2890</v>
      </c>
      <c r="CL11" s="941"/>
    </row>
    <row r="12" spans="1:90">
      <c r="A12" s="928" t="str">
        <f>IF(ISERROR(#REF!),"xx","")</f>
        <v>xx</v>
      </c>
      <c r="C12" s="950" t="str">
        <f t="shared" si="0"/>
        <v>Press C83hc</v>
      </c>
      <c r="D12" s="942">
        <v>9967002756</v>
      </c>
      <c r="E12" s="948" t="s">
        <v>2731</v>
      </c>
      <c r="F12" s="929">
        <v>951</v>
      </c>
      <c r="G12" s="926">
        <v>1100</v>
      </c>
      <c r="H12" s="929" t="s">
        <v>3407</v>
      </c>
      <c r="I12" s="929" t="s">
        <v>3410</v>
      </c>
      <c r="J12" s="926" t="s">
        <v>3409</v>
      </c>
      <c r="K12" s="926" t="s">
        <v>2890</v>
      </c>
      <c r="L12" s="926" t="s">
        <v>4296</v>
      </c>
      <c r="M12" s="926" t="s">
        <v>4332</v>
      </c>
      <c r="N12" s="926" t="s">
        <v>4297</v>
      </c>
      <c r="O12" s="926" t="s">
        <v>4299</v>
      </c>
      <c r="P12" s="926" t="s">
        <v>4302</v>
      </c>
      <c r="Q12" s="926" t="s">
        <v>4303</v>
      </c>
      <c r="R12" s="926" t="s">
        <v>4308</v>
      </c>
      <c r="S12" s="926" t="s">
        <v>4309</v>
      </c>
      <c r="T12" s="926" t="s">
        <v>3900</v>
      </c>
      <c r="U12" s="926" t="s">
        <v>3902</v>
      </c>
      <c r="V12" s="926" t="s">
        <v>3904</v>
      </c>
      <c r="W12" s="926" t="s">
        <v>4313</v>
      </c>
      <c r="X12" s="926" t="s">
        <v>4314</v>
      </c>
      <c r="Y12" s="926" t="s">
        <v>4315</v>
      </c>
      <c r="Z12" s="926" t="s">
        <v>4298</v>
      </c>
      <c r="AA12" s="926" t="s">
        <v>4310</v>
      </c>
      <c r="AB12" s="926" t="s">
        <v>4311</v>
      </c>
      <c r="AC12" s="926" t="s">
        <v>4300</v>
      </c>
      <c r="AD12" s="926" t="s">
        <v>4301</v>
      </c>
      <c r="AE12" s="926" t="s">
        <v>4304</v>
      </c>
      <c r="AF12" s="926" t="s">
        <v>4305</v>
      </c>
      <c r="AG12" s="926" t="s">
        <v>4307</v>
      </c>
      <c r="AH12" s="926" t="s">
        <v>4567</v>
      </c>
      <c r="CL12" s="941"/>
    </row>
    <row r="13" spans="1:90" hidden="1">
      <c r="A13" s="928" t="str">
        <f>IF(ISERROR(#REF!),"xx","")</f>
        <v>xx</v>
      </c>
      <c r="C13" s="950" t="str">
        <f t="shared" si="0"/>
        <v/>
      </c>
      <c r="D13" s="942">
        <v>9967000458</v>
      </c>
      <c r="E13" s="948" t="s">
        <v>2090</v>
      </c>
      <c r="F13" s="929" t="s">
        <v>1216</v>
      </c>
      <c r="G13" s="929" t="s">
        <v>695</v>
      </c>
      <c r="I13" s="929"/>
      <c r="J13" s="929"/>
      <c r="K13" s="929"/>
      <c r="L13" s="929"/>
      <c r="M13" s="929"/>
      <c r="CL13" s="941"/>
    </row>
    <row r="14" spans="1:90" hidden="1">
      <c r="A14" s="928" t="str">
        <f>IF(ISERROR(#REF!),"xx","")</f>
        <v>xx</v>
      </c>
      <c r="C14" s="950" t="str">
        <f t="shared" si="0"/>
        <v/>
      </c>
      <c r="D14" s="940">
        <v>9967001267</v>
      </c>
      <c r="E14" s="948" t="s">
        <v>2091</v>
      </c>
      <c r="F14" s="925">
        <v>20</v>
      </c>
      <c r="G14" s="925" t="s">
        <v>180</v>
      </c>
      <c r="H14" s="930"/>
      <c r="I14" s="925"/>
      <c r="J14" s="925"/>
      <c r="K14" s="925"/>
      <c r="L14" s="925"/>
      <c r="M14" s="925"/>
      <c r="CL14" s="941"/>
    </row>
    <row r="15" spans="1:90">
      <c r="A15" s="928" t="str">
        <f>IF(ISERROR(#REF!),"xx","")</f>
        <v>xx</v>
      </c>
      <c r="C15" s="950" t="str">
        <f t="shared" si="0"/>
        <v>Press C83hc</v>
      </c>
      <c r="D15" s="940">
        <v>9967005205</v>
      </c>
      <c r="E15" s="948" t="s">
        <v>3946</v>
      </c>
      <c r="F15" s="926" t="s">
        <v>4299</v>
      </c>
      <c r="G15" s="926" t="s">
        <v>4302</v>
      </c>
      <c r="H15" s="926" t="s">
        <v>4303</v>
      </c>
      <c r="I15" s="926" t="s">
        <v>4308</v>
      </c>
      <c r="J15" s="926" t="s">
        <v>4309</v>
      </c>
      <c r="K15" s="932" t="s">
        <v>3900</v>
      </c>
      <c r="L15" s="926" t="s">
        <v>3902</v>
      </c>
      <c r="M15" s="932" t="s">
        <v>3904</v>
      </c>
      <c r="N15" s="926" t="s">
        <v>4313</v>
      </c>
      <c r="O15" s="926" t="s">
        <v>4314</v>
      </c>
      <c r="P15" s="926" t="s">
        <v>4315</v>
      </c>
      <c r="Q15" s="932" t="s">
        <v>4310</v>
      </c>
      <c r="R15" s="932" t="s">
        <v>4311</v>
      </c>
      <c r="S15" s="925" t="s">
        <v>4305</v>
      </c>
      <c r="T15" s="926" t="s">
        <v>4567</v>
      </c>
      <c r="U15" s="925" t="s">
        <v>3898</v>
      </c>
      <c r="V15" s="925" t="s">
        <v>4295</v>
      </c>
      <c r="W15" s="932" t="s">
        <v>2476</v>
      </c>
      <c r="CL15" s="941"/>
    </row>
    <row r="16" spans="1:90">
      <c r="A16" s="928" t="str">
        <f>IF(ISERROR(#REF!),"xx","")</f>
        <v>xx</v>
      </c>
      <c r="C16" s="950" t="str">
        <f t="shared" si="0"/>
        <v>Press C83hc</v>
      </c>
      <c r="D16" s="940">
        <v>9967005206</v>
      </c>
      <c r="E16" s="948" t="s">
        <v>3947</v>
      </c>
      <c r="F16" s="925" t="s">
        <v>4299</v>
      </c>
      <c r="G16" s="926" t="s">
        <v>4302</v>
      </c>
      <c r="H16" s="925" t="s">
        <v>4303</v>
      </c>
      <c r="I16" s="925" t="s">
        <v>4308</v>
      </c>
      <c r="J16" s="926" t="s">
        <v>4309</v>
      </c>
      <c r="K16" s="926" t="s">
        <v>3900</v>
      </c>
      <c r="L16" s="925" t="s">
        <v>3902</v>
      </c>
      <c r="M16" s="925" t="s">
        <v>3904</v>
      </c>
      <c r="N16" s="926" t="s">
        <v>4313</v>
      </c>
      <c r="O16" s="926" t="s">
        <v>4314</v>
      </c>
      <c r="P16" s="926" t="s">
        <v>4315</v>
      </c>
      <c r="Q16" s="926" t="s">
        <v>4310</v>
      </c>
      <c r="R16" s="926" t="s">
        <v>4311</v>
      </c>
      <c r="S16" s="926" t="s">
        <v>4305</v>
      </c>
      <c r="T16" s="926" t="s">
        <v>4567</v>
      </c>
      <c r="U16" s="932" t="s">
        <v>3898</v>
      </c>
      <c r="V16" s="925" t="s">
        <v>4295</v>
      </c>
      <c r="W16" s="925" t="s">
        <v>2476</v>
      </c>
      <c r="CL16" s="941"/>
    </row>
    <row r="17" spans="1:90">
      <c r="A17" s="928" t="str">
        <f>IF(ISERROR(#REF!),"xx","")</f>
        <v>xx</v>
      </c>
      <c r="C17" s="950" t="str">
        <f t="shared" si="0"/>
        <v>Press C83hc</v>
      </c>
      <c r="D17" s="940">
        <v>9967003442</v>
      </c>
      <c r="E17" s="948" t="s">
        <v>3922</v>
      </c>
      <c r="F17" s="925">
        <v>951</v>
      </c>
      <c r="G17" s="926" t="s">
        <v>3407</v>
      </c>
      <c r="H17" s="925" t="s">
        <v>3410</v>
      </c>
      <c r="I17" s="925" t="s">
        <v>3409</v>
      </c>
      <c r="J17" s="926" t="s">
        <v>2890</v>
      </c>
      <c r="K17" s="926" t="s">
        <v>4299</v>
      </c>
      <c r="L17" s="925" t="s">
        <v>4302</v>
      </c>
      <c r="M17" s="925" t="s">
        <v>4303</v>
      </c>
      <c r="N17" s="932" t="s">
        <v>4308</v>
      </c>
      <c r="O17" s="925" t="s">
        <v>4309</v>
      </c>
      <c r="P17" s="926" t="s">
        <v>3900</v>
      </c>
      <c r="Q17" s="926" t="s">
        <v>3902</v>
      </c>
      <c r="R17" s="926" t="s">
        <v>3904</v>
      </c>
      <c r="S17" s="926" t="s">
        <v>4313</v>
      </c>
      <c r="T17" s="926" t="s">
        <v>4314</v>
      </c>
      <c r="U17" s="926" t="s">
        <v>4315</v>
      </c>
      <c r="V17" s="926" t="s">
        <v>4310</v>
      </c>
      <c r="W17" s="926" t="s">
        <v>4311</v>
      </c>
      <c r="X17" s="925" t="s">
        <v>4305</v>
      </c>
      <c r="Y17" s="926" t="s">
        <v>4567</v>
      </c>
      <c r="CL17" s="941"/>
    </row>
    <row r="18" spans="1:90" hidden="1">
      <c r="A18" s="928" t="str">
        <f>IF(ISERROR(#REF!),"xx","")</f>
        <v>xx</v>
      </c>
      <c r="C18" s="950" t="str">
        <f t="shared" si="0"/>
        <v/>
      </c>
      <c r="D18" s="942" t="s">
        <v>1025</v>
      </c>
      <c r="E18" s="948" t="s">
        <v>2092</v>
      </c>
      <c r="F18" s="931">
        <v>211</v>
      </c>
      <c r="CL18" s="941"/>
    </row>
    <row r="19" spans="1:90" hidden="1">
      <c r="A19" s="928" t="str">
        <f>IF(ISERROR(#REF!),"xx","")</f>
        <v>xx</v>
      </c>
      <c r="C19" s="950" t="str">
        <f t="shared" si="0"/>
        <v/>
      </c>
      <c r="D19" s="942" t="s">
        <v>856</v>
      </c>
      <c r="E19" s="948" t="s">
        <v>2093</v>
      </c>
      <c r="F19" s="929">
        <v>215</v>
      </c>
      <c r="G19" s="926">
        <v>226</v>
      </c>
      <c r="CL19" s="941"/>
    </row>
    <row r="20" spans="1:90" hidden="1">
      <c r="A20" s="928" t="str">
        <f>IF(ISERROR(#REF!),"xx","")</f>
        <v>xx</v>
      </c>
      <c r="C20" s="950" t="str">
        <f t="shared" si="0"/>
        <v/>
      </c>
      <c r="D20" s="942">
        <v>9967003437</v>
      </c>
      <c r="E20" s="948" t="s">
        <v>2908</v>
      </c>
      <c r="F20" s="929">
        <v>4050</v>
      </c>
      <c r="G20" s="926">
        <v>4750</v>
      </c>
      <c r="CL20" s="941"/>
    </row>
    <row r="21" spans="1:90" hidden="1">
      <c r="A21" s="928" t="str">
        <f>IF(ISERROR(#REF!),"xx","")</f>
        <v>xx</v>
      </c>
      <c r="C21" s="950" t="str">
        <f t="shared" si="0"/>
        <v/>
      </c>
      <c r="D21" s="942">
        <v>9967004865</v>
      </c>
      <c r="E21" s="948" t="s">
        <v>3723</v>
      </c>
      <c r="F21" s="926">
        <v>227</v>
      </c>
      <c r="G21" s="926">
        <v>287</v>
      </c>
      <c r="H21" s="926">
        <v>308</v>
      </c>
      <c r="I21" s="926">
        <v>367</v>
      </c>
      <c r="J21" s="926">
        <v>368</v>
      </c>
      <c r="K21" s="926">
        <v>458</v>
      </c>
      <c r="L21" s="926">
        <v>558</v>
      </c>
      <c r="M21" s="926">
        <v>758</v>
      </c>
      <c r="N21" s="926">
        <v>958</v>
      </c>
      <c r="O21" s="926" t="s">
        <v>2473</v>
      </c>
      <c r="P21" s="926" t="s">
        <v>2474</v>
      </c>
      <c r="Q21" s="926" t="s">
        <v>4256</v>
      </c>
      <c r="R21" s="926" t="s">
        <v>2475</v>
      </c>
      <c r="S21" s="926" t="s">
        <v>4241</v>
      </c>
      <c r="T21" s="926" t="s">
        <v>2384</v>
      </c>
      <c r="U21" s="926" t="s">
        <v>4242</v>
      </c>
      <c r="V21" s="926" t="s">
        <v>2383</v>
      </c>
      <c r="W21" s="926" t="s">
        <v>4243</v>
      </c>
      <c r="X21" s="926" t="s">
        <v>2378</v>
      </c>
      <c r="Y21" s="926" t="s">
        <v>4095</v>
      </c>
      <c r="Z21" s="926" t="s">
        <v>2379</v>
      </c>
      <c r="AA21" s="926" t="s">
        <v>2325</v>
      </c>
      <c r="AB21" s="929" t="s">
        <v>3256</v>
      </c>
      <c r="AC21" s="926" t="s">
        <v>3291</v>
      </c>
      <c r="AD21" s="926" t="s">
        <v>2333</v>
      </c>
      <c r="AE21" s="926" t="s">
        <v>3257</v>
      </c>
      <c r="AF21" s="926" t="s">
        <v>3128</v>
      </c>
      <c r="AG21" s="926" t="s">
        <v>2082</v>
      </c>
      <c r="AH21" s="926" t="s">
        <v>3130</v>
      </c>
      <c r="AI21" s="926" t="s">
        <v>2052</v>
      </c>
      <c r="AJ21" s="926" t="s">
        <v>3665</v>
      </c>
      <c r="AK21" s="926" t="s">
        <v>2051</v>
      </c>
      <c r="AL21" s="926" t="s">
        <v>3674</v>
      </c>
      <c r="AM21" s="926" t="s">
        <v>2072</v>
      </c>
      <c r="AN21" s="926" t="s">
        <v>3675</v>
      </c>
      <c r="AO21" s="926" t="s">
        <v>4102</v>
      </c>
      <c r="AP21" s="926" t="s">
        <v>2073</v>
      </c>
      <c r="AQ21" s="926" t="s">
        <v>4103</v>
      </c>
      <c r="AR21" s="926" t="s">
        <v>4312</v>
      </c>
      <c r="AS21" s="926" t="s">
        <v>2380</v>
      </c>
      <c r="AT21" s="926" t="s">
        <v>2083</v>
      </c>
      <c r="CL21" s="941"/>
    </row>
    <row r="22" spans="1:90" hidden="1">
      <c r="A22" s="928" t="str">
        <f>IF(ISERROR(#REF!),"xx","")</f>
        <v>xx</v>
      </c>
      <c r="C22" s="950" t="str">
        <f t="shared" si="0"/>
        <v/>
      </c>
      <c r="D22" s="942">
        <v>9967007062</v>
      </c>
      <c r="E22" s="948" t="s">
        <v>4333</v>
      </c>
      <c r="F22" s="926" t="s">
        <v>4083</v>
      </c>
      <c r="G22" s="926" t="s">
        <v>4306</v>
      </c>
      <c r="W22" s="929"/>
      <c r="CL22" s="941"/>
    </row>
    <row r="23" spans="1:90" hidden="1">
      <c r="A23" s="928" t="str">
        <f>IF(ISERROR(#REF!),"xx","")</f>
        <v>xx</v>
      </c>
      <c r="C23" s="950" t="str">
        <f t="shared" si="0"/>
        <v/>
      </c>
      <c r="D23" s="942">
        <v>9967000950</v>
      </c>
      <c r="E23" s="948" t="s">
        <v>2094</v>
      </c>
      <c r="F23" s="926" t="s">
        <v>4298</v>
      </c>
      <c r="G23" s="932" t="s">
        <v>4300</v>
      </c>
      <c r="H23" s="929" t="s">
        <v>4301</v>
      </c>
      <c r="I23" s="929" t="s">
        <v>4304</v>
      </c>
      <c r="J23" s="929" t="s">
        <v>4307</v>
      </c>
      <c r="CL23" s="941"/>
    </row>
    <row r="24" spans="1:90" hidden="1">
      <c r="A24" s="928" t="str">
        <f>IF(ISERROR(#REF!),"xx","")</f>
        <v>xx</v>
      </c>
      <c r="C24" s="950" t="str">
        <f t="shared" si="0"/>
        <v/>
      </c>
      <c r="D24" s="942">
        <v>9967002440</v>
      </c>
      <c r="E24" s="948" t="s">
        <v>2095</v>
      </c>
      <c r="F24" s="929">
        <v>951</v>
      </c>
      <c r="G24" s="926">
        <v>1100</v>
      </c>
      <c r="H24" s="929" t="s">
        <v>3407</v>
      </c>
      <c r="I24" s="929" t="s">
        <v>3410</v>
      </c>
      <c r="J24" s="926" t="s">
        <v>3409</v>
      </c>
      <c r="K24" s="926" t="s">
        <v>2890</v>
      </c>
      <c r="CL24" s="941"/>
    </row>
    <row r="25" spans="1:90">
      <c r="A25" s="928" t="str">
        <f>IF(ISERROR(#REF!),"xx","")</f>
        <v>xx</v>
      </c>
      <c r="C25" s="950" t="str">
        <f t="shared" si="0"/>
        <v>Press C83hc</v>
      </c>
      <c r="D25" s="942">
        <v>9967003761</v>
      </c>
      <c r="E25" s="948" t="s">
        <v>3012</v>
      </c>
      <c r="F25" s="926" t="s">
        <v>4299</v>
      </c>
      <c r="G25" s="926" t="s">
        <v>4302</v>
      </c>
      <c r="H25" s="926" t="s">
        <v>4303</v>
      </c>
      <c r="I25" s="926" t="s">
        <v>4308</v>
      </c>
      <c r="J25" s="926" t="s">
        <v>4309</v>
      </c>
      <c r="K25" s="932" t="s">
        <v>3900</v>
      </c>
      <c r="L25" s="929" t="s">
        <v>3902</v>
      </c>
      <c r="M25" s="929" t="s">
        <v>3904</v>
      </c>
      <c r="N25" s="926" t="s">
        <v>4313</v>
      </c>
      <c r="O25" s="926" t="s">
        <v>4314</v>
      </c>
      <c r="P25" s="926" t="s">
        <v>4315</v>
      </c>
      <c r="Q25" s="929" t="s">
        <v>4310</v>
      </c>
      <c r="R25" s="926" t="s">
        <v>4310</v>
      </c>
      <c r="S25" s="926" t="s">
        <v>4311</v>
      </c>
      <c r="T25" s="926" t="s">
        <v>4311</v>
      </c>
      <c r="U25" s="926" t="s">
        <v>4305</v>
      </c>
      <c r="V25" s="926" t="s">
        <v>4567</v>
      </c>
      <c r="CL25" s="941"/>
    </row>
    <row r="26" spans="1:90" hidden="1">
      <c r="A26" s="928" t="str">
        <f>IF(ISERROR(#REF!),"xx","")</f>
        <v>xx</v>
      </c>
      <c r="C26" s="950" t="str">
        <f t="shared" si="0"/>
        <v/>
      </c>
      <c r="D26" s="942">
        <v>9967002441</v>
      </c>
      <c r="E26" s="948" t="s">
        <v>2096</v>
      </c>
      <c r="F26" s="929">
        <v>951</v>
      </c>
      <c r="G26" s="926">
        <v>1100</v>
      </c>
      <c r="H26" s="929" t="s">
        <v>3407</v>
      </c>
      <c r="I26" s="929" t="s">
        <v>3410</v>
      </c>
      <c r="J26" s="926" t="s">
        <v>3409</v>
      </c>
      <c r="K26" s="926" t="s">
        <v>2890</v>
      </c>
      <c r="L26" s="926" t="s">
        <v>4310</v>
      </c>
      <c r="M26" s="926" t="s">
        <v>4311</v>
      </c>
      <c r="CL26" s="941"/>
    </row>
    <row r="27" spans="1:90">
      <c r="A27" s="928" t="str">
        <f>IF(ISERROR(#REF!),"xx","")</f>
        <v>xx</v>
      </c>
      <c r="C27" s="950" t="str">
        <f t="shared" si="0"/>
        <v>Press C83hc</v>
      </c>
      <c r="D27" s="942">
        <v>9967002442</v>
      </c>
      <c r="E27" s="948" t="s">
        <v>2097</v>
      </c>
      <c r="F27" s="929">
        <v>951</v>
      </c>
      <c r="G27" s="926">
        <v>1100</v>
      </c>
      <c r="H27" s="929" t="s">
        <v>3407</v>
      </c>
      <c r="I27" s="929" t="s">
        <v>3410</v>
      </c>
      <c r="J27" s="926" t="s">
        <v>3409</v>
      </c>
      <c r="K27" s="926" t="s">
        <v>2890</v>
      </c>
      <c r="L27" s="926" t="s">
        <v>4299</v>
      </c>
      <c r="M27" s="926" t="s">
        <v>4302</v>
      </c>
      <c r="N27" s="926" t="s">
        <v>4303</v>
      </c>
      <c r="O27" s="926" t="s">
        <v>4308</v>
      </c>
      <c r="P27" s="926" t="s">
        <v>4309</v>
      </c>
      <c r="Q27" s="926" t="s">
        <v>3900</v>
      </c>
      <c r="R27" s="926" t="s">
        <v>3902</v>
      </c>
      <c r="S27" s="926" t="s">
        <v>3904</v>
      </c>
      <c r="T27" s="926" t="s">
        <v>4313</v>
      </c>
      <c r="U27" s="926" t="s">
        <v>4314</v>
      </c>
      <c r="V27" s="926" t="s">
        <v>4315</v>
      </c>
      <c r="W27" s="926" t="s">
        <v>4310</v>
      </c>
      <c r="X27" s="926" t="s">
        <v>4311</v>
      </c>
      <c r="Y27" s="926" t="s">
        <v>4305</v>
      </c>
      <c r="Z27" s="926" t="s">
        <v>4567</v>
      </c>
      <c r="CL27" s="941"/>
    </row>
    <row r="28" spans="1:90">
      <c r="A28" s="928" t="str">
        <f>IF(ISERROR(#REF!),"xx","")</f>
        <v>xx</v>
      </c>
      <c r="C28" s="950" t="str">
        <f t="shared" si="0"/>
        <v>Press C83hc</v>
      </c>
      <c r="D28" s="942">
        <v>9967004851</v>
      </c>
      <c r="E28" s="948" t="s">
        <v>3606</v>
      </c>
      <c r="F28" s="929">
        <v>951</v>
      </c>
      <c r="G28" s="926">
        <v>1100</v>
      </c>
      <c r="H28" s="929" t="s">
        <v>3407</v>
      </c>
      <c r="I28" s="929" t="s">
        <v>3410</v>
      </c>
      <c r="J28" s="926" t="s">
        <v>3409</v>
      </c>
      <c r="K28" s="926" t="s">
        <v>2890</v>
      </c>
      <c r="L28" s="926" t="s">
        <v>4299</v>
      </c>
      <c r="M28" s="926" t="s">
        <v>4302</v>
      </c>
      <c r="N28" s="926" t="s">
        <v>4303</v>
      </c>
      <c r="O28" s="926" t="s">
        <v>4308</v>
      </c>
      <c r="P28" s="926" t="s">
        <v>4309</v>
      </c>
      <c r="Q28" s="926" t="s">
        <v>3900</v>
      </c>
      <c r="R28" s="926" t="s">
        <v>3902</v>
      </c>
      <c r="S28" s="926" t="s">
        <v>3904</v>
      </c>
      <c r="T28" s="926" t="s">
        <v>4313</v>
      </c>
      <c r="U28" s="926" t="s">
        <v>4314</v>
      </c>
      <c r="V28" s="926" t="s">
        <v>4315</v>
      </c>
      <c r="W28" s="926" t="s">
        <v>4310</v>
      </c>
      <c r="X28" s="926" t="s">
        <v>4311</v>
      </c>
      <c r="Y28" s="926" t="s">
        <v>4305</v>
      </c>
      <c r="Z28" s="926" t="s">
        <v>4567</v>
      </c>
      <c r="CL28" s="941"/>
    </row>
    <row r="29" spans="1:90" hidden="1">
      <c r="A29" s="928" t="str">
        <f>IF(ISERROR(#REF!),"xx","")</f>
        <v>xx</v>
      </c>
      <c r="C29" s="950" t="str">
        <f t="shared" si="0"/>
        <v/>
      </c>
      <c r="D29" s="942">
        <v>9967002443</v>
      </c>
      <c r="E29" s="948" t="s">
        <v>2098</v>
      </c>
      <c r="F29" s="929">
        <v>951</v>
      </c>
      <c r="G29" s="926">
        <v>1100</v>
      </c>
      <c r="H29" s="929" t="s">
        <v>3407</v>
      </c>
      <c r="I29" s="929" t="s">
        <v>3410</v>
      </c>
      <c r="J29" s="926" t="s">
        <v>3409</v>
      </c>
      <c r="K29" s="926" t="s">
        <v>2890</v>
      </c>
      <c r="L29" s="926" t="s">
        <v>4310</v>
      </c>
      <c r="M29" s="926" t="s">
        <v>4311</v>
      </c>
      <c r="CL29" s="941"/>
    </row>
    <row r="30" spans="1:90" hidden="1">
      <c r="A30" s="928" t="str">
        <f>IF(ISERROR(#REF!),"xx","")</f>
        <v>xx</v>
      </c>
      <c r="C30" s="950" t="str">
        <f t="shared" si="0"/>
        <v/>
      </c>
      <c r="D30" s="942">
        <v>9967004852</v>
      </c>
      <c r="E30" s="948" t="s">
        <v>3607</v>
      </c>
      <c r="F30" s="929">
        <v>951</v>
      </c>
      <c r="G30" s="926">
        <v>1100</v>
      </c>
      <c r="H30" s="929" t="s">
        <v>3407</v>
      </c>
      <c r="I30" s="929" t="s">
        <v>3410</v>
      </c>
      <c r="J30" s="926" t="s">
        <v>3409</v>
      </c>
      <c r="K30" s="926" t="s">
        <v>2890</v>
      </c>
      <c r="L30" s="926" t="s">
        <v>4310</v>
      </c>
      <c r="M30" s="926" t="s">
        <v>4311</v>
      </c>
      <c r="CL30" s="941"/>
    </row>
    <row r="31" spans="1:90">
      <c r="A31" s="928" t="str">
        <f>IF(ISERROR(#REF!),"xx","")</f>
        <v>xx</v>
      </c>
      <c r="C31" s="950" t="str">
        <f t="shared" si="0"/>
        <v>Press C83hc</v>
      </c>
      <c r="D31" s="942">
        <v>9967002759</v>
      </c>
      <c r="E31" s="948" t="s">
        <v>2099</v>
      </c>
      <c r="F31" s="929">
        <v>1051</v>
      </c>
      <c r="G31" s="929">
        <v>1200</v>
      </c>
      <c r="H31" s="929" t="s">
        <v>2074</v>
      </c>
      <c r="I31" s="929" t="s">
        <v>2075</v>
      </c>
      <c r="J31" s="929" t="s">
        <v>3407</v>
      </c>
      <c r="K31" s="926" t="s">
        <v>2076</v>
      </c>
      <c r="L31" s="929" t="s">
        <v>3410</v>
      </c>
      <c r="M31" s="929" t="s">
        <v>3409</v>
      </c>
      <c r="N31" s="926" t="s">
        <v>2890</v>
      </c>
      <c r="O31" s="926" t="s">
        <v>4296</v>
      </c>
      <c r="P31" s="926" t="s">
        <v>4332</v>
      </c>
      <c r="Q31" s="926" t="s">
        <v>4297</v>
      </c>
      <c r="R31" s="926" t="s">
        <v>4299</v>
      </c>
      <c r="S31" s="926" t="s">
        <v>4302</v>
      </c>
      <c r="T31" s="926" t="s">
        <v>4303</v>
      </c>
      <c r="U31" s="926" t="s">
        <v>4308</v>
      </c>
      <c r="V31" s="926" t="s">
        <v>4309</v>
      </c>
      <c r="W31" s="926" t="s">
        <v>3900</v>
      </c>
      <c r="X31" s="926" t="s">
        <v>3902</v>
      </c>
      <c r="Y31" s="926" t="s">
        <v>3904</v>
      </c>
      <c r="Z31" s="926" t="s">
        <v>4313</v>
      </c>
      <c r="AA31" s="926" t="s">
        <v>4314</v>
      </c>
      <c r="AB31" s="926" t="s">
        <v>4315</v>
      </c>
      <c r="AC31" s="926" t="s">
        <v>4298</v>
      </c>
      <c r="AD31" s="926" t="s">
        <v>4310</v>
      </c>
      <c r="AE31" s="926" t="s">
        <v>4311</v>
      </c>
      <c r="AF31" s="932" t="s">
        <v>4300</v>
      </c>
      <c r="AG31" s="929" t="s">
        <v>4301</v>
      </c>
      <c r="AH31" s="929" t="s">
        <v>4304</v>
      </c>
      <c r="AI31" s="926" t="s">
        <v>4305</v>
      </c>
      <c r="AJ31" s="929" t="s">
        <v>4307</v>
      </c>
      <c r="AK31" s="926" t="s">
        <v>4567</v>
      </c>
      <c r="AL31" s="929" t="s">
        <v>475</v>
      </c>
      <c r="AM31" s="929" t="s">
        <v>2077</v>
      </c>
      <c r="AN31" s="929" t="s">
        <v>695</v>
      </c>
      <c r="AO31" s="929" t="s">
        <v>2078</v>
      </c>
      <c r="AP31" s="929" t="s">
        <v>1495</v>
      </c>
      <c r="CL31" s="941"/>
    </row>
    <row r="32" spans="1:90" hidden="1">
      <c r="A32" s="928" t="str">
        <f>IF(ISERROR(#REF!),"xx","")</f>
        <v>xx</v>
      </c>
      <c r="C32" s="950" t="str">
        <f t="shared" si="0"/>
        <v/>
      </c>
      <c r="D32" s="942" t="s">
        <v>1601</v>
      </c>
      <c r="E32" s="948" t="s">
        <v>3518</v>
      </c>
      <c r="F32" s="931">
        <v>223</v>
      </c>
      <c r="G32" s="926">
        <v>227</v>
      </c>
      <c r="H32" s="931">
        <v>283</v>
      </c>
      <c r="I32" s="926">
        <v>287</v>
      </c>
      <c r="J32" s="926">
        <v>308</v>
      </c>
      <c r="K32" s="931">
        <v>363</v>
      </c>
      <c r="L32" s="926">
        <v>367</v>
      </c>
      <c r="M32" s="926">
        <v>368</v>
      </c>
      <c r="N32" s="931">
        <v>423</v>
      </c>
      <c r="O32" s="926">
        <v>458</v>
      </c>
      <c r="P32" s="932">
        <v>552</v>
      </c>
      <c r="Q32" s="926">
        <v>558</v>
      </c>
      <c r="R32" s="932">
        <v>652</v>
      </c>
      <c r="S32" s="929">
        <v>654</v>
      </c>
      <c r="T32" s="929">
        <v>754</v>
      </c>
      <c r="U32" s="926">
        <v>758</v>
      </c>
      <c r="V32" s="926">
        <v>958</v>
      </c>
      <c r="W32" s="926">
        <v>4052</v>
      </c>
      <c r="X32" s="926">
        <v>4752</v>
      </c>
      <c r="Y32" s="926" t="s">
        <v>2473</v>
      </c>
      <c r="Z32" s="926" t="s">
        <v>2474</v>
      </c>
      <c r="AA32" s="926" t="s">
        <v>4256</v>
      </c>
      <c r="AB32" s="926" t="s">
        <v>2475</v>
      </c>
      <c r="AC32" s="926" t="s">
        <v>4241</v>
      </c>
      <c r="AD32" s="926" t="s">
        <v>2384</v>
      </c>
      <c r="AE32" s="926" t="s">
        <v>4242</v>
      </c>
      <c r="AF32" s="926" t="s">
        <v>2383</v>
      </c>
      <c r="AG32" s="926" t="s">
        <v>4243</v>
      </c>
      <c r="AH32" s="926" t="s">
        <v>2378</v>
      </c>
      <c r="AI32" s="926" t="s">
        <v>4095</v>
      </c>
      <c r="AJ32" s="926" t="s">
        <v>2379</v>
      </c>
      <c r="AK32" s="929" t="s">
        <v>989</v>
      </c>
      <c r="AL32" s="933" t="s">
        <v>2079</v>
      </c>
      <c r="AM32" s="933" t="s">
        <v>2325</v>
      </c>
      <c r="AN32" s="926" t="s">
        <v>3256</v>
      </c>
      <c r="AO32" s="926" t="s">
        <v>3291</v>
      </c>
      <c r="AP32" s="929" t="s">
        <v>990</v>
      </c>
      <c r="AQ32" s="933" t="s">
        <v>2080</v>
      </c>
      <c r="AR32" s="933" t="s">
        <v>2333</v>
      </c>
      <c r="AS32" s="926" t="s">
        <v>3257</v>
      </c>
      <c r="AT32" s="926" t="s">
        <v>3128</v>
      </c>
      <c r="AU32" s="926" t="s">
        <v>3826</v>
      </c>
      <c r="AV32" s="933" t="s">
        <v>991</v>
      </c>
      <c r="AW32" s="933" t="s">
        <v>2081</v>
      </c>
      <c r="AX32" s="933" t="s">
        <v>2082</v>
      </c>
      <c r="AY32" s="926" t="s">
        <v>3130</v>
      </c>
      <c r="AZ32" s="926" t="s">
        <v>3827</v>
      </c>
      <c r="BA32" s="926" t="s">
        <v>3828</v>
      </c>
      <c r="BB32" s="929" t="s">
        <v>1102</v>
      </c>
      <c r="BC32" s="933" t="s">
        <v>1804</v>
      </c>
      <c r="BD32" s="933" t="s">
        <v>2052</v>
      </c>
      <c r="BE32" s="926" t="s">
        <v>3665</v>
      </c>
      <c r="BF32" s="929" t="s">
        <v>1416</v>
      </c>
      <c r="BG32" s="934" t="s">
        <v>1789</v>
      </c>
      <c r="BH32" s="933" t="s">
        <v>2051</v>
      </c>
      <c r="BI32" s="926" t="s">
        <v>3674</v>
      </c>
      <c r="BJ32" s="932" t="s">
        <v>1417</v>
      </c>
      <c r="BK32" s="929" t="s">
        <v>845</v>
      </c>
      <c r="BL32" s="929" t="s">
        <v>1149</v>
      </c>
      <c r="BM32" s="929" t="s">
        <v>2072</v>
      </c>
      <c r="BN32" s="926" t="s">
        <v>3675</v>
      </c>
      <c r="BO32" s="926" t="s">
        <v>4102</v>
      </c>
      <c r="BP32" s="929" t="s">
        <v>1150</v>
      </c>
      <c r="BQ32" s="929" t="s">
        <v>2073</v>
      </c>
      <c r="BR32" s="926" t="s">
        <v>4103</v>
      </c>
      <c r="BS32" s="926" t="s">
        <v>4312</v>
      </c>
      <c r="BT32" s="932" t="s">
        <v>2068</v>
      </c>
      <c r="BU32" s="926" t="s">
        <v>2380</v>
      </c>
      <c r="BV32" s="929" t="s">
        <v>909</v>
      </c>
      <c r="BW32" s="929" t="s">
        <v>2083</v>
      </c>
      <c r="CL32" s="941"/>
    </row>
    <row r="33" spans="1:90" hidden="1">
      <c r="A33" s="928" t="str">
        <f>IF(ISERROR(#REF!),"xx","")</f>
        <v>xx</v>
      </c>
      <c r="C33" s="950" t="str">
        <f t="shared" si="0"/>
        <v/>
      </c>
      <c r="D33" s="942">
        <v>9967001356</v>
      </c>
      <c r="E33" s="948" t="s">
        <v>2100</v>
      </c>
      <c r="F33" s="926" t="s">
        <v>4298</v>
      </c>
      <c r="G33" s="932" t="s">
        <v>4300</v>
      </c>
      <c r="H33" s="926" t="s">
        <v>2084</v>
      </c>
      <c r="CL33" s="941"/>
    </row>
    <row r="34" spans="1:90" hidden="1">
      <c r="A34" s="928" t="str">
        <f>IF(ISERROR(#REF!),"xx","")</f>
        <v>xx</v>
      </c>
      <c r="C34" s="950" t="str">
        <f t="shared" si="0"/>
        <v/>
      </c>
      <c r="D34" s="872">
        <v>9967001965</v>
      </c>
      <c r="E34" s="948" t="s">
        <v>2101</v>
      </c>
      <c r="F34" s="933" t="s">
        <v>2080</v>
      </c>
      <c r="G34" s="933" t="s">
        <v>2333</v>
      </c>
      <c r="H34" s="933" t="s">
        <v>2081</v>
      </c>
      <c r="I34" s="933" t="s">
        <v>2082</v>
      </c>
      <c r="J34" s="933" t="s">
        <v>1804</v>
      </c>
      <c r="K34" s="933" t="s">
        <v>2052</v>
      </c>
      <c r="L34" s="934" t="s">
        <v>1789</v>
      </c>
      <c r="M34" s="933" t="s">
        <v>2051</v>
      </c>
      <c r="N34" s="929" t="s">
        <v>1149</v>
      </c>
      <c r="O34" s="929" t="s">
        <v>2072</v>
      </c>
      <c r="P34" s="929" t="s">
        <v>1150</v>
      </c>
      <c r="Q34" s="929" t="s">
        <v>2073</v>
      </c>
      <c r="CL34" s="941"/>
    </row>
    <row r="35" spans="1:90" hidden="1">
      <c r="A35" s="928" t="str">
        <f>IF(ISERROR(#REF!),"xx","")</f>
        <v>xx</v>
      </c>
      <c r="C35" s="950" t="str">
        <f t="shared" si="0"/>
        <v/>
      </c>
      <c r="D35" s="942">
        <v>9967000776</v>
      </c>
      <c r="E35" s="948" t="s">
        <v>2102</v>
      </c>
      <c r="F35" s="929" t="s">
        <v>2331</v>
      </c>
      <c r="G35" s="929"/>
      <c r="H35" s="929"/>
      <c r="CL35" s="941"/>
    </row>
    <row r="36" spans="1:90" hidden="1">
      <c r="A36" s="928" t="str">
        <f>IF(ISERROR(#REF!),"xx","")</f>
        <v>xx</v>
      </c>
      <c r="C36" s="950" t="str">
        <f t="shared" si="0"/>
        <v/>
      </c>
      <c r="D36" s="940">
        <v>9967002351</v>
      </c>
      <c r="E36" s="948" t="s">
        <v>4335</v>
      </c>
      <c r="F36" s="925" t="s">
        <v>1959</v>
      </c>
      <c r="G36" s="925"/>
      <c r="H36" s="925"/>
      <c r="CL36" s="941"/>
    </row>
    <row r="37" spans="1:90" hidden="1">
      <c r="A37" s="928" t="str">
        <f>IF(ISERROR(#REF!),"xx","")</f>
        <v>xx</v>
      </c>
      <c r="C37" s="950" t="str">
        <f t="shared" si="0"/>
        <v/>
      </c>
      <c r="D37" s="940">
        <v>9967003660</v>
      </c>
      <c r="E37" s="948" t="s">
        <v>2997</v>
      </c>
      <c r="F37" s="925" t="s">
        <v>2473</v>
      </c>
      <c r="G37" s="925" t="s">
        <v>2474</v>
      </c>
      <c r="H37" s="925" t="s">
        <v>2475</v>
      </c>
      <c r="I37" s="926" t="s">
        <v>2384</v>
      </c>
      <c r="J37" s="926" t="s">
        <v>2383</v>
      </c>
      <c r="K37" s="926" t="s">
        <v>2378</v>
      </c>
      <c r="L37" s="926" t="s">
        <v>2379</v>
      </c>
      <c r="M37" s="926" t="s">
        <v>2325</v>
      </c>
      <c r="N37" s="926" t="s">
        <v>2333</v>
      </c>
      <c r="O37" s="926" t="s">
        <v>2082</v>
      </c>
      <c r="P37" s="926" t="s">
        <v>2052</v>
      </c>
      <c r="Q37" s="926" t="s">
        <v>2051</v>
      </c>
      <c r="R37" s="926" t="s">
        <v>2072</v>
      </c>
      <c r="S37" s="926" t="s">
        <v>2073</v>
      </c>
      <c r="CL37" s="941"/>
    </row>
    <row r="38" spans="1:90" hidden="1">
      <c r="A38" s="928" t="str">
        <f>IF(ISERROR(#REF!),"xx","")</f>
        <v>xx</v>
      </c>
      <c r="C38" s="950" t="str">
        <f t="shared" si="0"/>
        <v/>
      </c>
      <c r="D38" s="940">
        <v>9967004022</v>
      </c>
      <c r="E38" s="948" t="s">
        <v>3178</v>
      </c>
      <c r="F38" s="925">
        <v>227</v>
      </c>
      <c r="G38" s="925">
        <v>287</v>
      </c>
      <c r="H38" s="926">
        <v>308</v>
      </c>
      <c r="I38" s="925">
        <v>367</v>
      </c>
      <c r="J38" s="926">
        <v>368</v>
      </c>
      <c r="K38" s="926">
        <v>458</v>
      </c>
      <c r="L38" s="926">
        <v>558</v>
      </c>
      <c r="M38" s="926">
        <v>758</v>
      </c>
      <c r="N38" s="926">
        <v>958</v>
      </c>
      <c r="O38" s="926" t="s">
        <v>4256</v>
      </c>
      <c r="P38" s="926" t="s">
        <v>4241</v>
      </c>
      <c r="Q38" s="926" t="s">
        <v>4242</v>
      </c>
      <c r="R38" s="926" t="s">
        <v>4243</v>
      </c>
      <c r="S38" s="926" t="s">
        <v>4095</v>
      </c>
      <c r="T38" s="926" t="s">
        <v>3256</v>
      </c>
      <c r="U38" s="926" t="s">
        <v>3291</v>
      </c>
      <c r="V38" s="926" t="s">
        <v>3257</v>
      </c>
      <c r="W38" s="926" t="s">
        <v>3128</v>
      </c>
      <c r="X38" s="926" t="s">
        <v>3130</v>
      </c>
      <c r="Y38" s="926" t="s">
        <v>3665</v>
      </c>
      <c r="Z38" s="926" t="s">
        <v>3674</v>
      </c>
      <c r="AA38" s="926" t="s">
        <v>3675</v>
      </c>
      <c r="AB38" s="926" t="s">
        <v>4102</v>
      </c>
      <c r="AC38" s="926" t="s">
        <v>4103</v>
      </c>
      <c r="CL38" s="941"/>
    </row>
    <row r="39" spans="1:90" hidden="1">
      <c r="A39" s="928" t="str">
        <f>IF(ISERROR(#REF!),"xx","")</f>
        <v>xx</v>
      </c>
      <c r="C39" s="950" t="str">
        <f t="shared" si="0"/>
        <v/>
      </c>
      <c r="D39" s="940">
        <v>9967004836</v>
      </c>
      <c r="E39" s="948" t="s">
        <v>3628</v>
      </c>
      <c r="F39" s="926">
        <v>227</v>
      </c>
      <c r="G39" s="926">
        <v>287</v>
      </c>
      <c r="H39" s="926">
        <v>308</v>
      </c>
      <c r="I39" s="926">
        <v>367</v>
      </c>
      <c r="J39" s="926">
        <v>368</v>
      </c>
      <c r="K39" s="926">
        <v>458</v>
      </c>
      <c r="L39" s="926">
        <v>558</v>
      </c>
      <c r="M39" s="926">
        <v>654</v>
      </c>
      <c r="N39" s="926">
        <v>754</v>
      </c>
      <c r="O39" s="926">
        <v>758</v>
      </c>
      <c r="P39" s="926">
        <v>958</v>
      </c>
      <c r="Q39" s="926">
        <v>4050</v>
      </c>
      <c r="R39" s="926">
        <v>4052</v>
      </c>
      <c r="S39" s="926">
        <v>4750</v>
      </c>
      <c r="T39" s="926">
        <v>4752</v>
      </c>
      <c r="U39" s="925" t="s">
        <v>2473</v>
      </c>
      <c r="V39" s="925" t="s">
        <v>2474</v>
      </c>
      <c r="W39" s="926" t="s">
        <v>4256</v>
      </c>
      <c r="X39" s="925" t="s">
        <v>2475</v>
      </c>
      <c r="Y39" s="926" t="s">
        <v>4241</v>
      </c>
      <c r="Z39" s="926" t="s">
        <v>2384</v>
      </c>
      <c r="AA39" s="926" t="s">
        <v>4242</v>
      </c>
      <c r="AB39" s="926" t="s">
        <v>2383</v>
      </c>
      <c r="AC39" s="926" t="s">
        <v>4243</v>
      </c>
      <c r="AD39" s="926" t="s">
        <v>2378</v>
      </c>
      <c r="AE39" s="926" t="s">
        <v>4095</v>
      </c>
      <c r="AF39" s="926" t="s">
        <v>2379</v>
      </c>
      <c r="AG39" s="926" t="s">
        <v>2079</v>
      </c>
      <c r="AH39" s="926" t="s">
        <v>2325</v>
      </c>
      <c r="AI39" s="926" t="s">
        <v>3256</v>
      </c>
      <c r="AJ39" s="926" t="s">
        <v>3291</v>
      </c>
      <c r="AK39" s="926" t="s">
        <v>2080</v>
      </c>
      <c r="AL39" s="926" t="s">
        <v>2333</v>
      </c>
      <c r="AM39" s="926" t="s">
        <v>3257</v>
      </c>
      <c r="AN39" s="926" t="s">
        <v>3128</v>
      </c>
      <c r="AO39" s="926" t="s">
        <v>2585</v>
      </c>
      <c r="AP39" s="926" t="s">
        <v>3826</v>
      </c>
      <c r="AQ39" s="926" t="s">
        <v>2081</v>
      </c>
      <c r="AR39" s="926" t="s">
        <v>2082</v>
      </c>
      <c r="AS39" s="926" t="s">
        <v>3130</v>
      </c>
      <c r="AT39" s="926" t="s">
        <v>2586</v>
      </c>
      <c r="AU39" s="926" t="s">
        <v>2984</v>
      </c>
      <c r="AV39" s="926" t="s">
        <v>3827</v>
      </c>
      <c r="AW39" s="926" t="s">
        <v>3828</v>
      </c>
      <c r="AX39" s="926" t="s">
        <v>1804</v>
      </c>
      <c r="AY39" s="926" t="s">
        <v>2052</v>
      </c>
      <c r="AZ39" s="926" t="s">
        <v>3665</v>
      </c>
      <c r="BA39" s="926" t="s">
        <v>1789</v>
      </c>
      <c r="BB39" s="926" t="s">
        <v>2051</v>
      </c>
      <c r="BC39" s="926" t="s">
        <v>3674</v>
      </c>
      <c r="BD39" s="926" t="s">
        <v>1149</v>
      </c>
      <c r="BE39" s="926" t="s">
        <v>2072</v>
      </c>
      <c r="BF39" s="926" t="s">
        <v>3675</v>
      </c>
      <c r="BG39" s="926" t="s">
        <v>4102</v>
      </c>
      <c r="BH39" s="926" t="s">
        <v>1150</v>
      </c>
      <c r="BI39" s="926" t="s">
        <v>2073</v>
      </c>
      <c r="BJ39" s="926" t="s">
        <v>4103</v>
      </c>
      <c r="BK39" s="926" t="s">
        <v>4312</v>
      </c>
      <c r="BL39" s="926" t="s">
        <v>4312</v>
      </c>
      <c r="BM39" s="926" t="s">
        <v>909</v>
      </c>
      <c r="BN39" s="926" t="s">
        <v>2083</v>
      </c>
      <c r="CL39" s="941"/>
    </row>
    <row r="40" spans="1:90" hidden="1">
      <c r="A40" s="928" t="str">
        <f>IF(ISERROR(#REF!),"xx","")</f>
        <v>xx</v>
      </c>
      <c r="C40" s="950" t="str">
        <f t="shared" si="0"/>
        <v/>
      </c>
      <c r="D40" s="943">
        <v>9967004835</v>
      </c>
      <c r="E40" s="953" t="s">
        <v>3742</v>
      </c>
      <c r="F40" s="926">
        <v>227</v>
      </c>
      <c r="G40" s="926">
        <v>287</v>
      </c>
      <c r="H40" s="926">
        <v>308</v>
      </c>
      <c r="I40" s="926">
        <v>367</v>
      </c>
      <c r="J40" s="926">
        <v>368</v>
      </c>
      <c r="K40" s="926">
        <v>458</v>
      </c>
      <c r="L40" s="926">
        <v>558</v>
      </c>
      <c r="M40" s="926">
        <v>654</v>
      </c>
      <c r="N40" s="926">
        <v>754</v>
      </c>
      <c r="O40" s="926">
        <v>758</v>
      </c>
      <c r="P40" s="926">
        <v>958</v>
      </c>
      <c r="Q40" s="926">
        <v>4050</v>
      </c>
      <c r="R40" s="926">
        <v>4052</v>
      </c>
      <c r="S40" s="926">
        <v>4750</v>
      </c>
      <c r="T40" s="926">
        <v>4752</v>
      </c>
      <c r="U40" s="925" t="s">
        <v>2473</v>
      </c>
      <c r="V40" s="925" t="s">
        <v>2474</v>
      </c>
      <c r="W40" s="926" t="s">
        <v>4256</v>
      </c>
      <c r="X40" s="925" t="s">
        <v>2475</v>
      </c>
      <c r="Y40" s="926" t="s">
        <v>4241</v>
      </c>
      <c r="Z40" s="926" t="s">
        <v>2384</v>
      </c>
      <c r="AA40" s="926" t="s">
        <v>4242</v>
      </c>
      <c r="AB40" s="926" t="s">
        <v>2383</v>
      </c>
      <c r="AC40" s="926" t="s">
        <v>4243</v>
      </c>
      <c r="AD40" s="926" t="s">
        <v>2378</v>
      </c>
      <c r="AE40" s="926" t="s">
        <v>4095</v>
      </c>
      <c r="AF40" s="926" t="s">
        <v>2379</v>
      </c>
      <c r="AG40" s="926" t="s">
        <v>2079</v>
      </c>
      <c r="AH40" s="926" t="s">
        <v>2325</v>
      </c>
      <c r="AI40" s="926" t="s">
        <v>3256</v>
      </c>
      <c r="AJ40" s="926" t="s">
        <v>3291</v>
      </c>
      <c r="AK40" s="926" t="s">
        <v>2080</v>
      </c>
      <c r="AL40" s="926" t="s">
        <v>2333</v>
      </c>
      <c r="AM40" s="926" t="s">
        <v>3257</v>
      </c>
      <c r="AN40" s="926" t="s">
        <v>3128</v>
      </c>
      <c r="AO40" s="926" t="s">
        <v>2585</v>
      </c>
      <c r="AP40" s="926" t="s">
        <v>3826</v>
      </c>
      <c r="AQ40" s="926" t="s">
        <v>2081</v>
      </c>
      <c r="AR40" s="926" t="s">
        <v>2082</v>
      </c>
      <c r="AS40" s="926" t="s">
        <v>3130</v>
      </c>
      <c r="AT40" s="926" t="s">
        <v>2586</v>
      </c>
      <c r="AU40" s="926" t="s">
        <v>2984</v>
      </c>
      <c r="AV40" s="926" t="s">
        <v>3827</v>
      </c>
      <c r="AW40" s="926" t="s">
        <v>3828</v>
      </c>
      <c r="AX40" s="926" t="s">
        <v>1804</v>
      </c>
      <c r="AY40" s="926" t="s">
        <v>2052</v>
      </c>
      <c r="AZ40" s="926" t="s">
        <v>3665</v>
      </c>
      <c r="BA40" s="926" t="s">
        <v>1789</v>
      </c>
      <c r="BB40" s="926" t="s">
        <v>2051</v>
      </c>
      <c r="BC40" s="926" t="s">
        <v>3674</v>
      </c>
      <c r="BD40" s="926" t="s">
        <v>1149</v>
      </c>
      <c r="BE40" s="926" t="s">
        <v>2072</v>
      </c>
      <c r="BF40" s="926" t="s">
        <v>3675</v>
      </c>
      <c r="BG40" s="926" t="s">
        <v>4102</v>
      </c>
      <c r="BH40" s="926" t="s">
        <v>1150</v>
      </c>
      <c r="BI40" s="926" t="s">
        <v>2073</v>
      </c>
      <c r="BJ40" s="926" t="s">
        <v>4103</v>
      </c>
      <c r="BK40" s="926" t="s">
        <v>4312</v>
      </c>
      <c r="BL40" s="926" t="s">
        <v>4312</v>
      </c>
      <c r="BM40" s="926" t="s">
        <v>909</v>
      </c>
      <c r="BN40" s="926" t="s">
        <v>2083</v>
      </c>
      <c r="CL40" s="941"/>
    </row>
    <row r="41" spans="1:90" hidden="1">
      <c r="A41" s="928" t="str">
        <f>IF(ISERROR(#REF!),"xx","")</f>
        <v>xx</v>
      </c>
      <c r="C41" s="950" t="str">
        <f t="shared" si="0"/>
        <v/>
      </c>
      <c r="D41" s="940">
        <v>9967008261</v>
      </c>
      <c r="E41" s="948" t="s">
        <v>4519</v>
      </c>
      <c r="F41" s="926">
        <v>227</v>
      </c>
      <c r="G41" s="926">
        <v>287</v>
      </c>
      <c r="H41" s="925">
        <v>367</v>
      </c>
      <c r="I41" s="926">
        <v>758</v>
      </c>
      <c r="J41" s="926">
        <v>4052</v>
      </c>
      <c r="K41" s="926">
        <v>4752</v>
      </c>
      <c r="L41" s="925" t="s">
        <v>4256</v>
      </c>
      <c r="M41" s="926" t="s">
        <v>4241</v>
      </c>
      <c r="N41" s="925" t="s">
        <v>4242</v>
      </c>
      <c r="O41" s="926" t="s">
        <v>4243</v>
      </c>
      <c r="P41" s="926" t="s">
        <v>2378</v>
      </c>
      <c r="Q41" s="926" t="s">
        <v>4095</v>
      </c>
      <c r="R41" s="926" t="s">
        <v>3256</v>
      </c>
      <c r="S41" s="926" t="s">
        <v>3291</v>
      </c>
      <c r="T41" s="926" t="s">
        <v>3257</v>
      </c>
      <c r="U41" s="926" t="s">
        <v>3128</v>
      </c>
      <c r="V41" s="926" t="s">
        <v>3826</v>
      </c>
      <c r="W41" s="926" t="s">
        <v>3130</v>
      </c>
      <c r="X41" s="926" t="s">
        <v>3827</v>
      </c>
      <c r="Y41" s="926" t="s">
        <v>3828</v>
      </c>
      <c r="Z41" s="926" t="s">
        <v>3665</v>
      </c>
      <c r="AA41" s="926" t="s">
        <v>3674</v>
      </c>
      <c r="AB41" s="926" t="s">
        <v>3675</v>
      </c>
      <c r="AC41" s="926" t="s">
        <v>4102</v>
      </c>
      <c r="AD41" s="926" t="s">
        <v>4103</v>
      </c>
      <c r="CL41" s="941"/>
    </row>
    <row r="42" spans="1:90" hidden="1">
      <c r="A42" s="928" t="str">
        <f>IF(ISERROR(#REF!),"xx","")</f>
        <v>xx</v>
      </c>
      <c r="C42" s="950" t="str">
        <f t="shared" si="0"/>
        <v/>
      </c>
      <c r="D42" s="942">
        <v>9967000582</v>
      </c>
      <c r="E42" s="948" t="s">
        <v>2103</v>
      </c>
      <c r="F42" s="926">
        <v>222</v>
      </c>
      <c r="G42" s="931">
        <v>223</v>
      </c>
      <c r="H42" s="926">
        <v>250</v>
      </c>
      <c r="I42" s="926">
        <v>282</v>
      </c>
      <c r="J42" s="931">
        <v>283</v>
      </c>
      <c r="K42" s="926">
        <v>350</v>
      </c>
      <c r="L42" s="929">
        <v>361</v>
      </c>
      <c r="M42" s="926">
        <v>362</v>
      </c>
      <c r="N42" s="931">
        <v>363</v>
      </c>
      <c r="O42" s="929">
        <v>421</v>
      </c>
      <c r="P42" s="931">
        <v>423</v>
      </c>
      <c r="Q42" s="929">
        <v>501</v>
      </c>
      <c r="R42" s="932">
        <v>552</v>
      </c>
      <c r="S42" s="932">
        <v>652</v>
      </c>
      <c r="T42" s="926">
        <v>920</v>
      </c>
      <c r="U42" s="926">
        <v>950</v>
      </c>
      <c r="V42" s="929">
        <v>951</v>
      </c>
      <c r="W42" s="926">
        <v>1051</v>
      </c>
      <c r="X42" s="926">
        <v>1200</v>
      </c>
      <c r="Y42" s="926" t="s">
        <v>2074</v>
      </c>
      <c r="Z42" s="926" t="s">
        <v>2075</v>
      </c>
      <c r="AA42" s="929" t="s">
        <v>3407</v>
      </c>
      <c r="AB42" s="926" t="s">
        <v>2076</v>
      </c>
      <c r="AC42" s="929" t="s">
        <v>3410</v>
      </c>
      <c r="AD42" s="929" t="s">
        <v>3409</v>
      </c>
      <c r="AE42" s="926" t="s">
        <v>2890</v>
      </c>
      <c r="AF42" s="926" t="s">
        <v>897</v>
      </c>
      <c r="AG42" s="926" t="s">
        <v>989</v>
      </c>
      <c r="AH42" s="926" t="s">
        <v>990</v>
      </c>
      <c r="AI42" s="929" t="s">
        <v>271</v>
      </c>
      <c r="AJ42" s="926" t="s">
        <v>991</v>
      </c>
      <c r="AK42" s="926" t="s">
        <v>991</v>
      </c>
      <c r="AL42" s="926" t="s">
        <v>1102</v>
      </c>
      <c r="AM42" s="926" t="s">
        <v>1416</v>
      </c>
      <c r="AN42" s="926" t="s">
        <v>1417</v>
      </c>
      <c r="AO42" s="926" t="s">
        <v>845</v>
      </c>
      <c r="AP42" s="926" t="s">
        <v>4296</v>
      </c>
      <c r="AQ42" s="926" t="s">
        <v>4332</v>
      </c>
      <c r="AR42" s="926" t="s">
        <v>4297</v>
      </c>
      <c r="AS42" s="926" t="s">
        <v>4308</v>
      </c>
      <c r="AT42" s="926" t="s">
        <v>4309</v>
      </c>
      <c r="AU42" s="926" t="s">
        <v>4298</v>
      </c>
      <c r="AV42" s="926" t="s">
        <v>4310</v>
      </c>
      <c r="AW42" s="926" t="s">
        <v>4311</v>
      </c>
      <c r="AX42" s="932" t="s">
        <v>4300</v>
      </c>
      <c r="AY42" s="929" t="s">
        <v>4301</v>
      </c>
      <c r="AZ42" s="929" t="s">
        <v>4304</v>
      </c>
      <c r="BA42" s="929" t="s">
        <v>4307</v>
      </c>
      <c r="BB42" s="926" t="s">
        <v>519</v>
      </c>
      <c r="BC42" s="926" t="s">
        <v>1216</v>
      </c>
      <c r="BD42" s="926" t="s">
        <v>2084</v>
      </c>
      <c r="BE42" s="926" t="s">
        <v>475</v>
      </c>
      <c r="BF42" s="926" t="s">
        <v>2077</v>
      </c>
      <c r="BG42" s="926" t="s">
        <v>695</v>
      </c>
      <c r="BH42" s="926" t="s">
        <v>2078</v>
      </c>
      <c r="BI42" s="926" t="s">
        <v>1495</v>
      </c>
      <c r="BJ42" s="926" t="s">
        <v>1495</v>
      </c>
      <c r="CL42" s="941"/>
    </row>
    <row r="43" spans="1:90" hidden="1">
      <c r="A43" s="928" t="str">
        <f>IF(ISERROR(#REF!),"xx","")</f>
        <v>xx</v>
      </c>
      <c r="C43" s="950" t="str">
        <f t="shared" si="0"/>
        <v/>
      </c>
      <c r="D43" s="942">
        <v>9967001961</v>
      </c>
      <c r="E43" s="948" t="s">
        <v>2104</v>
      </c>
      <c r="F43" s="926">
        <v>308</v>
      </c>
      <c r="G43" s="926">
        <v>368</v>
      </c>
      <c r="H43" s="926">
        <v>458</v>
      </c>
      <c r="I43" s="926">
        <v>558</v>
      </c>
      <c r="J43" s="932">
        <v>654</v>
      </c>
      <c r="K43" s="932">
        <v>754</v>
      </c>
      <c r="L43" s="926">
        <v>758</v>
      </c>
      <c r="M43" s="926">
        <v>958</v>
      </c>
      <c r="N43" s="926" t="s">
        <v>2473</v>
      </c>
      <c r="O43" s="926" t="s">
        <v>2474</v>
      </c>
      <c r="P43" s="926" t="s">
        <v>4256</v>
      </c>
      <c r="Q43" s="926" t="s">
        <v>2475</v>
      </c>
      <c r="R43" s="926" t="s">
        <v>4241</v>
      </c>
      <c r="S43" s="926" t="s">
        <v>2384</v>
      </c>
      <c r="T43" s="926" t="s">
        <v>4242</v>
      </c>
      <c r="U43" s="926" t="s">
        <v>2383</v>
      </c>
      <c r="V43" s="926" t="s">
        <v>4243</v>
      </c>
      <c r="W43" s="926" t="s">
        <v>2378</v>
      </c>
      <c r="X43" s="926" t="s">
        <v>4095</v>
      </c>
      <c r="Y43" s="926" t="s">
        <v>4095</v>
      </c>
      <c r="Z43" s="926" t="s">
        <v>2379</v>
      </c>
      <c r="AA43" s="929" t="s">
        <v>318</v>
      </c>
      <c r="AB43" s="929" t="s">
        <v>989</v>
      </c>
      <c r="AC43" s="933" t="s">
        <v>2079</v>
      </c>
      <c r="AD43" s="933" t="s">
        <v>2325</v>
      </c>
      <c r="AE43" s="926" t="s">
        <v>3256</v>
      </c>
      <c r="AF43" s="929" t="s">
        <v>893</v>
      </c>
      <c r="AG43" s="929" t="s">
        <v>894</v>
      </c>
      <c r="AH43" s="929" t="s">
        <v>1525</v>
      </c>
      <c r="AI43" s="929" t="s">
        <v>1526</v>
      </c>
      <c r="AJ43" s="929" t="s">
        <v>319</v>
      </c>
      <c r="AK43" s="926" t="s">
        <v>3291</v>
      </c>
      <c r="AL43" s="929" t="s">
        <v>990</v>
      </c>
      <c r="AM43" s="933" t="s">
        <v>2080</v>
      </c>
      <c r="AN43" s="933" t="s">
        <v>2333</v>
      </c>
      <c r="AO43" s="926" t="s">
        <v>3257</v>
      </c>
      <c r="AP43" s="929" t="s">
        <v>411</v>
      </c>
      <c r="AQ43" s="926" t="s">
        <v>3128</v>
      </c>
      <c r="AR43" s="929" t="s">
        <v>412</v>
      </c>
      <c r="AS43" s="932" t="s">
        <v>615</v>
      </c>
      <c r="AT43" s="929" t="s">
        <v>320</v>
      </c>
      <c r="AU43" s="929" t="s">
        <v>271</v>
      </c>
      <c r="AV43" s="932" t="s">
        <v>991</v>
      </c>
      <c r="AW43" s="933" t="s">
        <v>2081</v>
      </c>
      <c r="AX43" s="933" t="s">
        <v>2082</v>
      </c>
      <c r="AY43" s="926" t="s">
        <v>3130</v>
      </c>
      <c r="AZ43" s="929" t="s">
        <v>747</v>
      </c>
      <c r="BA43" s="929" t="s">
        <v>1102</v>
      </c>
      <c r="BB43" s="933" t="s">
        <v>1804</v>
      </c>
      <c r="BC43" s="933" t="s">
        <v>2052</v>
      </c>
      <c r="BD43" s="926" t="s">
        <v>3665</v>
      </c>
      <c r="BE43" s="929" t="s">
        <v>1416</v>
      </c>
      <c r="BF43" s="934" t="s">
        <v>1789</v>
      </c>
      <c r="BG43" s="933" t="s">
        <v>2051</v>
      </c>
      <c r="BH43" s="926" t="s">
        <v>3674</v>
      </c>
      <c r="BI43" s="932" t="s">
        <v>1417</v>
      </c>
      <c r="BJ43" s="931" t="s">
        <v>845</v>
      </c>
      <c r="BK43" s="932" t="s">
        <v>1149</v>
      </c>
      <c r="BL43" s="932" t="s">
        <v>2072</v>
      </c>
      <c r="BM43" s="926" t="s">
        <v>3675</v>
      </c>
      <c r="BN43" s="926" t="s">
        <v>4102</v>
      </c>
      <c r="BO43" s="932" t="s">
        <v>1150</v>
      </c>
      <c r="BP43" s="932" t="s">
        <v>2073</v>
      </c>
      <c r="BQ43" s="926" t="s">
        <v>4103</v>
      </c>
      <c r="BR43" s="926" t="s">
        <v>4299</v>
      </c>
      <c r="BS43" s="926" t="s">
        <v>4302</v>
      </c>
      <c r="BT43" s="929" t="s">
        <v>4298</v>
      </c>
      <c r="BU43" s="929" t="s">
        <v>4300</v>
      </c>
      <c r="BV43" s="926" t="s">
        <v>4304</v>
      </c>
      <c r="BW43" s="926" t="s">
        <v>4312</v>
      </c>
      <c r="BX43" s="932" t="s">
        <v>2068</v>
      </c>
      <c r="BY43" s="926" t="s">
        <v>2380</v>
      </c>
      <c r="BZ43" s="926" t="s">
        <v>2476</v>
      </c>
      <c r="CA43" s="931" t="s">
        <v>2084</v>
      </c>
      <c r="CB43" s="932" t="s">
        <v>909</v>
      </c>
      <c r="CC43" s="932" t="s">
        <v>2083</v>
      </c>
      <c r="CD43" s="932"/>
      <c r="CE43" s="932"/>
      <c r="CF43" s="932"/>
      <c r="CG43" s="932"/>
      <c r="CH43" s="932"/>
      <c r="CI43" s="932"/>
      <c r="CL43" s="941"/>
    </row>
    <row r="44" spans="1:90">
      <c r="A44" s="928" t="str">
        <f>IF(ISERROR(#REF!),"xx","")</f>
        <v>xx</v>
      </c>
      <c r="C44" s="950" t="str">
        <f t="shared" si="0"/>
        <v>Press C83hc</v>
      </c>
      <c r="D44" s="872">
        <v>9967004051</v>
      </c>
      <c r="E44" s="948" t="s">
        <v>3201</v>
      </c>
      <c r="F44" s="933" t="s">
        <v>4299</v>
      </c>
      <c r="G44" s="933" t="s">
        <v>4302</v>
      </c>
      <c r="H44" s="926" t="s">
        <v>4303</v>
      </c>
      <c r="I44" s="933" t="s">
        <v>4308</v>
      </c>
      <c r="J44" s="933" t="s">
        <v>4309</v>
      </c>
      <c r="K44" s="934" t="s">
        <v>3900</v>
      </c>
      <c r="L44" s="933" t="s">
        <v>3902</v>
      </c>
      <c r="M44" s="929" t="s">
        <v>3904</v>
      </c>
      <c r="N44" s="926" t="s">
        <v>4313</v>
      </c>
      <c r="O44" s="926" t="s">
        <v>4314</v>
      </c>
      <c r="P44" s="926" t="s">
        <v>4315</v>
      </c>
      <c r="Q44" s="929" t="s">
        <v>4310</v>
      </c>
      <c r="R44" s="929" t="s">
        <v>4311</v>
      </c>
      <c r="S44" s="926" t="s">
        <v>4305</v>
      </c>
      <c r="T44" s="932" t="s">
        <v>4567</v>
      </c>
      <c r="U44" s="933" t="s">
        <v>3898</v>
      </c>
      <c r="V44" s="929" t="s">
        <v>4295</v>
      </c>
      <c r="W44" s="933" t="s">
        <v>2476</v>
      </c>
      <c r="X44" s="929"/>
      <c r="Y44" s="929"/>
      <c r="Z44" s="929"/>
      <c r="CL44" s="941"/>
    </row>
    <row r="45" spans="1:90">
      <c r="A45" s="928" t="str">
        <f>IF(ISERROR(#REF!),"xx","")</f>
        <v>xx</v>
      </c>
      <c r="C45" s="950" t="str">
        <f t="shared" si="0"/>
        <v>Press C83hc</v>
      </c>
      <c r="D45" s="872">
        <v>9967004044</v>
      </c>
      <c r="E45" s="948" t="s">
        <v>3973</v>
      </c>
      <c r="F45" s="933" t="s">
        <v>4299</v>
      </c>
      <c r="G45" s="933" t="s">
        <v>4302</v>
      </c>
      <c r="H45" s="926" t="s">
        <v>4303</v>
      </c>
      <c r="I45" s="933" t="s">
        <v>4308</v>
      </c>
      <c r="J45" s="933" t="s">
        <v>4309</v>
      </c>
      <c r="K45" s="934" t="s">
        <v>3900</v>
      </c>
      <c r="L45" s="933" t="s">
        <v>3902</v>
      </c>
      <c r="M45" s="929" t="s">
        <v>3904</v>
      </c>
      <c r="N45" s="926" t="s">
        <v>4313</v>
      </c>
      <c r="O45" s="926" t="s">
        <v>4314</v>
      </c>
      <c r="P45" s="926" t="s">
        <v>4315</v>
      </c>
      <c r="Q45" s="929" t="s">
        <v>4310</v>
      </c>
      <c r="R45" s="929" t="s">
        <v>4311</v>
      </c>
      <c r="S45" s="926" t="s">
        <v>4305</v>
      </c>
      <c r="T45" s="932" t="s">
        <v>4567</v>
      </c>
      <c r="U45" s="933" t="s">
        <v>3898</v>
      </c>
      <c r="V45" s="929" t="s">
        <v>4295</v>
      </c>
      <c r="W45" s="933" t="s">
        <v>2476</v>
      </c>
      <c r="X45" s="929"/>
      <c r="Y45" s="929"/>
      <c r="Z45" s="929"/>
      <c r="CL45" s="941"/>
    </row>
    <row r="46" spans="1:90">
      <c r="A46" s="928" t="str">
        <f>IF(ISERROR(#REF!),"xx","")</f>
        <v>xx</v>
      </c>
      <c r="C46" s="950" t="str">
        <f t="shared" si="0"/>
        <v>Press C83hc</v>
      </c>
      <c r="D46" s="872">
        <v>9967004045</v>
      </c>
      <c r="E46" s="948" t="s">
        <v>3974</v>
      </c>
      <c r="F46" s="933" t="s">
        <v>4299</v>
      </c>
      <c r="G46" s="933" t="s">
        <v>4302</v>
      </c>
      <c r="H46" s="926" t="s">
        <v>4303</v>
      </c>
      <c r="I46" s="933" t="s">
        <v>4308</v>
      </c>
      <c r="J46" s="933" t="s">
        <v>4309</v>
      </c>
      <c r="K46" s="934" t="s">
        <v>3900</v>
      </c>
      <c r="L46" s="933" t="s">
        <v>3902</v>
      </c>
      <c r="M46" s="929" t="s">
        <v>3904</v>
      </c>
      <c r="N46" s="926" t="s">
        <v>4313</v>
      </c>
      <c r="O46" s="926" t="s">
        <v>4314</v>
      </c>
      <c r="P46" s="926" t="s">
        <v>4315</v>
      </c>
      <c r="Q46" s="929" t="s">
        <v>4310</v>
      </c>
      <c r="R46" s="929" t="s">
        <v>4311</v>
      </c>
      <c r="S46" s="926" t="s">
        <v>4305</v>
      </c>
      <c r="T46" s="932" t="s">
        <v>4567</v>
      </c>
      <c r="U46" s="933" t="s">
        <v>3898</v>
      </c>
      <c r="V46" s="929" t="s">
        <v>4295</v>
      </c>
      <c r="W46" s="933" t="s">
        <v>2476</v>
      </c>
      <c r="X46" s="929"/>
      <c r="Y46" s="929"/>
      <c r="Z46" s="929"/>
      <c r="CL46" s="941"/>
    </row>
    <row r="47" spans="1:90">
      <c r="A47" s="928" t="str">
        <f>IF(ISERROR(#REF!),"xx","")</f>
        <v>xx</v>
      </c>
      <c r="C47" s="950" t="str">
        <f t="shared" si="0"/>
        <v>Press C83hc</v>
      </c>
      <c r="D47" s="872">
        <v>9967006952</v>
      </c>
      <c r="E47" s="948" t="s">
        <v>4318</v>
      </c>
      <c r="F47" s="926" t="s">
        <v>4308</v>
      </c>
      <c r="G47" s="926" t="s">
        <v>4309</v>
      </c>
      <c r="H47" s="933" t="s">
        <v>3900</v>
      </c>
      <c r="I47" s="926" t="s">
        <v>3902</v>
      </c>
      <c r="J47" s="933" t="s">
        <v>3904</v>
      </c>
      <c r="K47" s="934" t="s">
        <v>4313</v>
      </c>
      <c r="L47" s="933" t="s">
        <v>4314</v>
      </c>
      <c r="M47" s="929" t="s">
        <v>4315</v>
      </c>
      <c r="N47" s="926" t="s">
        <v>4310</v>
      </c>
      <c r="O47" s="929" t="s">
        <v>4311</v>
      </c>
      <c r="P47" s="929" t="s">
        <v>4567</v>
      </c>
      <c r="Q47" s="933" t="s">
        <v>3898</v>
      </c>
      <c r="R47" s="933" t="s">
        <v>4295</v>
      </c>
      <c r="T47" s="933"/>
      <c r="U47" s="929"/>
      <c r="V47" s="933"/>
      <c r="W47" s="932"/>
      <c r="X47" s="929"/>
      <c r="Y47" s="929"/>
      <c r="Z47" s="929"/>
      <c r="CL47" s="941"/>
    </row>
    <row r="48" spans="1:90">
      <c r="A48" s="928" t="str">
        <f>IF(ISERROR(#REF!),"xx","")</f>
        <v>xx</v>
      </c>
      <c r="C48" s="950" t="str">
        <f t="shared" si="0"/>
        <v>Press C83hc</v>
      </c>
      <c r="D48" s="872">
        <v>9967006953</v>
      </c>
      <c r="E48" s="948" t="s">
        <v>4319</v>
      </c>
      <c r="F48" s="926" t="s">
        <v>4308</v>
      </c>
      <c r="G48" s="926" t="s">
        <v>4309</v>
      </c>
      <c r="H48" s="933" t="s">
        <v>3900</v>
      </c>
      <c r="I48" s="926" t="s">
        <v>3902</v>
      </c>
      <c r="J48" s="933" t="s">
        <v>3904</v>
      </c>
      <c r="K48" s="934" t="s">
        <v>4313</v>
      </c>
      <c r="L48" s="933" t="s">
        <v>4314</v>
      </c>
      <c r="M48" s="929" t="s">
        <v>4315</v>
      </c>
      <c r="N48" s="926" t="s">
        <v>4310</v>
      </c>
      <c r="O48" s="929" t="s">
        <v>4311</v>
      </c>
      <c r="P48" s="929" t="s">
        <v>4567</v>
      </c>
      <c r="Q48" s="933" t="s">
        <v>3898</v>
      </c>
      <c r="R48" s="933" t="s">
        <v>4295</v>
      </c>
      <c r="T48" s="933"/>
      <c r="U48" s="929"/>
      <c r="V48" s="933"/>
      <c r="W48" s="932"/>
      <c r="X48" s="929"/>
      <c r="Y48" s="929"/>
      <c r="Z48" s="929"/>
      <c r="CL48" s="941"/>
    </row>
    <row r="49" spans="1:90">
      <c r="A49" s="928" t="str">
        <f>IF(ISERROR(#REF!),"xx","")</f>
        <v>xx</v>
      </c>
      <c r="C49" s="950" t="str">
        <f t="shared" si="0"/>
        <v>Press C83hc</v>
      </c>
      <c r="D49" s="872">
        <v>9967006954</v>
      </c>
      <c r="E49" s="948" t="s">
        <v>4320</v>
      </c>
      <c r="F49" s="926" t="s">
        <v>4308</v>
      </c>
      <c r="G49" s="926" t="s">
        <v>4309</v>
      </c>
      <c r="H49" s="933" t="s">
        <v>3900</v>
      </c>
      <c r="I49" s="926" t="s">
        <v>3902</v>
      </c>
      <c r="J49" s="933" t="s">
        <v>3904</v>
      </c>
      <c r="K49" s="934" t="s">
        <v>4313</v>
      </c>
      <c r="L49" s="933" t="s">
        <v>4314</v>
      </c>
      <c r="M49" s="929" t="s">
        <v>4315</v>
      </c>
      <c r="N49" s="926" t="s">
        <v>4310</v>
      </c>
      <c r="O49" s="929" t="s">
        <v>4311</v>
      </c>
      <c r="P49" s="929" t="s">
        <v>4567</v>
      </c>
      <c r="Q49" s="933" t="s">
        <v>3898</v>
      </c>
      <c r="R49" s="933" t="s">
        <v>4295</v>
      </c>
      <c r="T49" s="933"/>
      <c r="U49" s="929"/>
      <c r="V49" s="933"/>
      <c r="W49" s="932"/>
      <c r="X49" s="929"/>
      <c r="Y49" s="929"/>
      <c r="Z49" s="929"/>
      <c r="CL49" s="941"/>
    </row>
    <row r="50" spans="1:90">
      <c r="A50" s="928" t="str">
        <f>IF(ISERROR(#REF!),"xx","")</f>
        <v>xx</v>
      </c>
      <c r="C50" s="950" t="str">
        <f t="shared" si="0"/>
        <v>Press C83hc</v>
      </c>
      <c r="D50" s="872">
        <v>9967006955</v>
      </c>
      <c r="E50" s="948" t="s">
        <v>4321</v>
      </c>
      <c r="F50" s="926" t="s">
        <v>4308</v>
      </c>
      <c r="G50" s="926" t="s">
        <v>4309</v>
      </c>
      <c r="H50" s="933" t="s">
        <v>3900</v>
      </c>
      <c r="I50" s="926" t="s">
        <v>3902</v>
      </c>
      <c r="J50" s="933" t="s">
        <v>3904</v>
      </c>
      <c r="K50" s="934" t="s">
        <v>4313</v>
      </c>
      <c r="L50" s="933" t="s">
        <v>4314</v>
      </c>
      <c r="M50" s="929" t="s">
        <v>4315</v>
      </c>
      <c r="N50" s="926" t="s">
        <v>4310</v>
      </c>
      <c r="O50" s="929" t="s">
        <v>4311</v>
      </c>
      <c r="P50" s="929" t="s">
        <v>4567</v>
      </c>
      <c r="Q50" s="933" t="s">
        <v>3898</v>
      </c>
      <c r="R50" s="933" t="s">
        <v>4295</v>
      </c>
      <c r="T50" s="933"/>
      <c r="U50" s="929"/>
      <c r="V50" s="933"/>
      <c r="W50" s="932"/>
      <c r="X50" s="929"/>
      <c r="Y50" s="929"/>
      <c r="Z50" s="929"/>
      <c r="CL50" s="941"/>
    </row>
    <row r="51" spans="1:90">
      <c r="A51" s="928" t="str">
        <f>IF(ISERROR(#REF!),"xx","")</f>
        <v>xx</v>
      </c>
      <c r="C51" s="950" t="str">
        <f t="shared" si="0"/>
        <v>Press C83hc</v>
      </c>
      <c r="D51" s="872">
        <v>9967006956</v>
      </c>
      <c r="E51" s="948" t="s">
        <v>4322</v>
      </c>
      <c r="F51" s="926" t="s">
        <v>4308</v>
      </c>
      <c r="G51" s="926" t="s">
        <v>4309</v>
      </c>
      <c r="H51" s="933" t="s">
        <v>3900</v>
      </c>
      <c r="I51" s="926" t="s">
        <v>3902</v>
      </c>
      <c r="J51" s="933" t="s">
        <v>3904</v>
      </c>
      <c r="K51" s="934" t="s">
        <v>4313</v>
      </c>
      <c r="L51" s="933" t="s">
        <v>4314</v>
      </c>
      <c r="M51" s="929" t="s">
        <v>4315</v>
      </c>
      <c r="N51" s="926" t="s">
        <v>4310</v>
      </c>
      <c r="O51" s="929" t="s">
        <v>4311</v>
      </c>
      <c r="P51" s="929" t="s">
        <v>4567</v>
      </c>
      <c r="Q51" s="933" t="s">
        <v>3898</v>
      </c>
      <c r="R51" s="933" t="s">
        <v>4295</v>
      </c>
      <c r="T51" s="933"/>
      <c r="U51" s="929"/>
      <c r="V51" s="933"/>
      <c r="W51" s="932"/>
      <c r="X51" s="929"/>
      <c r="Y51" s="929"/>
      <c r="Z51" s="929"/>
      <c r="CL51" s="941"/>
    </row>
    <row r="52" spans="1:90">
      <c r="A52" s="928" t="str">
        <f>IF(ISERROR(#REF!),"xx","")</f>
        <v>xx</v>
      </c>
      <c r="C52" s="950" t="str">
        <f t="shared" si="0"/>
        <v>Press C83hc</v>
      </c>
      <c r="D52" s="872">
        <v>9967004046</v>
      </c>
      <c r="E52" s="948" t="s">
        <v>3975</v>
      </c>
      <c r="F52" s="933" t="s">
        <v>4299</v>
      </c>
      <c r="G52" s="933" t="s">
        <v>4302</v>
      </c>
      <c r="H52" s="926" t="s">
        <v>4303</v>
      </c>
      <c r="I52" s="933" t="s">
        <v>4308</v>
      </c>
      <c r="J52" s="933" t="s">
        <v>4309</v>
      </c>
      <c r="K52" s="934" t="s">
        <v>3900</v>
      </c>
      <c r="L52" s="933" t="s">
        <v>3902</v>
      </c>
      <c r="M52" s="929" t="s">
        <v>3904</v>
      </c>
      <c r="N52" s="926" t="s">
        <v>4313</v>
      </c>
      <c r="O52" s="926" t="s">
        <v>4314</v>
      </c>
      <c r="P52" s="926" t="s">
        <v>4315</v>
      </c>
      <c r="Q52" s="929" t="s">
        <v>4310</v>
      </c>
      <c r="R52" s="929" t="s">
        <v>4311</v>
      </c>
      <c r="S52" s="926" t="s">
        <v>4305</v>
      </c>
      <c r="T52" s="932" t="s">
        <v>4567</v>
      </c>
      <c r="U52" s="933" t="s">
        <v>3898</v>
      </c>
      <c r="V52" s="929" t="s">
        <v>4295</v>
      </c>
      <c r="W52" s="933" t="s">
        <v>2476</v>
      </c>
      <c r="X52" s="929"/>
      <c r="Y52" s="929"/>
      <c r="Z52" s="929"/>
      <c r="CL52" s="941"/>
    </row>
    <row r="53" spans="1:90" hidden="1">
      <c r="A53" s="928" t="str">
        <f>IF(ISERROR(#REF!),"xx","")</f>
        <v>xx</v>
      </c>
      <c r="C53" s="950" t="str">
        <f t="shared" si="0"/>
        <v/>
      </c>
      <c r="D53" s="940" t="s">
        <v>985</v>
      </c>
      <c r="E53" s="948" t="s">
        <v>2105</v>
      </c>
      <c r="F53" s="925" t="s">
        <v>986</v>
      </c>
      <c r="G53" s="925"/>
      <c r="H53" s="925"/>
      <c r="I53" s="925"/>
      <c r="K53" s="925"/>
      <c r="L53" s="925"/>
      <c r="M53" s="925"/>
      <c r="CL53" s="941"/>
    </row>
    <row r="54" spans="1:90">
      <c r="A54" s="928" t="str">
        <f>IF(ISERROR(#REF!),"xx","")</f>
        <v>xx</v>
      </c>
      <c r="C54" s="950" t="str">
        <f t="shared" si="0"/>
        <v>Press C83hc</v>
      </c>
      <c r="D54" s="942">
        <v>9967001368</v>
      </c>
      <c r="E54" s="948" t="s">
        <v>2106</v>
      </c>
      <c r="F54" s="926" t="s">
        <v>4299</v>
      </c>
      <c r="G54" s="926" t="s">
        <v>4302</v>
      </c>
      <c r="H54" s="926" t="s">
        <v>4303</v>
      </c>
      <c r="I54" s="926" t="s">
        <v>4308</v>
      </c>
      <c r="J54" s="926" t="s">
        <v>4309</v>
      </c>
      <c r="K54" s="926" t="s">
        <v>3900</v>
      </c>
      <c r="L54" s="926" t="s">
        <v>3902</v>
      </c>
      <c r="M54" s="926" t="s">
        <v>3904</v>
      </c>
      <c r="N54" s="926" t="s">
        <v>4313</v>
      </c>
      <c r="O54" s="926" t="s">
        <v>4314</v>
      </c>
      <c r="P54" s="926" t="s">
        <v>4315</v>
      </c>
      <c r="Q54" s="926" t="s">
        <v>4298</v>
      </c>
      <c r="R54" s="926" t="s">
        <v>4310</v>
      </c>
      <c r="S54" s="926" t="s">
        <v>4311</v>
      </c>
      <c r="T54" s="932" t="s">
        <v>4300</v>
      </c>
      <c r="U54" s="929" t="s">
        <v>4301</v>
      </c>
      <c r="V54" s="926" t="s">
        <v>4305</v>
      </c>
      <c r="W54" s="929" t="s">
        <v>4307</v>
      </c>
      <c r="X54" s="926" t="s">
        <v>4567</v>
      </c>
      <c r="Y54" s="926" t="s">
        <v>3898</v>
      </c>
      <c r="Z54" s="926" t="s">
        <v>4295</v>
      </c>
      <c r="AA54" s="926" t="s">
        <v>2476</v>
      </c>
      <c r="AB54" s="926" t="s">
        <v>2084</v>
      </c>
      <c r="CL54" s="941"/>
    </row>
    <row r="55" spans="1:90">
      <c r="A55" s="928" t="str">
        <f>IF(ISERROR(#REF!),"xx","")</f>
        <v>xx</v>
      </c>
      <c r="C55" s="950" t="str">
        <f t="shared" si="0"/>
        <v>Press C83hc</v>
      </c>
      <c r="D55" s="942">
        <v>9967001680</v>
      </c>
      <c r="E55" s="948" t="s">
        <v>2107</v>
      </c>
      <c r="F55" s="926" t="s">
        <v>4299</v>
      </c>
      <c r="G55" s="926" t="s">
        <v>4302</v>
      </c>
      <c r="H55" s="926" t="s">
        <v>4303</v>
      </c>
      <c r="I55" s="926" t="s">
        <v>4308</v>
      </c>
      <c r="J55" s="926" t="s">
        <v>4309</v>
      </c>
      <c r="K55" s="926" t="s">
        <v>3900</v>
      </c>
      <c r="L55" s="926" t="s">
        <v>3902</v>
      </c>
      <c r="M55" s="926" t="s">
        <v>3904</v>
      </c>
      <c r="N55" s="926" t="s">
        <v>4313</v>
      </c>
      <c r="O55" s="926" t="s">
        <v>4314</v>
      </c>
      <c r="P55" s="926" t="s">
        <v>4315</v>
      </c>
      <c r="Q55" s="926" t="s">
        <v>4298</v>
      </c>
      <c r="R55" s="926" t="s">
        <v>4310</v>
      </c>
      <c r="S55" s="926" t="s">
        <v>4311</v>
      </c>
      <c r="T55" s="932" t="s">
        <v>4300</v>
      </c>
      <c r="U55" s="929" t="s">
        <v>4301</v>
      </c>
      <c r="V55" s="926" t="s">
        <v>4305</v>
      </c>
      <c r="W55" s="929" t="s">
        <v>4307</v>
      </c>
      <c r="X55" s="926" t="s">
        <v>4567</v>
      </c>
      <c r="Y55" s="926" t="s">
        <v>3898</v>
      </c>
      <c r="Z55" s="926" t="s">
        <v>4295</v>
      </c>
      <c r="AA55" s="926" t="s">
        <v>2476</v>
      </c>
      <c r="AB55" s="926" t="s">
        <v>2084</v>
      </c>
      <c r="CL55" s="941"/>
    </row>
    <row r="56" spans="1:90">
      <c r="A56" s="928" t="str">
        <f>IF(ISERROR(#REF!),"xx","")</f>
        <v>xx</v>
      </c>
      <c r="C56" s="950" t="str">
        <f t="shared" si="0"/>
        <v>Press C83hc</v>
      </c>
      <c r="D56" s="942">
        <v>9967001679</v>
      </c>
      <c r="E56" s="948" t="s">
        <v>2108</v>
      </c>
      <c r="F56" s="926" t="s">
        <v>4299</v>
      </c>
      <c r="G56" s="926" t="s">
        <v>4302</v>
      </c>
      <c r="H56" s="926" t="s">
        <v>4303</v>
      </c>
      <c r="I56" s="926" t="s">
        <v>4308</v>
      </c>
      <c r="J56" s="926" t="s">
        <v>4309</v>
      </c>
      <c r="K56" s="926" t="s">
        <v>3900</v>
      </c>
      <c r="L56" s="926" t="s">
        <v>3902</v>
      </c>
      <c r="M56" s="926" t="s">
        <v>3904</v>
      </c>
      <c r="N56" s="926" t="s">
        <v>4313</v>
      </c>
      <c r="O56" s="926" t="s">
        <v>4314</v>
      </c>
      <c r="P56" s="926" t="s">
        <v>4315</v>
      </c>
      <c r="Q56" s="926" t="s">
        <v>4298</v>
      </c>
      <c r="R56" s="926" t="s">
        <v>4310</v>
      </c>
      <c r="S56" s="926" t="s">
        <v>4311</v>
      </c>
      <c r="T56" s="932" t="s">
        <v>4300</v>
      </c>
      <c r="U56" s="929" t="s">
        <v>4301</v>
      </c>
      <c r="V56" s="926" t="s">
        <v>4305</v>
      </c>
      <c r="W56" s="929" t="s">
        <v>4307</v>
      </c>
      <c r="X56" s="926" t="s">
        <v>4567</v>
      </c>
      <c r="Y56" s="926" t="s">
        <v>3898</v>
      </c>
      <c r="Z56" s="926" t="s">
        <v>4295</v>
      </c>
      <c r="AA56" s="926" t="s">
        <v>2476</v>
      </c>
      <c r="AB56" s="926" t="s">
        <v>2084</v>
      </c>
      <c r="CL56" s="941"/>
    </row>
    <row r="57" spans="1:90">
      <c r="A57" s="928" t="str">
        <f>IF(ISERROR(#REF!),"xx","")</f>
        <v>xx</v>
      </c>
      <c r="C57" s="950" t="str">
        <f t="shared" si="0"/>
        <v>Press C83hc</v>
      </c>
      <c r="D57" s="942">
        <v>9967002881</v>
      </c>
      <c r="E57" s="948" t="s">
        <v>3955</v>
      </c>
      <c r="F57" s="926" t="s">
        <v>4299</v>
      </c>
      <c r="G57" s="932" t="s">
        <v>4302</v>
      </c>
      <c r="H57" s="929" t="s">
        <v>4303</v>
      </c>
      <c r="I57" s="929" t="s">
        <v>4308</v>
      </c>
      <c r="J57" s="926" t="s">
        <v>4309</v>
      </c>
      <c r="K57" s="926" t="s">
        <v>3900</v>
      </c>
      <c r="L57" s="926" t="s">
        <v>3902</v>
      </c>
      <c r="M57" s="926" t="s">
        <v>3904</v>
      </c>
      <c r="N57" s="926" t="s">
        <v>4313</v>
      </c>
      <c r="O57" s="926" t="s">
        <v>4314</v>
      </c>
      <c r="P57" s="926" t="s">
        <v>4315</v>
      </c>
      <c r="Q57" s="926" t="s">
        <v>4310</v>
      </c>
      <c r="R57" s="926" t="s">
        <v>4311</v>
      </c>
      <c r="S57" s="926" t="s">
        <v>4305</v>
      </c>
      <c r="T57" s="926" t="s">
        <v>4567</v>
      </c>
      <c r="U57" s="926" t="s">
        <v>3898</v>
      </c>
      <c r="V57" s="926" t="s">
        <v>4295</v>
      </c>
      <c r="W57" s="926" t="s">
        <v>2476</v>
      </c>
      <c r="CL57" s="941"/>
    </row>
    <row r="58" spans="1:90">
      <c r="A58" s="928" t="str">
        <f>IF(ISERROR(#REF!),"xx","")</f>
        <v>xx</v>
      </c>
      <c r="C58" s="950" t="str">
        <f t="shared" si="0"/>
        <v>Press C83hc</v>
      </c>
      <c r="D58" s="942">
        <v>9967004538</v>
      </c>
      <c r="E58" s="948" t="s">
        <v>3970</v>
      </c>
      <c r="F58" s="926" t="s">
        <v>4299</v>
      </c>
      <c r="G58" s="926" t="s">
        <v>4302</v>
      </c>
      <c r="H58" s="926" t="s">
        <v>4303</v>
      </c>
      <c r="I58" s="926" t="s">
        <v>4308</v>
      </c>
      <c r="J58" s="926" t="s">
        <v>4309</v>
      </c>
      <c r="K58" s="926" t="s">
        <v>3900</v>
      </c>
      <c r="L58" s="929" t="s">
        <v>3902</v>
      </c>
      <c r="M58" s="926" t="s">
        <v>3904</v>
      </c>
      <c r="N58" s="926" t="s">
        <v>4313</v>
      </c>
      <c r="O58" s="926" t="s">
        <v>4314</v>
      </c>
      <c r="P58" s="926" t="s">
        <v>4315</v>
      </c>
      <c r="Q58" s="926" t="s">
        <v>4310</v>
      </c>
      <c r="R58" s="926" t="s">
        <v>4311</v>
      </c>
      <c r="S58" s="926" t="s">
        <v>4305</v>
      </c>
      <c r="T58" s="926" t="s">
        <v>4567</v>
      </c>
      <c r="U58" s="929" t="s">
        <v>3898</v>
      </c>
      <c r="V58" s="926" t="s">
        <v>4295</v>
      </c>
      <c r="W58" s="932" t="s">
        <v>2476</v>
      </c>
      <c r="CL58" s="941"/>
    </row>
    <row r="59" spans="1:90">
      <c r="A59" s="928" t="str">
        <f>IF(ISERROR(#REF!),"xx","")</f>
        <v>xx</v>
      </c>
      <c r="C59" s="950" t="str">
        <f t="shared" si="0"/>
        <v>Press C83hc</v>
      </c>
      <c r="D59" s="942">
        <v>9967004043</v>
      </c>
      <c r="E59" s="948" t="s">
        <v>3971</v>
      </c>
      <c r="F59" s="926" t="s">
        <v>4299</v>
      </c>
      <c r="G59" s="926" t="s">
        <v>4302</v>
      </c>
      <c r="H59" s="926" t="s">
        <v>4303</v>
      </c>
      <c r="I59" s="926" t="s">
        <v>4308</v>
      </c>
      <c r="J59" s="926" t="s">
        <v>4309</v>
      </c>
      <c r="K59" s="926" t="s">
        <v>3900</v>
      </c>
      <c r="L59" s="929" t="s">
        <v>3902</v>
      </c>
      <c r="M59" s="926" t="s">
        <v>3904</v>
      </c>
      <c r="N59" s="926" t="s">
        <v>4313</v>
      </c>
      <c r="O59" s="926" t="s">
        <v>4314</v>
      </c>
      <c r="P59" s="926" t="s">
        <v>4315</v>
      </c>
      <c r="Q59" s="926" t="s">
        <v>4310</v>
      </c>
      <c r="R59" s="926" t="s">
        <v>4311</v>
      </c>
      <c r="S59" s="926" t="s">
        <v>4305</v>
      </c>
      <c r="T59" s="926" t="s">
        <v>4567</v>
      </c>
      <c r="U59" s="929" t="s">
        <v>3898</v>
      </c>
      <c r="V59" s="926" t="s">
        <v>4295</v>
      </c>
      <c r="W59" s="932" t="s">
        <v>2476</v>
      </c>
      <c r="CL59" s="941"/>
    </row>
    <row r="60" spans="1:90">
      <c r="A60" s="928" t="str">
        <f>IF(ISERROR(#REF!),"xx","")</f>
        <v>xx</v>
      </c>
      <c r="C60" s="950" t="str">
        <f t="shared" si="0"/>
        <v>Press C83hc</v>
      </c>
      <c r="D60" s="942">
        <v>9967004863</v>
      </c>
      <c r="E60" s="948" t="s">
        <v>3972</v>
      </c>
      <c r="F60" s="926" t="s">
        <v>4299</v>
      </c>
      <c r="G60" s="926" t="s">
        <v>4302</v>
      </c>
      <c r="H60" s="926" t="s">
        <v>4303</v>
      </c>
      <c r="I60" s="926" t="s">
        <v>4308</v>
      </c>
      <c r="J60" s="926" t="s">
        <v>4309</v>
      </c>
      <c r="K60" s="926" t="s">
        <v>3900</v>
      </c>
      <c r="L60" s="929" t="s">
        <v>3902</v>
      </c>
      <c r="M60" s="926" t="s">
        <v>3904</v>
      </c>
      <c r="N60" s="926" t="s">
        <v>4313</v>
      </c>
      <c r="O60" s="926" t="s">
        <v>4314</v>
      </c>
      <c r="P60" s="926" t="s">
        <v>4315</v>
      </c>
      <c r="Q60" s="926" t="s">
        <v>4310</v>
      </c>
      <c r="R60" s="926" t="s">
        <v>4311</v>
      </c>
      <c r="S60" s="926" t="s">
        <v>4305</v>
      </c>
      <c r="T60" s="926" t="s">
        <v>4567</v>
      </c>
      <c r="U60" s="929" t="s">
        <v>3898</v>
      </c>
      <c r="V60" s="926" t="s">
        <v>4295</v>
      </c>
      <c r="W60" s="932" t="s">
        <v>2476</v>
      </c>
      <c r="CL60" s="941"/>
    </row>
    <row r="61" spans="1:90">
      <c r="A61" s="928" t="str">
        <f>IF(ISERROR(#REF!),"xx","")</f>
        <v>xx</v>
      </c>
      <c r="C61" s="950" t="str">
        <f t="shared" si="0"/>
        <v>Press C83hc</v>
      </c>
      <c r="D61" s="942">
        <v>9967004052</v>
      </c>
      <c r="E61" s="948" t="s">
        <v>3969</v>
      </c>
      <c r="F61" s="926" t="s">
        <v>4299</v>
      </c>
      <c r="G61" s="926" t="s">
        <v>4302</v>
      </c>
      <c r="H61" s="926" t="s">
        <v>4303</v>
      </c>
      <c r="I61" s="926" t="s">
        <v>4308</v>
      </c>
      <c r="J61" s="926" t="s">
        <v>4309</v>
      </c>
      <c r="K61" s="926" t="s">
        <v>3900</v>
      </c>
      <c r="L61" s="929" t="s">
        <v>3902</v>
      </c>
      <c r="M61" s="926" t="s">
        <v>3904</v>
      </c>
      <c r="N61" s="926" t="s">
        <v>4313</v>
      </c>
      <c r="O61" s="926" t="s">
        <v>4314</v>
      </c>
      <c r="P61" s="926" t="s">
        <v>4315</v>
      </c>
      <c r="Q61" s="926" t="s">
        <v>4310</v>
      </c>
      <c r="R61" s="926" t="s">
        <v>4311</v>
      </c>
      <c r="S61" s="926" t="s">
        <v>4305</v>
      </c>
      <c r="T61" s="926" t="s">
        <v>4567</v>
      </c>
      <c r="U61" s="929" t="s">
        <v>3898</v>
      </c>
      <c r="V61" s="926" t="s">
        <v>4295</v>
      </c>
      <c r="W61" s="932" t="s">
        <v>2476</v>
      </c>
      <c r="CL61" s="941"/>
    </row>
    <row r="62" spans="1:90">
      <c r="A62" s="928" t="str">
        <f>IF(ISERROR(#REF!),"xx","")</f>
        <v>xx</v>
      </c>
      <c r="C62" s="950" t="str">
        <f t="shared" si="0"/>
        <v>Press C83hc</v>
      </c>
      <c r="D62" s="942">
        <v>9967002460</v>
      </c>
      <c r="E62" s="948" t="s">
        <v>2109</v>
      </c>
      <c r="F62" s="926" t="s">
        <v>3291</v>
      </c>
      <c r="G62" s="933" t="s">
        <v>2080</v>
      </c>
      <c r="H62" s="933" t="s">
        <v>2333</v>
      </c>
      <c r="I62" s="926" t="s">
        <v>3128</v>
      </c>
      <c r="J62" s="933" t="s">
        <v>2081</v>
      </c>
      <c r="K62" s="933" t="s">
        <v>2082</v>
      </c>
      <c r="L62" s="926" t="s">
        <v>3130</v>
      </c>
      <c r="M62" s="933" t="s">
        <v>1804</v>
      </c>
      <c r="N62" s="933" t="s">
        <v>2052</v>
      </c>
      <c r="O62" s="926" t="s">
        <v>3665</v>
      </c>
      <c r="P62" s="934" t="s">
        <v>1789</v>
      </c>
      <c r="Q62" s="933" t="s">
        <v>2051</v>
      </c>
      <c r="R62" s="926" t="s">
        <v>3674</v>
      </c>
      <c r="S62" s="929" t="s">
        <v>1149</v>
      </c>
      <c r="T62" s="929" t="s">
        <v>2072</v>
      </c>
      <c r="U62" s="926" t="s">
        <v>3675</v>
      </c>
      <c r="V62" s="929" t="s">
        <v>1150</v>
      </c>
      <c r="W62" s="929" t="s">
        <v>2073</v>
      </c>
      <c r="X62" s="926" t="s">
        <v>4308</v>
      </c>
      <c r="Y62" s="926" t="s">
        <v>4309</v>
      </c>
      <c r="Z62" s="926" t="s">
        <v>3900</v>
      </c>
      <c r="AA62" s="926" t="s">
        <v>3902</v>
      </c>
      <c r="AB62" s="926" t="s">
        <v>3904</v>
      </c>
      <c r="AC62" s="926" t="s">
        <v>4313</v>
      </c>
      <c r="AD62" s="926" t="s">
        <v>4314</v>
      </c>
      <c r="AE62" s="926" t="s">
        <v>4315</v>
      </c>
      <c r="AF62" s="926" t="s">
        <v>4298</v>
      </c>
      <c r="AG62" s="926" t="s">
        <v>4310</v>
      </c>
      <c r="AH62" s="926" t="s">
        <v>4311</v>
      </c>
      <c r="AI62" s="932" t="s">
        <v>4300</v>
      </c>
      <c r="AJ62" s="929" t="s">
        <v>4301</v>
      </c>
      <c r="AK62" s="929" t="s">
        <v>4304</v>
      </c>
      <c r="AL62" s="929" t="s">
        <v>4307</v>
      </c>
      <c r="AM62" s="926" t="s">
        <v>4567</v>
      </c>
      <c r="AN62" s="926" t="s">
        <v>3898</v>
      </c>
      <c r="AO62" s="926" t="s">
        <v>4295</v>
      </c>
      <c r="AP62" s="926" t="s">
        <v>2084</v>
      </c>
      <c r="AQ62" s="926" t="s">
        <v>2083</v>
      </c>
      <c r="CL62" s="941"/>
    </row>
    <row r="63" spans="1:90" s="927" customFormat="1" hidden="1">
      <c r="A63" s="928" t="str">
        <f>IF(ISERROR(#REF!),"xx","")</f>
        <v>xx</v>
      </c>
      <c r="B63" s="971"/>
      <c r="C63" s="950" t="str">
        <f t="shared" si="0"/>
        <v/>
      </c>
      <c r="D63" s="872">
        <v>9967002125</v>
      </c>
      <c r="E63" s="948" t="s">
        <v>2110</v>
      </c>
      <c r="F63" s="926" t="s">
        <v>3291</v>
      </c>
      <c r="G63" s="933" t="s">
        <v>2080</v>
      </c>
      <c r="H63" s="933" t="s">
        <v>2333</v>
      </c>
      <c r="I63" s="926" t="s">
        <v>3128</v>
      </c>
      <c r="J63" s="933" t="s">
        <v>2081</v>
      </c>
      <c r="K63" s="933" t="s">
        <v>2082</v>
      </c>
      <c r="L63" s="926" t="s">
        <v>3130</v>
      </c>
      <c r="M63" s="933" t="s">
        <v>1804</v>
      </c>
      <c r="N63" s="933" t="s">
        <v>2052</v>
      </c>
      <c r="O63" s="934" t="s">
        <v>1789</v>
      </c>
      <c r="P63" s="933" t="s">
        <v>2051</v>
      </c>
      <c r="Q63" s="929" t="s">
        <v>1149</v>
      </c>
      <c r="R63" s="929" t="s">
        <v>2072</v>
      </c>
      <c r="S63" s="929" t="s">
        <v>1150</v>
      </c>
      <c r="T63" s="929" t="s">
        <v>2073</v>
      </c>
      <c r="U63" s="926" t="s">
        <v>4298</v>
      </c>
      <c r="V63" s="932" t="s">
        <v>4300</v>
      </c>
      <c r="W63" s="929" t="s">
        <v>4301</v>
      </c>
      <c r="X63" s="929" t="s">
        <v>4304</v>
      </c>
      <c r="Y63" s="929" t="s">
        <v>4307</v>
      </c>
      <c r="Z63" s="926" t="s">
        <v>2084</v>
      </c>
      <c r="AA63" s="926" t="s">
        <v>2083</v>
      </c>
      <c r="AB63" s="926"/>
      <c r="AC63" s="926"/>
      <c r="AD63" s="926"/>
      <c r="AE63" s="926"/>
      <c r="AF63" s="926"/>
      <c r="AG63" s="926"/>
      <c r="AH63" s="926"/>
      <c r="AI63" s="926"/>
      <c r="AJ63" s="926"/>
      <c r="AK63" s="926"/>
      <c r="AL63" s="926"/>
      <c r="AM63" s="926"/>
      <c r="AN63" s="926"/>
      <c r="AO63" s="926"/>
      <c r="AP63" s="926"/>
      <c r="AQ63" s="926"/>
      <c r="AR63" s="926"/>
      <c r="AS63" s="926"/>
      <c r="AT63" s="926"/>
      <c r="AU63" s="926"/>
      <c r="AV63" s="926"/>
      <c r="AW63" s="926"/>
      <c r="AX63" s="926"/>
      <c r="AY63" s="926"/>
      <c r="AZ63" s="926"/>
      <c r="BA63" s="926"/>
      <c r="BB63" s="926"/>
      <c r="BC63" s="926"/>
      <c r="BD63" s="926"/>
      <c r="BE63" s="926"/>
      <c r="BF63" s="926"/>
      <c r="BG63" s="926"/>
      <c r="BH63" s="926"/>
      <c r="BI63" s="926"/>
      <c r="BJ63" s="926"/>
      <c r="BK63" s="926"/>
      <c r="BL63" s="926"/>
      <c r="BM63" s="926"/>
      <c r="BN63" s="926"/>
      <c r="BO63" s="926"/>
      <c r="BP63" s="926"/>
      <c r="BQ63" s="926"/>
      <c r="BR63" s="926"/>
      <c r="BS63" s="926"/>
      <c r="BT63" s="926"/>
      <c r="BU63" s="926"/>
      <c r="BV63" s="926"/>
      <c r="BW63" s="926"/>
      <c r="BX63" s="926"/>
      <c r="BY63" s="926"/>
      <c r="BZ63" s="926"/>
      <c r="CA63" s="926"/>
      <c r="CB63" s="926"/>
      <c r="CC63" s="926"/>
      <c r="CD63" s="926"/>
      <c r="CE63" s="926"/>
      <c r="CF63" s="926"/>
      <c r="CG63" s="926"/>
      <c r="CH63" s="926"/>
      <c r="CI63" s="926"/>
      <c r="CJ63" s="926"/>
      <c r="CK63" s="926"/>
      <c r="CL63" s="941"/>
    </row>
    <row r="64" spans="1:90" s="927" customFormat="1">
      <c r="A64" s="928" t="str">
        <f>IF(ISERROR(#REF!),"xx","")</f>
        <v>xx</v>
      </c>
      <c r="B64" s="971"/>
      <c r="C64" s="950" t="str">
        <f t="shared" si="0"/>
        <v>Press C83hc</v>
      </c>
      <c r="D64" s="872">
        <v>9967002124</v>
      </c>
      <c r="E64" s="948" t="s">
        <v>2111</v>
      </c>
      <c r="F64" s="926" t="s">
        <v>3291</v>
      </c>
      <c r="G64" s="933" t="s">
        <v>2080</v>
      </c>
      <c r="H64" s="933" t="s">
        <v>2333</v>
      </c>
      <c r="I64" s="926" t="s">
        <v>3128</v>
      </c>
      <c r="J64" s="933" t="s">
        <v>2081</v>
      </c>
      <c r="K64" s="933" t="s">
        <v>2082</v>
      </c>
      <c r="L64" s="926" t="s">
        <v>3130</v>
      </c>
      <c r="M64" s="933" t="s">
        <v>1804</v>
      </c>
      <c r="N64" s="933" t="s">
        <v>2052</v>
      </c>
      <c r="O64" s="926" t="s">
        <v>3665</v>
      </c>
      <c r="P64" s="934" t="s">
        <v>1789</v>
      </c>
      <c r="Q64" s="933" t="s">
        <v>2051</v>
      </c>
      <c r="R64" s="926" t="s">
        <v>3674</v>
      </c>
      <c r="S64" s="929" t="s">
        <v>1149</v>
      </c>
      <c r="T64" s="929" t="s">
        <v>2072</v>
      </c>
      <c r="U64" s="926" t="s">
        <v>3675</v>
      </c>
      <c r="V64" s="929" t="s">
        <v>1150</v>
      </c>
      <c r="W64" s="929" t="s">
        <v>2073</v>
      </c>
      <c r="X64" s="926" t="s">
        <v>4308</v>
      </c>
      <c r="Y64" s="926" t="s">
        <v>4309</v>
      </c>
      <c r="Z64" s="926" t="s">
        <v>3900</v>
      </c>
      <c r="AA64" s="926" t="s">
        <v>3902</v>
      </c>
      <c r="AB64" s="926" t="s">
        <v>3904</v>
      </c>
      <c r="AC64" s="926" t="s">
        <v>4313</v>
      </c>
      <c r="AD64" s="926" t="s">
        <v>4314</v>
      </c>
      <c r="AE64" s="926" t="s">
        <v>4315</v>
      </c>
      <c r="AF64" s="926" t="s">
        <v>4298</v>
      </c>
      <c r="AG64" s="926" t="s">
        <v>4310</v>
      </c>
      <c r="AH64" s="926" t="s">
        <v>4311</v>
      </c>
      <c r="AI64" s="932" t="s">
        <v>4300</v>
      </c>
      <c r="AJ64" s="929" t="s">
        <v>4301</v>
      </c>
      <c r="AK64" s="929" t="s">
        <v>4304</v>
      </c>
      <c r="AL64" s="929" t="s">
        <v>4307</v>
      </c>
      <c r="AM64" s="926" t="s">
        <v>4567</v>
      </c>
      <c r="AN64" s="926" t="s">
        <v>3898</v>
      </c>
      <c r="AO64" s="926" t="s">
        <v>4295</v>
      </c>
      <c r="AP64" s="926" t="s">
        <v>2084</v>
      </c>
      <c r="AQ64" s="926" t="s">
        <v>2083</v>
      </c>
      <c r="AR64" s="926"/>
      <c r="AS64" s="926"/>
      <c r="AT64" s="926"/>
      <c r="AU64" s="926"/>
      <c r="AV64" s="926"/>
      <c r="AW64" s="926"/>
      <c r="AX64" s="926"/>
      <c r="AY64" s="926"/>
      <c r="AZ64" s="926"/>
      <c r="BA64" s="926"/>
      <c r="BB64" s="926"/>
      <c r="BC64" s="926"/>
      <c r="BD64" s="926"/>
      <c r="BE64" s="926"/>
      <c r="BF64" s="926"/>
      <c r="BG64" s="926"/>
      <c r="BH64" s="926"/>
      <c r="BI64" s="926"/>
      <c r="BJ64" s="926"/>
      <c r="BK64" s="926"/>
      <c r="BL64" s="926"/>
      <c r="BM64" s="926"/>
      <c r="BN64" s="926"/>
      <c r="BO64" s="926"/>
      <c r="BP64" s="926"/>
      <c r="BQ64" s="926"/>
      <c r="BR64" s="926"/>
      <c r="BS64" s="926"/>
      <c r="BT64" s="926"/>
      <c r="BU64" s="926"/>
      <c r="BV64" s="926"/>
      <c r="BW64" s="926"/>
      <c r="BX64" s="926"/>
      <c r="BY64" s="926"/>
      <c r="BZ64" s="926"/>
      <c r="CA64" s="926"/>
      <c r="CB64" s="926"/>
      <c r="CC64" s="926"/>
      <c r="CD64" s="926"/>
      <c r="CE64" s="926"/>
      <c r="CF64" s="926"/>
      <c r="CG64" s="926"/>
      <c r="CH64" s="926"/>
      <c r="CI64" s="926"/>
      <c r="CJ64" s="926"/>
      <c r="CK64" s="926"/>
      <c r="CL64" s="941"/>
    </row>
    <row r="65" spans="1:90" s="927" customFormat="1">
      <c r="A65" s="928" t="str">
        <f>IF(ISERROR(#REF!),"xx","")</f>
        <v>xx</v>
      </c>
      <c r="B65" s="971"/>
      <c r="C65" s="950" t="str">
        <f t="shared" si="0"/>
        <v>Press C83hc</v>
      </c>
      <c r="D65" s="872">
        <v>9967002122</v>
      </c>
      <c r="E65" s="948" t="s">
        <v>2112</v>
      </c>
      <c r="F65" s="926" t="s">
        <v>3291</v>
      </c>
      <c r="G65" s="933" t="s">
        <v>2080</v>
      </c>
      <c r="H65" s="933" t="s">
        <v>2333</v>
      </c>
      <c r="I65" s="926" t="s">
        <v>3128</v>
      </c>
      <c r="J65" s="933" t="s">
        <v>2081</v>
      </c>
      <c r="K65" s="933" t="s">
        <v>2082</v>
      </c>
      <c r="L65" s="926" t="s">
        <v>3130</v>
      </c>
      <c r="M65" s="933" t="s">
        <v>1804</v>
      </c>
      <c r="N65" s="933" t="s">
        <v>2052</v>
      </c>
      <c r="O65" s="926" t="s">
        <v>3665</v>
      </c>
      <c r="P65" s="934" t="s">
        <v>1789</v>
      </c>
      <c r="Q65" s="933" t="s">
        <v>2051</v>
      </c>
      <c r="R65" s="926" t="s">
        <v>3674</v>
      </c>
      <c r="S65" s="929" t="s">
        <v>1149</v>
      </c>
      <c r="T65" s="929" t="s">
        <v>2072</v>
      </c>
      <c r="U65" s="926" t="s">
        <v>3675</v>
      </c>
      <c r="V65" s="929" t="s">
        <v>1150</v>
      </c>
      <c r="W65" s="929" t="s">
        <v>2073</v>
      </c>
      <c r="X65" s="926" t="s">
        <v>4308</v>
      </c>
      <c r="Y65" s="926" t="s">
        <v>4309</v>
      </c>
      <c r="Z65" s="926" t="s">
        <v>3900</v>
      </c>
      <c r="AA65" s="926" t="s">
        <v>3902</v>
      </c>
      <c r="AB65" s="926" t="s">
        <v>3904</v>
      </c>
      <c r="AC65" s="926" t="s">
        <v>4313</v>
      </c>
      <c r="AD65" s="926" t="s">
        <v>4314</v>
      </c>
      <c r="AE65" s="926" t="s">
        <v>4315</v>
      </c>
      <c r="AF65" s="926" t="s">
        <v>4298</v>
      </c>
      <c r="AG65" s="926" t="s">
        <v>4310</v>
      </c>
      <c r="AH65" s="926" t="s">
        <v>4311</v>
      </c>
      <c r="AI65" s="932" t="s">
        <v>4300</v>
      </c>
      <c r="AJ65" s="929" t="s">
        <v>4301</v>
      </c>
      <c r="AK65" s="929" t="s">
        <v>4304</v>
      </c>
      <c r="AL65" s="929" t="s">
        <v>4307</v>
      </c>
      <c r="AM65" s="926" t="s">
        <v>4567</v>
      </c>
      <c r="AN65" s="926" t="s">
        <v>3898</v>
      </c>
      <c r="AO65" s="926" t="s">
        <v>4295</v>
      </c>
      <c r="AP65" s="926" t="s">
        <v>2084</v>
      </c>
      <c r="AQ65" s="926" t="s">
        <v>2083</v>
      </c>
      <c r="AR65" s="926"/>
      <c r="AS65" s="926"/>
      <c r="AT65" s="926"/>
      <c r="AU65" s="926"/>
      <c r="AV65" s="926"/>
      <c r="AW65" s="926"/>
      <c r="AX65" s="926"/>
      <c r="AY65" s="926"/>
      <c r="AZ65" s="926"/>
      <c r="BA65" s="926"/>
      <c r="BB65" s="926"/>
      <c r="BC65" s="926"/>
      <c r="BD65" s="926"/>
      <c r="BE65" s="926"/>
      <c r="BF65" s="926"/>
      <c r="BG65" s="926"/>
      <c r="BH65" s="926"/>
      <c r="BI65" s="926"/>
      <c r="BJ65" s="926"/>
      <c r="BK65" s="926"/>
      <c r="BL65" s="926"/>
      <c r="BM65" s="926"/>
      <c r="BN65" s="926"/>
      <c r="BO65" s="926"/>
      <c r="BP65" s="926"/>
      <c r="BQ65" s="926"/>
      <c r="BR65" s="926"/>
      <c r="BS65" s="926"/>
      <c r="BT65" s="926"/>
      <c r="BU65" s="926"/>
      <c r="BV65" s="926"/>
      <c r="BW65" s="926"/>
      <c r="BX65" s="926"/>
      <c r="BY65" s="926"/>
      <c r="BZ65" s="926"/>
      <c r="CA65" s="926"/>
      <c r="CB65" s="926"/>
      <c r="CC65" s="926"/>
      <c r="CD65" s="926"/>
      <c r="CE65" s="926"/>
      <c r="CF65" s="926"/>
      <c r="CG65" s="926"/>
      <c r="CH65" s="926"/>
      <c r="CI65" s="926"/>
      <c r="CJ65" s="926"/>
      <c r="CK65" s="926"/>
      <c r="CL65" s="941"/>
    </row>
    <row r="66" spans="1:90" s="927" customFormat="1">
      <c r="A66" s="928" t="str">
        <f>IF(ISERROR(#REF!),"xx","")</f>
        <v>xx</v>
      </c>
      <c r="B66" s="971"/>
      <c r="C66" s="950" t="str">
        <f t="shared" si="0"/>
        <v>Press C83hc</v>
      </c>
      <c r="D66" s="940">
        <v>9967004087</v>
      </c>
      <c r="E66" s="948" t="s">
        <v>3233</v>
      </c>
      <c r="F66" s="926" t="s">
        <v>3291</v>
      </c>
      <c r="G66" s="925" t="s">
        <v>2333</v>
      </c>
      <c r="H66" s="925" t="s">
        <v>3128</v>
      </c>
      <c r="I66" s="925" t="s">
        <v>2082</v>
      </c>
      <c r="J66" s="926" t="s">
        <v>3130</v>
      </c>
      <c r="K66" s="926" t="s">
        <v>2052</v>
      </c>
      <c r="L66" s="926" t="s">
        <v>3665</v>
      </c>
      <c r="M66" s="925" t="s">
        <v>2051</v>
      </c>
      <c r="N66" s="926" t="s">
        <v>3674</v>
      </c>
      <c r="O66" s="926" t="s">
        <v>2072</v>
      </c>
      <c r="P66" s="926" t="s">
        <v>3675</v>
      </c>
      <c r="Q66" s="926" t="s">
        <v>2073</v>
      </c>
      <c r="R66" s="926" t="s">
        <v>4299</v>
      </c>
      <c r="S66" s="926" t="s">
        <v>4302</v>
      </c>
      <c r="T66" s="926" t="s">
        <v>4303</v>
      </c>
      <c r="U66" s="926" t="s">
        <v>4308</v>
      </c>
      <c r="V66" s="926" t="s">
        <v>4309</v>
      </c>
      <c r="W66" s="926" t="s">
        <v>3900</v>
      </c>
      <c r="X66" s="926" t="s">
        <v>3902</v>
      </c>
      <c r="Y66" s="926" t="s">
        <v>3904</v>
      </c>
      <c r="Z66" s="926" t="s">
        <v>4313</v>
      </c>
      <c r="AA66" s="926" t="s">
        <v>4314</v>
      </c>
      <c r="AB66" s="926" t="s">
        <v>4315</v>
      </c>
      <c r="AC66" s="926" t="s">
        <v>4310</v>
      </c>
      <c r="AD66" s="926" t="s">
        <v>4311</v>
      </c>
      <c r="AE66" s="926" t="s">
        <v>4305</v>
      </c>
      <c r="AF66" s="926" t="s">
        <v>4567</v>
      </c>
      <c r="AG66" s="926" t="s">
        <v>3898</v>
      </c>
      <c r="AH66" s="926" t="s">
        <v>4295</v>
      </c>
      <c r="AI66" s="926" t="s">
        <v>2476</v>
      </c>
      <c r="AJ66" s="926" t="s">
        <v>2083</v>
      </c>
      <c r="AK66" s="926"/>
      <c r="AL66" s="926"/>
      <c r="AM66" s="926"/>
      <c r="AN66" s="926"/>
      <c r="AO66" s="926"/>
      <c r="AP66" s="926"/>
      <c r="AQ66" s="926"/>
      <c r="AR66" s="926"/>
      <c r="AS66" s="926"/>
      <c r="AT66" s="926"/>
      <c r="AU66" s="926"/>
      <c r="AV66" s="926"/>
      <c r="AW66" s="926"/>
      <c r="AX66" s="926"/>
      <c r="AY66" s="926"/>
      <c r="AZ66" s="926"/>
      <c r="BA66" s="926"/>
      <c r="BB66" s="926"/>
      <c r="BC66" s="926"/>
      <c r="BD66" s="926"/>
      <c r="BE66" s="926"/>
      <c r="BF66" s="926"/>
      <c r="BG66" s="926"/>
      <c r="BH66" s="926"/>
      <c r="BI66" s="926"/>
      <c r="BJ66" s="926"/>
      <c r="BK66" s="926"/>
      <c r="BL66" s="926"/>
      <c r="BM66" s="926"/>
      <c r="BN66" s="926"/>
      <c r="BO66" s="926"/>
      <c r="BP66" s="926"/>
      <c r="BQ66" s="926"/>
      <c r="BR66" s="926"/>
      <c r="BS66" s="926"/>
      <c r="BT66" s="926"/>
      <c r="BU66" s="926"/>
      <c r="BV66" s="926"/>
      <c r="BW66" s="926"/>
      <c r="BX66" s="926"/>
      <c r="BY66" s="926"/>
      <c r="BZ66" s="926"/>
      <c r="CA66" s="926"/>
      <c r="CB66" s="926"/>
      <c r="CC66" s="926"/>
      <c r="CD66" s="926"/>
      <c r="CE66" s="926"/>
      <c r="CF66" s="926"/>
      <c r="CG66" s="926"/>
      <c r="CH66" s="926"/>
      <c r="CI66" s="926"/>
      <c r="CJ66" s="926"/>
      <c r="CK66" s="926"/>
      <c r="CL66" s="941"/>
    </row>
    <row r="67" spans="1:90" s="927" customFormat="1">
      <c r="A67" s="928" t="str">
        <f>IF(ISERROR(#REF!),"xx","")</f>
        <v>xx</v>
      </c>
      <c r="B67" s="971"/>
      <c r="C67" s="950" t="str">
        <f t="shared" si="0"/>
        <v>Press C83hc</v>
      </c>
      <c r="D67" s="940">
        <v>9967004088</v>
      </c>
      <c r="E67" s="948" t="s">
        <v>3234</v>
      </c>
      <c r="F67" s="926" t="s">
        <v>3291</v>
      </c>
      <c r="G67" s="925" t="s">
        <v>2333</v>
      </c>
      <c r="H67" s="925" t="s">
        <v>3128</v>
      </c>
      <c r="I67" s="925" t="s">
        <v>2082</v>
      </c>
      <c r="J67" s="926" t="s">
        <v>3130</v>
      </c>
      <c r="K67" s="926" t="s">
        <v>2052</v>
      </c>
      <c r="L67" s="926" t="s">
        <v>3665</v>
      </c>
      <c r="M67" s="925" t="s">
        <v>2051</v>
      </c>
      <c r="N67" s="926" t="s">
        <v>3674</v>
      </c>
      <c r="O67" s="926" t="s">
        <v>2072</v>
      </c>
      <c r="P67" s="926" t="s">
        <v>3675</v>
      </c>
      <c r="Q67" s="926" t="s">
        <v>2073</v>
      </c>
      <c r="R67" s="926" t="s">
        <v>4299</v>
      </c>
      <c r="S67" s="926" t="s">
        <v>4302</v>
      </c>
      <c r="T67" s="926" t="s">
        <v>4303</v>
      </c>
      <c r="U67" s="926" t="s">
        <v>4308</v>
      </c>
      <c r="V67" s="926" t="s">
        <v>4309</v>
      </c>
      <c r="W67" s="926" t="s">
        <v>3900</v>
      </c>
      <c r="X67" s="926" t="s">
        <v>3902</v>
      </c>
      <c r="Y67" s="926" t="s">
        <v>3904</v>
      </c>
      <c r="Z67" s="926" t="s">
        <v>4313</v>
      </c>
      <c r="AA67" s="926" t="s">
        <v>4314</v>
      </c>
      <c r="AB67" s="926" t="s">
        <v>4315</v>
      </c>
      <c r="AC67" s="926" t="s">
        <v>4310</v>
      </c>
      <c r="AD67" s="926" t="s">
        <v>4311</v>
      </c>
      <c r="AE67" s="926" t="s">
        <v>4305</v>
      </c>
      <c r="AF67" s="926" t="s">
        <v>4567</v>
      </c>
      <c r="AG67" s="926" t="s">
        <v>3898</v>
      </c>
      <c r="AH67" s="926" t="s">
        <v>4295</v>
      </c>
      <c r="AI67" s="926" t="s">
        <v>2476</v>
      </c>
      <c r="AJ67" s="926" t="s">
        <v>2083</v>
      </c>
      <c r="AK67" s="926"/>
      <c r="AL67" s="926"/>
      <c r="AM67" s="926"/>
      <c r="AN67" s="926"/>
      <c r="AO67" s="926"/>
      <c r="AP67" s="926"/>
      <c r="AQ67" s="926"/>
      <c r="AR67" s="926"/>
      <c r="AS67" s="926"/>
      <c r="AT67" s="926"/>
      <c r="AU67" s="926"/>
      <c r="AV67" s="926"/>
      <c r="AW67" s="926"/>
      <c r="AX67" s="926"/>
      <c r="AY67" s="926"/>
      <c r="AZ67" s="926"/>
      <c r="BA67" s="926"/>
      <c r="BB67" s="926"/>
      <c r="BC67" s="926"/>
      <c r="BD67" s="926"/>
      <c r="BE67" s="926"/>
      <c r="BF67" s="926"/>
      <c r="BG67" s="926"/>
      <c r="BH67" s="926"/>
      <c r="BI67" s="926"/>
      <c r="BJ67" s="926"/>
      <c r="BK67" s="926"/>
      <c r="BL67" s="926"/>
      <c r="BM67" s="926"/>
      <c r="BN67" s="926"/>
      <c r="BO67" s="926"/>
      <c r="BP67" s="926"/>
      <c r="BQ67" s="926"/>
      <c r="BR67" s="926"/>
      <c r="BS67" s="926"/>
      <c r="BT67" s="926"/>
      <c r="BU67" s="926"/>
      <c r="BV67" s="926"/>
      <c r="BW67" s="926"/>
      <c r="BX67" s="926"/>
      <c r="BY67" s="926"/>
      <c r="BZ67" s="926"/>
      <c r="CA67" s="926"/>
      <c r="CB67" s="926"/>
      <c r="CC67" s="926"/>
      <c r="CD67" s="926"/>
      <c r="CE67" s="926"/>
      <c r="CF67" s="926"/>
      <c r="CG67" s="926"/>
      <c r="CH67" s="926"/>
      <c r="CI67" s="926"/>
      <c r="CJ67" s="926"/>
      <c r="CK67" s="926"/>
      <c r="CL67" s="941"/>
    </row>
    <row r="68" spans="1:90" s="927" customFormat="1">
      <c r="A68" s="928" t="str">
        <f>IF(ISERROR(#REF!),"xx","")</f>
        <v>xx</v>
      </c>
      <c r="B68" s="971"/>
      <c r="C68" s="950" t="str">
        <f t="shared" si="0"/>
        <v>Press C83hc</v>
      </c>
      <c r="D68" s="940">
        <v>9967004089</v>
      </c>
      <c r="E68" s="948" t="s">
        <v>3235</v>
      </c>
      <c r="F68" s="926" t="s">
        <v>3291</v>
      </c>
      <c r="G68" s="925" t="s">
        <v>2333</v>
      </c>
      <c r="H68" s="925" t="s">
        <v>3128</v>
      </c>
      <c r="I68" s="925" t="s">
        <v>2082</v>
      </c>
      <c r="J68" s="926" t="s">
        <v>3130</v>
      </c>
      <c r="K68" s="926" t="s">
        <v>2052</v>
      </c>
      <c r="L68" s="926" t="s">
        <v>3665</v>
      </c>
      <c r="M68" s="925" t="s">
        <v>2051</v>
      </c>
      <c r="N68" s="926" t="s">
        <v>3674</v>
      </c>
      <c r="O68" s="926" t="s">
        <v>2072</v>
      </c>
      <c r="P68" s="926" t="s">
        <v>3675</v>
      </c>
      <c r="Q68" s="926" t="s">
        <v>2073</v>
      </c>
      <c r="R68" s="926" t="s">
        <v>4299</v>
      </c>
      <c r="S68" s="926" t="s">
        <v>4302</v>
      </c>
      <c r="T68" s="926" t="s">
        <v>4303</v>
      </c>
      <c r="U68" s="926" t="s">
        <v>4308</v>
      </c>
      <c r="V68" s="926" t="s">
        <v>4309</v>
      </c>
      <c r="W68" s="926" t="s">
        <v>3900</v>
      </c>
      <c r="X68" s="926" t="s">
        <v>3902</v>
      </c>
      <c r="Y68" s="926" t="s">
        <v>3904</v>
      </c>
      <c r="Z68" s="926" t="s">
        <v>4313</v>
      </c>
      <c r="AA68" s="926" t="s">
        <v>4314</v>
      </c>
      <c r="AB68" s="926" t="s">
        <v>4315</v>
      </c>
      <c r="AC68" s="926" t="s">
        <v>4310</v>
      </c>
      <c r="AD68" s="926" t="s">
        <v>4311</v>
      </c>
      <c r="AE68" s="926" t="s">
        <v>4305</v>
      </c>
      <c r="AF68" s="926" t="s">
        <v>4567</v>
      </c>
      <c r="AG68" s="926" t="s">
        <v>3898</v>
      </c>
      <c r="AH68" s="926" t="s">
        <v>4295</v>
      </c>
      <c r="AI68" s="926" t="s">
        <v>2476</v>
      </c>
      <c r="AJ68" s="926" t="s">
        <v>2083</v>
      </c>
      <c r="AK68" s="926"/>
      <c r="AL68" s="926"/>
      <c r="AM68" s="926"/>
      <c r="AN68" s="926"/>
      <c r="AO68" s="926"/>
      <c r="AP68" s="926"/>
      <c r="AQ68" s="926"/>
      <c r="AR68" s="926"/>
      <c r="AS68" s="926"/>
      <c r="AT68" s="926"/>
      <c r="AU68" s="926"/>
      <c r="AV68" s="926"/>
      <c r="AW68" s="926"/>
      <c r="AX68" s="926"/>
      <c r="AY68" s="926"/>
      <c r="AZ68" s="926"/>
      <c r="BA68" s="926"/>
      <c r="BB68" s="926"/>
      <c r="BC68" s="926"/>
      <c r="BD68" s="926"/>
      <c r="BE68" s="926"/>
      <c r="BF68" s="926"/>
      <c r="BG68" s="926"/>
      <c r="BH68" s="926"/>
      <c r="BI68" s="926"/>
      <c r="BJ68" s="926"/>
      <c r="BK68" s="926"/>
      <c r="BL68" s="926"/>
      <c r="BM68" s="926"/>
      <c r="BN68" s="926"/>
      <c r="BO68" s="926"/>
      <c r="BP68" s="926"/>
      <c r="BQ68" s="926"/>
      <c r="BR68" s="926"/>
      <c r="BS68" s="926"/>
      <c r="BT68" s="926"/>
      <c r="BU68" s="926"/>
      <c r="BV68" s="926"/>
      <c r="BW68" s="926"/>
      <c r="BX68" s="926"/>
      <c r="BY68" s="926"/>
      <c r="BZ68" s="926"/>
      <c r="CA68" s="926"/>
      <c r="CB68" s="926"/>
      <c r="CC68" s="926"/>
      <c r="CD68" s="926"/>
      <c r="CE68" s="926"/>
      <c r="CF68" s="926"/>
      <c r="CG68" s="926"/>
      <c r="CH68" s="926"/>
      <c r="CI68" s="926"/>
      <c r="CJ68" s="926"/>
      <c r="CK68" s="926"/>
      <c r="CL68" s="941"/>
    </row>
    <row r="69" spans="1:90" s="927" customFormat="1">
      <c r="A69" s="928" t="str">
        <f>IF(ISERROR(#REF!),"xx","")</f>
        <v>xx</v>
      </c>
      <c r="B69" s="971"/>
      <c r="C69" s="950" t="str">
        <f t="shared" si="0"/>
        <v>Press C83hc</v>
      </c>
      <c r="D69" s="940">
        <v>9967004090</v>
      </c>
      <c r="E69" s="948" t="s">
        <v>3236</v>
      </c>
      <c r="F69" s="926" t="s">
        <v>3291</v>
      </c>
      <c r="G69" s="925" t="s">
        <v>2333</v>
      </c>
      <c r="H69" s="925" t="s">
        <v>3128</v>
      </c>
      <c r="I69" s="925" t="s">
        <v>2082</v>
      </c>
      <c r="J69" s="926" t="s">
        <v>3130</v>
      </c>
      <c r="K69" s="926" t="s">
        <v>2052</v>
      </c>
      <c r="L69" s="926" t="s">
        <v>3665</v>
      </c>
      <c r="M69" s="925" t="s">
        <v>2051</v>
      </c>
      <c r="N69" s="926" t="s">
        <v>3674</v>
      </c>
      <c r="O69" s="926" t="s">
        <v>2072</v>
      </c>
      <c r="P69" s="926" t="s">
        <v>3675</v>
      </c>
      <c r="Q69" s="926" t="s">
        <v>2073</v>
      </c>
      <c r="R69" s="926" t="s">
        <v>4299</v>
      </c>
      <c r="S69" s="926" t="s">
        <v>4302</v>
      </c>
      <c r="T69" s="926" t="s">
        <v>4303</v>
      </c>
      <c r="U69" s="926" t="s">
        <v>4308</v>
      </c>
      <c r="V69" s="926" t="s">
        <v>4309</v>
      </c>
      <c r="W69" s="926" t="s">
        <v>3900</v>
      </c>
      <c r="X69" s="926" t="s">
        <v>3902</v>
      </c>
      <c r="Y69" s="926" t="s">
        <v>3904</v>
      </c>
      <c r="Z69" s="926" t="s">
        <v>4313</v>
      </c>
      <c r="AA69" s="926" t="s">
        <v>4314</v>
      </c>
      <c r="AB69" s="926" t="s">
        <v>4315</v>
      </c>
      <c r="AC69" s="926" t="s">
        <v>4310</v>
      </c>
      <c r="AD69" s="926" t="s">
        <v>4311</v>
      </c>
      <c r="AE69" s="926" t="s">
        <v>4305</v>
      </c>
      <c r="AF69" s="926" t="s">
        <v>4567</v>
      </c>
      <c r="AG69" s="926" t="s">
        <v>3898</v>
      </c>
      <c r="AH69" s="926" t="s">
        <v>4295</v>
      </c>
      <c r="AI69" s="926" t="s">
        <v>2476</v>
      </c>
      <c r="AJ69" s="926" t="s">
        <v>2083</v>
      </c>
      <c r="AK69" s="926"/>
      <c r="AL69" s="926"/>
      <c r="AM69" s="926"/>
      <c r="AN69" s="926"/>
      <c r="AO69" s="926"/>
      <c r="AP69" s="926"/>
      <c r="AQ69" s="926"/>
      <c r="AR69" s="926"/>
      <c r="AS69" s="926"/>
      <c r="AT69" s="926"/>
      <c r="AU69" s="926"/>
      <c r="AV69" s="926"/>
      <c r="AW69" s="926"/>
      <c r="AX69" s="926"/>
      <c r="AY69" s="926"/>
      <c r="AZ69" s="926"/>
      <c r="BA69" s="926"/>
      <c r="BB69" s="926"/>
      <c r="BC69" s="926"/>
      <c r="BD69" s="926"/>
      <c r="BE69" s="926"/>
      <c r="BF69" s="926"/>
      <c r="BG69" s="926"/>
      <c r="BH69" s="926"/>
      <c r="BI69" s="926"/>
      <c r="BJ69" s="926"/>
      <c r="BK69" s="926"/>
      <c r="BL69" s="926"/>
      <c r="BM69" s="926"/>
      <c r="BN69" s="926"/>
      <c r="BO69" s="926"/>
      <c r="BP69" s="926"/>
      <c r="BQ69" s="926"/>
      <c r="BR69" s="926"/>
      <c r="BS69" s="926"/>
      <c r="BT69" s="926"/>
      <c r="BU69" s="926"/>
      <c r="BV69" s="926"/>
      <c r="BW69" s="926"/>
      <c r="BX69" s="926"/>
      <c r="BY69" s="926"/>
      <c r="BZ69" s="926"/>
      <c r="CA69" s="926"/>
      <c r="CB69" s="926"/>
      <c r="CC69" s="926"/>
      <c r="CD69" s="926"/>
      <c r="CE69" s="926"/>
      <c r="CF69" s="926"/>
      <c r="CG69" s="926"/>
      <c r="CH69" s="926"/>
      <c r="CI69" s="926"/>
      <c r="CJ69" s="926"/>
      <c r="CK69" s="926"/>
      <c r="CL69" s="941"/>
    </row>
    <row r="70" spans="1:90" s="927" customFormat="1">
      <c r="A70" s="928" t="str">
        <f>IF(ISERROR(#REF!),"xx","")</f>
        <v>xx</v>
      </c>
      <c r="B70" s="971"/>
      <c r="C70" s="950" t="str">
        <f t="shared" si="0"/>
        <v>Press C83hc</v>
      </c>
      <c r="D70" s="940" t="s">
        <v>3297</v>
      </c>
      <c r="E70" s="948" t="s">
        <v>3316</v>
      </c>
      <c r="F70" s="925" t="s">
        <v>3407</v>
      </c>
      <c r="G70" s="926" t="s">
        <v>3410</v>
      </c>
      <c r="H70" s="926" t="s">
        <v>3409</v>
      </c>
      <c r="I70" s="926" t="s">
        <v>2890</v>
      </c>
      <c r="J70" s="926" t="s">
        <v>4296</v>
      </c>
      <c r="K70" s="926" t="s">
        <v>4332</v>
      </c>
      <c r="L70" s="926" t="s">
        <v>4297</v>
      </c>
      <c r="M70" s="926" t="s">
        <v>4299</v>
      </c>
      <c r="N70" s="925" t="s">
        <v>4302</v>
      </c>
      <c r="O70" s="925" t="s">
        <v>4303</v>
      </c>
      <c r="P70" s="925" t="s">
        <v>4308</v>
      </c>
      <c r="Q70" s="926" t="s">
        <v>4309</v>
      </c>
      <c r="R70" s="926" t="s">
        <v>3900</v>
      </c>
      <c r="S70" s="926" t="s">
        <v>3902</v>
      </c>
      <c r="T70" s="926" t="s">
        <v>3904</v>
      </c>
      <c r="U70" s="926" t="s">
        <v>4313</v>
      </c>
      <c r="V70" s="926" t="s">
        <v>4314</v>
      </c>
      <c r="W70" s="926" t="s">
        <v>4315</v>
      </c>
      <c r="X70" s="926" t="s">
        <v>4310</v>
      </c>
      <c r="Y70" s="926" t="s">
        <v>4311</v>
      </c>
      <c r="Z70" s="926" t="s">
        <v>4305</v>
      </c>
      <c r="AA70" s="926" t="s">
        <v>4567</v>
      </c>
      <c r="AB70" s="926"/>
      <c r="AC70" s="926"/>
      <c r="AD70" s="926"/>
      <c r="AE70" s="926"/>
      <c r="AF70" s="926"/>
      <c r="AG70" s="926"/>
      <c r="AH70" s="926"/>
      <c r="AI70" s="926"/>
      <c r="AJ70" s="926"/>
      <c r="AK70" s="926"/>
      <c r="AL70" s="926"/>
      <c r="AM70" s="926"/>
      <c r="AN70" s="926"/>
      <c r="AO70" s="926"/>
      <c r="AP70" s="926"/>
      <c r="AQ70" s="926"/>
      <c r="AR70" s="926"/>
      <c r="AS70" s="926"/>
      <c r="AT70" s="926"/>
      <c r="AU70" s="926"/>
      <c r="AV70" s="926"/>
      <c r="AW70" s="926"/>
      <c r="AX70" s="926"/>
      <c r="AY70" s="926"/>
      <c r="AZ70" s="926"/>
      <c r="BA70" s="926"/>
      <c r="BB70" s="926"/>
      <c r="BC70" s="926"/>
      <c r="BD70" s="926"/>
      <c r="BE70" s="926"/>
      <c r="BF70" s="926"/>
      <c r="BG70" s="926"/>
      <c r="BH70" s="926"/>
      <c r="BI70" s="926"/>
      <c r="BJ70" s="926"/>
      <c r="BK70" s="926"/>
      <c r="BL70" s="926"/>
      <c r="BM70" s="926"/>
      <c r="BN70" s="926"/>
      <c r="BO70" s="926"/>
      <c r="BP70" s="926"/>
      <c r="BQ70" s="926"/>
      <c r="BR70" s="926"/>
      <c r="BS70" s="926"/>
      <c r="BT70" s="926"/>
      <c r="BU70" s="926"/>
      <c r="BV70" s="926"/>
      <c r="BW70" s="926"/>
      <c r="BX70" s="926"/>
      <c r="BY70" s="926"/>
      <c r="BZ70" s="926"/>
      <c r="CA70" s="926"/>
      <c r="CB70" s="926"/>
      <c r="CC70" s="926"/>
      <c r="CD70" s="926"/>
      <c r="CE70" s="926"/>
      <c r="CF70" s="926"/>
      <c r="CG70" s="926"/>
      <c r="CH70" s="926"/>
      <c r="CI70" s="926"/>
      <c r="CJ70" s="926"/>
      <c r="CK70" s="926"/>
      <c r="CL70" s="941"/>
    </row>
    <row r="71" spans="1:90" s="927" customFormat="1" hidden="1">
      <c r="A71" s="928" t="str">
        <f>IF(ISERROR(#REF!),"xx","")</f>
        <v>xx</v>
      </c>
      <c r="B71" s="971"/>
      <c r="C71" s="950" t="str">
        <f t="shared" ref="C71:C134" si="1">IF(ISERROR(MATCH($C$2,F71:CL71,0)),"",C$2)</f>
        <v/>
      </c>
      <c r="D71" s="940" t="s">
        <v>3212</v>
      </c>
      <c r="E71" s="948" t="s">
        <v>3229</v>
      </c>
      <c r="F71" s="926">
        <v>227</v>
      </c>
      <c r="G71" s="925">
        <v>287</v>
      </c>
      <c r="H71" s="926">
        <v>308</v>
      </c>
      <c r="I71" s="925">
        <v>367</v>
      </c>
      <c r="J71" s="926">
        <v>368</v>
      </c>
      <c r="K71" s="926" t="s">
        <v>4256</v>
      </c>
      <c r="L71" s="926" t="s">
        <v>4241</v>
      </c>
      <c r="M71" s="926" t="s">
        <v>3256</v>
      </c>
      <c r="N71" s="926" t="s">
        <v>3291</v>
      </c>
      <c r="O71" s="926" t="s">
        <v>3257</v>
      </c>
      <c r="P71" s="925" t="s">
        <v>3128</v>
      </c>
      <c r="Q71" s="925" t="s">
        <v>3130</v>
      </c>
      <c r="R71" s="926"/>
      <c r="S71" s="926"/>
      <c r="T71" s="926"/>
      <c r="U71" s="926"/>
      <c r="V71" s="926"/>
      <c r="W71" s="926"/>
      <c r="X71" s="926"/>
      <c r="Y71" s="926"/>
      <c r="Z71" s="926"/>
      <c r="AA71" s="926"/>
      <c r="AB71" s="926"/>
      <c r="AC71" s="926"/>
      <c r="AD71" s="926"/>
      <c r="AE71" s="926"/>
      <c r="AF71" s="926"/>
      <c r="AG71" s="926"/>
      <c r="AH71" s="926"/>
      <c r="AI71" s="926"/>
      <c r="AJ71" s="926"/>
      <c r="AK71" s="926"/>
      <c r="AL71" s="926"/>
      <c r="AM71" s="926"/>
      <c r="AN71" s="926"/>
      <c r="AO71" s="926"/>
      <c r="AP71" s="926"/>
      <c r="AQ71" s="926"/>
      <c r="AR71" s="926"/>
      <c r="AS71" s="926"/>
      <c r="AT71" s="926"/>
      <c r="AU71" s="926"/>
      <c r="AV71" s="926"/>
      <c r="AW71" s="926"/>
      <c r="AX71" s="926"/>
      <c r="AY71" s="926"/>
      <c r="AZ71" s="926"/>
      <c r="BA71" s="926"/>
      <c r="BB71" s="926"/>
      <c r="BC71" s="926"/>
      <c r="BD71" s="926"/>
      <c r="BE71" s="926"/>
      <c r="BF71" s="926"/>
      <c r="BG71" s="926"/>
      <c r="BH71" s="926"/>
      <c r="BI71" s="926"/>
      <c r="BJ71" s="926"/>
      <c r="BK71" s="926"/>
      <c r="BL71" s="926"/>
      <c r="BM71" s="926"/>
      <c r="BN71" s="926"/>
      <c r="BO71" s="926"/>
      <c r="BP71" s="926"/>
      <c r="BQ71" s="926"/>
      <c r="BR71" s="926"/>
      <c r="BS71" s="926"/>
      <c r="BT71" s="926"/>
      <c r="BU71" s="926"/>
      <c r="BV71" s="926"/>
      <c r="BW71" s="926"/>
      <c r="BX71" s="926"/>
      <c r="BY71" s="926"/>
      <c r="BZ71" s="926"/>
      <c r="CA71" s="926"/>
      <c r="CB71" s="926"/>
      <c r="CC71" s="926"/>
      <c r="CD71" s="926"/>
      <c r="CE71" s="926"/>
      <c r="CF71" s="926"/>
      <c r="CG71" s="926"/>
      <c r="CH71" s="926"/>
      <c r="CI71" s="926"/>
      <c r="CJ71" s="926"/>
      <c r="CK71" s="926"/>
      <c r="CL71" s="941"/>
    </row>
    <row r="72" spans="1:90" s="927" customFormat="1" hidden="1">
      <c r="A72" s="928" t="str">
        <f>IF(ISERROR(#REF!),"xx","")</f>
        <v>xx</v>
      </c>
      <c r="B72" s="971"/>
      <c r="C72" s="950" t="str">
        <f t="shared" si="1"/>
        <v/>
      </c>
      <c r="D72" s="940" t="s">
        <v>4338</v>
      </c>
      <c r="E72" s="948" t="s">
        <v>3729</v>
      </c>
      <c r="F72" s="925">
        <v>458</v>
      </c>
      <c r="G72" s="926">
        <v>558</v>
      </c>
      <c r="H72" s="926" t="s">
        <v>4242</v>
      </c>
      <c r="I72" s="926" t="s">
        <v>4243</v>
      </c>
      <c r="J72" s="926" t="s">
        <v>3665</v>
      </c>
      <c r="K72" s="925" t="s">
        <v>3674</v>
      </c>
      <c r="L72" s="925"/>
      <c r="M72" s="925"/>
      <c r="N72" s="926"/>
      <c r="O72" s="926"/>
      <c r="P72" s="926"/>
      <c r="Q72" s="926"/>
      <c r="R72" s="926"/>
      <c r="S72" s="926"/>
      <c r="T72" s="926"/>
      <c r="U72" s="926"/>
      <c r="V72" s="926"/>
      <c r="W72" s="926"/>
      <c r="X72" s="926"/>
      <c r="Y72" s="926"/>
      <c r="Z72" s="926"/>
      <c r="AA72" s="926"/>
      <c r="AB72" s="926"/>
      <c r="AC72" s="926"/>
      <c r="AD72" s="926"/>
      <c r="AE72" s="926"/>
      <c r="AF72" s="926"/>
      <c r="AG72" s="926"/>
      <c r="AH72" s="926"/>
      <c r="AI72" s="926"/>
      <c r="AJ72" s="926"/>
      <c r="AK72" s="926"/>
      <c r="AL72" s="926"/>
      <c r="AM72" s="926"/>
      <c r="AN72" s="926"/>
      <c r="AO72" s="926"/>
      <c r="AP72" s="926"/>
      <c r="AQ72" s="926"/>
      <c r="AR72" s="926"/>
      <c r="AS72" s="926"/>
      <c r="AT72" s="926"/>
      <c r="AU72" s="926"/>
      <c r="AV72" s="926"/>
      <c r="AW72" s="926"/>
      <c r="AX72" s="926"/>
      <c r="AY72" s="926"/>
      <c r="AZ72" s="926"/>
      <c r="BA72" s="926"/>
      <c r="BB72" s="926"/>
      <c r="BC72" s="926"/>
      <c r="BD72" s="926"/>
      <c r="BE72" s="926"/>
      <c r="BF72" s="926"/>
      <c r="BG72" s="926"/>
      <c r="BH72" s="926"/>
      <c r="BI72" s="926"/>
      <c r="BJ72" s="926"/>
      <c r="BK72" s="926"/>
      <c r="BL72" s="926"/>
      <c r="BM72" s="926"/>
      <c r="BN72" s="926"/>
      <c r="BO72" s="926"/>
      <c r="BP72" s="926"/>
      <c r="BQ72" s="926"/>
      <c r="BR72" s="926"/>
      <c r="BS72" s="926"/>
      <c r="BT72" s="926"/>
      <c r="BU72" s="926"/>
      <c r="BV72" s="926"/>
      <c r="BW72" s="926"/>
      <c r="BX72" s="926"/>
      <c r="BY72" s="926"/>
      <c r="BZ72" s="926"/>
      <c r="CA72" s="926"/>
      <c r="CB72" s="926"/>
      <c r="CC72" s="926"/>
      <c r="CD72" s="926"/>
      <c r="CE72" s="926"/>
      <c r="CF72" s="926"/>
      <c r="CG72" s="926"/>
      <c r="CH72" s="926"/>
      <c r="CI72" s="926"/>
      <c r="CJ72" s="926"/>
      <c r="CK72" s="926"/>
      <c r="CL72" s="941"/>
    </row>
    <row r="73" spans="1:90" s="927" customFormat="1" hidden="1">
      <c r="A73" s="928" t="str">
        <f>IF(ISERROR(#REF!),"xx","")</f>
        <v>xx</v>
      </c>
      <c r="B73" s="971"/>
      <c r="C73" s="950" t="str">
        <f t="shared" si="1"/>
        <v/>
      </c>
      <c r="D73" s="940" t="s">
        <v>3223</v>
      </c>
      <c r="E73" s="948" t="s">
        <v>3230</v>
      </c>
      <c r="F73" s="926">
        <v>3320</v>
      </c>
      <c r="G73" s="926">
        <v>4020</v>
      </c>
      <c r="H73" s="926">
        <v>4050</v>
      </c>
      <c r="I73" s="926">
        <v>4750</v>
      </c>
      <c r="J73" s="926" t="s">
        <v>2018</v>
      </c>
      <c r="K73" s="926" t="s">
        <v>3242</v>
      </c>
      <c r="L73" s="926" t="s">
        <v>2019</v>
      </c>
      <c r="M73" s="926" t="s">
        <v>2020</v>
      </c>
      <c r="N73" s="925" t="s">
        <v>2670</v>
      </c>
      <c r="O73" s="925" t="s">
        <v>2880</v>
      </c>
      <c r="P73" s="925" t="s">
        <v>2585</v>
      </c>
      <c r="Q73" s="925" t="s">
        <v>2586</v>
      </c>
      <c r="R73" s="926" t="s">
        <v>2984</v>
      </c>
      <c r="S73" s="926"/>
      <c r="T73" s="926"/>
      <c r="U73" s="926"/>
      <c r="V73" s="926"/>
      <c r="W73" s="926"/>
      <c r="X73" s="926"/>
      <c r="Y73" s="926"/>
      <c r="Z73" s="926"/>
      <c r="AA73" s="926"/>
      <c r="AB73" s="926"/>
      <c r="AC73" s="926"/>
      <c r="AD73" s="926"/>
      <c r="AE73" s="926"/>
      <c r="AF73" s="926"/>
      <c r="AG73" s="926"/>
      <c r="AH73" s="926"/>
      <c r="AI73" s="926"/>
      <c r="AJ73" s="926"/>
      <c r="AK73" s="926"/>
      <c r="AL73" s="926"/>
      <c r="AM73" s="926"/>
      <c r="AN73" s="926"/>
      <c r="AO73" s="926"/>
      <c r="AP73" s="926"/>
      <c r="AQ73" s="926"/>
      <c r="AR73" s="926"/>
      <c r="AS73" s="926"/>
      <c r="AT73" s="926"/>
      <c r="AU73" s="926"/>
      <c r="AV73" s="926"/>
      <c r="AW73" s="926"/>
      <c r="AX73" s="926"/>
      <c r="AY73" s="926"/>
      <c r="AZ73" s="926"/>
      <c r="BA73" s="926"/>
      <c r="BB73" s="926"/>
      <c r="BC73" s="926"/>
      <c r="BD73" s="926"/>
      <c r="BE73" s="926"/>
      <c r="BF73" s="926"/>
      <c r="BG73" s="926"/>
      <c r="BH73" s="926"/>
      <c r="BI73" s="926"/>
      <c r="BJ73" s="926"/>
      <c r="BK73" s="926"/>
      <c r="BL73" s="926"/>
      <c r="BM73" s="926"/>
      <c r="BN73" s="926"/>
      <c r="BO73" s="926"/>
      <c r="BP73" s="926"/>
      <c r="BQ73" s="926"/>
      <c r="BR73" s="926"/>
      <c r="BS73" s="926"/>
      <c r="BT73" s="926"/>
      <c r="BU73" s="926"/>
      <c r="BV73" s="926"/>
      <c r="BW73" s="926"/>
      <c r="BX73" s="926"/>
      <c r="BY73" s="926"/>
      <c r="BZ73" s="926"/>
      <c r="CA73" s="926"/>
      <c r="CB73" s="926"/>
      <c r="CC73" s="926"/>
      <c r="CD73" s="926"/>
      <c r="CE73" s="926"/>
      <c r="CF73" s="926"/>
      <c r="CG73" s="926"/>
      <c r="CH73" s="926"/>
      <c r="CI73" s="926"/>
      <c r="CJ73" s="926"/>
      <c r="CK73" s="926"/>
      <c r="CL73" s="941"/>
    </row>
    <row r="74" spans="1:90" s="927" customFormat="1" hidden="1">
      <c r="A74" s="928" t="str">
        <f>IF(ISERROR(#REF!),"xx","")</f>
        <v>xx</v>
      </c>
      <c r="B74" s="971"/>
      <c r="C74" s="950" t="str">
        <f t="shared" si="1"/>
        <v/>
      </c>
      <c r="D74" s="940" t="s">
        <v>3832</v>
      </c>
      <c r="E74" s="948" t="s">
        <v>3894</v>
      </c>
      <c r="F74" s="926" t="s">
        <v>3826</v>
      </c>
      <c r="G74" s="926" t="s">
        <v>3827</v>
      </c>
      <c r="H74" s="926" t="s">
        <v>3828</v>
      </c>
      <c r="I74" s="926"/>
      <c r="J74" s="926"/>
      <c r="K74" s="926"/>
      <c r="L74" s="926"/>
      <c r="M74" s="926"/>
      <c r="N74" s="925"/>
      <c r="O74" s="925"/>
      <c r="P74" s="925"/>
      <c r="Q74" s="925"/>
      <c r="R74" s="926"/>
      <c r="S74" s="926"/>
      <c r="T74" s="926"/>
      <c r="U74" s="926"/>
      <c r="V74" s="926"/>
      <c r="W74" s="926"/>
      <c r="X74" s="926"/>
      <c r="Y74" s="926"/>
      <c r="Z74" s="926"/>
      <c r="AA74" s="926"/>
      <c r="AB74" s="926"/>
      <c r="AC74" s="926"/>
      <c r="AD74" s="926"/>
      <c r="AE74" s="926"/>
      <c r="AF74" s="926"/>
      <c r="AG74" s="926"/>
      <c r="AH74" s="926"/>
      <c r="AI74" s="926"/>
      <c r="AJ74" s="926"/>
      <c r="AK74" s="926"/>
      <c r="AL74" s="926"/>
      <c r="AM74" s="926"/>
      <c r="AN74" s="926"/>
      <c r="AO74" s="926"/>
      <c r="AP74" s="926"/>
      <c r="AQ74" s="926"/>
      <c r="AR74" s="926"/>
      <c r="AS74" s="926"/>
      <c r="AT74" s="926"/>
      <c r="AU74" s="926"/>
      <c r="AV74" s="926"/>
      <c r="AW74" s="926"/>
      <c r="AX74" s="926"/>
      <c r="AY74" s="926"/>
      <c r="AZ74" s="926"/>
      <c r="BA74" s="926"/>
      <c r="BB74" s="926"/>
      <c r="BC74" s="926"/>
      <c r="BD74" s="926"/>
      <c r="BE74" s="926"/>
      <c r="BF74" s="926"/>
      <c r="BG74" s="926"/>
      <c r="BH74" s="926"/>
      <c r="BI74" s="926"/>
      <c r="BJ74" s="926"/>
      <c r="BK74" s="926"/>
      <c r="BL74" s="926"/>
      <c r="BM74" s="926"/>
      <c r="BN74" s="926"/>
      <c r="BO74" s="926"/>
      <c r="BP74" s="926"/>
      <c r="BQ74" s="926"/>
      <c r="BR74" s="926"/>
      <c r="BS74" s="926"/>
      <c r="BT74" s="926"/>
      <c r="BU74" s="926"/>
      <c r="BV74" s="926"/>
      <c r="BW74" s="926"/>
      <c r="BX74" s="926"/>
      <c r="BY74" s="926"/>
      <c r="BZ74" s="926"/>
      <c r="CA74" s="926"/>
      <c r="CB74" s="926"/>
      <c r="CC74" s="926"/>
      <c r="CD74" s="926"/>
      <c r="CE74" s="926"/>
      <c r="CF74" s="926"/>
      <c r="CG74" s="926"/>
      <c r="CH74" s="926"/>
      <c r="CI74" s="926"/>
      <c r="CJ74" s="926"/>
      <c r="CK74" s="926"/>
      <c r="CL74" s="941"/>
    </row>
    <row r="75" spans="1:90" s="927" customFormat="1" hidden="1">
      <c r="A75" s="928" t="str">
        <f>IF(ISERROR(#REF!),"xx","")</f>
        <v>xx</v>
      </c>
      <c r="B75" s="971"/>
      <c r="C75" s="950" t="str">
        <f t="shared" si="1"/>
        <v/>
      </c>
      <c r="D75" s="940" t="s">
        <v>4423</v>
      </c>
      <c r="E75" s="948" t="s">
        <v>4484</v>
      </c>
      <c r="F75" s="926">
        <v>3622</v>
      </c>
      <c r="G75" s="926">
        <v>4052</v>
      </c>
      <c r="H75" s="926">
        <v>4422</v>
      </c>
      <c r="I75" s="926">
        <v>4752</v>
      </c>
      <c r="J75" s="926" t="s">
        <v>4407</v>
      </c>
      <c r="K75" s="926" t="s">
        <v>4408</v>
      </c>
      <c r="L75" s="926" t="s">
        <v>4409</v>
      </c>
      <c r="M75" s="926"/>
      <c r="N75" s="925"/>
      <c r="O75" s="925"/>
      <c r="P75" s="925"/>
      <c r="Q75" s="925"/>
      <c r="R75" s="926"/>
      <c r="S75" s="926"/>
      <c r="T75" s="926"/>
      <c r="U75" s="926"/>
      <c r="V75" s="926"/>
      <c r="W75" s="926"/>
      <c r="X75" s="926"/>
      <c r="Y75" s="926"/>
      <c r="Z75" s="926"/>
      <c r="AA75" s="926"/>
      <c r="AB75" s="926"/>
      <c r="AC75" s="926"/>
      <c r="AD75" s="926"/>
      <c r="AE75" s="926"/>
      <c r="AF75" s="926"/>
      <c r="AG75" s="926"/>
      <c r="AH75" s="926"/>
      <c r="AI75" s="926"/>
      <c r="AJ75" s="926"/>
      <c r="AK75" s="926"/>
      <c r="AL75" s="926"/>
      <c r="AM75" s="926"/>
      <c r="AN75" s="926"/>
      <c r="AO75" s="926"/>
      <c r="AP75" s="926"/>
      <c r="AQ75" s="926"/>
      <c r="AR75" s="926"/>
      <c r="AS75" s="926"/>
      <c r="AT75" s="926"/>
      <c r="AU75" s="926"/>
      <c r="AV75" s="926"/>
      <c r="AW75" s="926"/>
      <c r="AX75" s="926"/>
      <c r="AY75" s="926"/>
      <c r="AZ75" s="926"/>
      <c r="BA75" s="926"/>
      <c r="BB75" s="926"/>
      <c r="BC75" s="926"/>
      <c r="BD75" s="926"/>
      <c r="BE75" s="926"/>
      <c r="BF75" s="926"/>
      <c r="BG75" s="926"/>
      <c r="BH75" s="926"/>
      <c r="BI75" s="926"/>
      <c r="BJ75" s="926"/>
      <c r="BK75" s="926"/>
      <c r="BL75" s="926"/>
      <c r="BM75" s="926"/>
      <c r="BN75" s="926"/>
      <c r="BO75" s="926"/>
      <c r="BP75" s="926"/>
      <c r="BQ75" s="926"/>
      <c r="BR75" s="926"/>
      <c r="BS75" s="926"/>
      <c r="BT75" s="926"/>
      <c r="BU75" s="926"/>
      <c r="BV75" s="926"/>
      <c r="BW75" s="926"/>
      <c r="BX75" s="926"/>
      <c r="BY75" s="926"/>
      <c r="BZ75" s="926"/>
      <c r="CA75" s="926"/>
      <c r="CB75" s="926"/>
      <c r="CC75" s="926"/>
      <c r="CD75" s="926"/>
      <c r="CE75" s="926"/>
      <c r="CF75" s="926"/>
      <c r="CG75" s="926"/>
      <c r="CH75" s="926"/>
      <c r="CI75" s="926"/>
      <c r="CJ75" s="926"/>
      <c r="CK75" s="926"/>
      <c r="CL75" s="941"/>
    </row>
    <row r="76" spans="1:90" s="927" customFormat="1" hidden="1">
      <c r="A76" s="928" t="str">
        <f>IF(ISERROR(#REF!),"xx","")</f>
        <v>xx</v>
      </c>
      <c r="B76" s="971"/>
      <c r="C76" s="950" t="str">
        <f t="shared" si="1"/>
        <v/>
      </c>
      <c r="D76" s="942">
        <v>9967002444</v>
      </c>
      <c r="E76" s="948" t="s">
        <v>2113</v>
      </c>
      <c r="F76" s="929">
        <v>951</v>
      </c>
      <c r="G76" s="926">
        <v>1100</v>
      </c>
      <c r="H76" s="929" t="s">
        <v>3407</v>
      </c>
      <c r="I76" s="929" t="s">
        <v>3410</v>
      </c>
      <c r="J76" s="926" t="s">
        <v>3409</v>
      </c>
      <c r="K76" s="926" t="s">
        <v>2890</v>
      </c>
      <c r="L76" s="926"/>
      <c r="M76" s="926"/>
      <c r="N76" s="926"/>
      <c r="O76" s="926"/>
      <c r="P76" s="926"/>
      <c r="Q76" s="926"/>
      <c r="R76" s="926"/>
      <c r="S76" s="926"/>
      <c r="T76" s="926"/>
      <c r="U76" s="926"/>
      <c r="V76" s="926"/>
      <c r="W76" s="926"/>
      <c r="X76" s="926"/>
      <c r="Y76" s="926"/>
      <c r="Z76" s="926"/>
      <c r="AA76" s="926"/>
      <c r="AB76" s="926"/>
      <c r="AC76" s="926"/>
      <c r="AD76" s="926"/>
      <c r="AE76" s="926"/>
      <c r="AF76" s="926"/>
      <c r="AG76" s="926"/>
      <c r="AH76" s="926"/>
      <c r="AI76" s="926"/>
      <c r="AJ76" s="926"/>
      <c r="AK76" s="926"/>
      <c r="AL76" s="926"/>
      <c r="AM76" s="926"/>
      <c r="AN76" s="926"/>
      <c r="AO76" s="926"/>
      <c r="AP76" s="926"/>
      <c r="AQ76" s="926"/>
      <c r="AR76" s="926"/>
      <c r="AS76" s="926"/>
      <c r="AT76" s="926"/>
      <c r="AU76" s="926"/>
      <c r="AV76" s="926"/>
      <c r="AW76" s="926"/>
      <c r="AX76" s="926"/>
      <c r="AY76" s="926"/>
      <c r="AZ76" s="926"/>
      <c r="BA76" s="926"/>
      <c r="BB76" s="926"/>
      <c r="BC76" s="926"/>
      <c r="BD76" s="926"/>
      <c r="BE76" s="926"/>
      <c r="BF76" s="926"/>
      <c r="BG76" s="926"/>
      <c r="BH76" s="926"/>
      <c r="BI76" s="926"/>
      <c r="BJ76" s="926"/>
      <c r="BK76" s="926"/>
      <c r="BL76" s="926"/>
      <c r="BM76" s="926"/>
      <c r="BN76" s="926"/>
      <c r="BO76" s="926"/>
      <c r="BP76" s="926"/>
      <c r="BQ76" s="926"/>
      <c r="BR76" s="926"/>
      <c r="BS76" s="926"/>
      <c r="BT76" s="926"/>
      <c r="BU76" s="926"/>
      <c r="BV76" s="926"/>
      <c r="BW76" s="926"/>
      <c r="BX76" s="926"/>
      <c r="BY76" s="926"/>
      <c r="BZ76" s="926"/>
      <c r="CA76" s="926"/>
      <c r="CB76" s="926"/>
      <c r="CC76" s="926"/>
      <c r="CD76" s="926"/>
      <c r="CE76" s="926"/>
      <c r="CF76" s="926"/>
      <c r="CG76" s="926"/>
      <c r="CH76" s="926"/>
      <c r="CI76" s="926"/>
      <c r="CJ76" s="926"/>
      <c r="CK76" s="926"/>
      <c r="CL76" s="941"/>
    </row>
    <row r="77" spans="1:90" s="927" customFormat="1" hidden="1">
      <c r="A77" s="928" t="str">
        <f>IF(ISERROR(#REF!),"xx","")</f>
        <v>xx</v>
      </c>
      <c r="B77" s="971"/>
      <c r="C77" s="950" t="str">
        <f t="shared" si="1"/>
        <v/>
      </c>
      <c r="D77" s="942" t="s">
        <v>375</v>
      </c>
      <c r="E77" s="948" t="s">
        <v>2114</v>
      </c>
      <c r="F77" s="931">
        <v>163</v>
      </c>
      <c r="G77" s="931">
        <v>211</v>
      </c>
      <c r="H77" s="926"/>
      <c r="I77" s="926"/>
      <c r="J77" s="926"/>
      <c r="K77" s="926"/>
      <c r="L77" s="926"/>
      <c r="M77" s="926"/>
      <c r="N77" s="926"/>
      <c r="O77" s="926"/>
      <c r="P77" s="926"/>
      <c r="Q77" s="926"/>
      <c r="R77" s="926"/>
      <c r="S77" s="926"/>
      <c r="T77" s="926"/>
      <c r="U77" s="926"/>
      <c r="V77" s="926"/>
      <c r="W77" s="926"/>
      <c r="X77" s="926"/>
      <c r="Y77" s="926"/>
      <c r="Z77" s="926"/>
      <c r="AA77" s="926"/>
      <c r="AB77" s="926"/>
      <c r="AC77" s="926"/>
      <c r="AD77" s="926"/>
      <c r="AE77" s="926"/>
      <c r="AF77" s="926"/>
      <c r="AG77" s="926"/>
      <c r="AH77" s="926"/>
      <c r="AI77" s="926"/>
      <c r="AJ77" s="926"/>
      <c r="AK77" s="926"/>
      <c r="AL77" s="926"/>
      <c r="AM77" s="926"/>
      <c r="AN77" s="926"/>
      <c r="AO77" s="926"/>
      <c r="AP77" s="926"/>
      <c r="AQ77" s="926"/>
      <c r="AR77" s="926"/>
      <c r="AS77" s="926"/>
      <c r="AT77" s="926"/>
      <c r="AU77" s="926"/>
      <c r="AV77" s="926"/>
      <c r="AW77" s="926"/>
      <c r="AX77" s="926"/>
      <c r="AY77" s="926"/>
      <c r="AZ77" s="926"/>
      <c r="BA77" s="926"/>
      <c r="BB77" s="926"/>
      <c r="BC77" s="926"/>
      <c r="BD77" s="926"/>
      <c r="BE77" s="926"/>
      <c r="BF77" s="926"/>
      <c r="BG77" s="926"/>
      <c r="BH77" s="926"/>
      <c r="BI77" s="926"/>
      <c r="BJ77" s="926"/>
      <c r="BK77" s="926"/>
      <c r="BL77" s="926"/>
      <c r="BM77" s="926"/>
      <c r="BN77" s="926"/>
      <c r="BO77" s="926"/>
      <c r="BP77" s="926"/>
      <c r="BQ77" s="926"/>
      <c r="BR77" s="926"/>
      <c r="BS77" s="926"/>
      <c r="BT77" s="926"/>
      <c r="BU77" s="926"/>
      <c r="BV77" s="926"/>
      <c r="BW77" s="926"/>
      <c r="BX77" s="926"/>
      <c r="BY77" s="926"/>
      <c r="BZ77" s="926"/>
      <c r="CA77" s="926"/>
      <c r="CB77" s="926"/>
      <c r="CC77" s="926"/>
      <c r="CD77" s="926"/>
      <c r="CE77" s="926"/>
      <c r="CF77" s="926"/>
      <c r="CG77" s="926"/>
      <c r="CH77" s="926"/>
      <c r="CI77" s="926"/>
      <c r="CJ77" s="926"/>
      <c r="CK77" s="926"/>
      <c r="CL77" s="941"/>
    </row>
    <row r="78" spans="1:90" s="927" customFormat="1" hidden="1">
      <c r="A78" s="928" t="str">
        <f>IF(ISERROR(#REF!),"xx","")</f>
        <v>xx</v>
      </c>
      <c r="B78" s="971"/>
      <c r="C78" s="950" t="str">
        <f t="shared" si="1"/>
        <v/>
      </c>
      <c r="D78" s="940" t="s">
        <v>853</v>
      </c>
      <c r="E78" s="948" t="s">
        <v>2115</v>
      </c>
      <c r="F78" s="929" t="s">
        <v>1216</v>
      </c>
      <c r="G78" s="929" t="s">
        <v>695</v>
      </c>
      <c r="H78" s="929"/>
      <c r="I78" s="929"/>
      <c r="J78" s="929"/>
      <c r="K78" s="929"/>
      <c r="L78" s="929"/>
      <c r="M78" s="929"/>
      <c r="N78" s="926"/>
      <c r="O78" s="926"/>
      <c r="P78" s="926"/>
      <c r="Q78" s="926"/>
      <c r="R78" s="926"/>
      <c r="S78" s="926"/>
      <c r="T78" s="926"/>
      <c r="U78" s="926"/>
      <c r="V78" s="926"/>
      <c r="W78" s="926"/>
      <c r="X78" s="926"/>
      <c r="Y78" s="926"/>
      <c r="Z78" s="926"/>
      <c r="AA78" s="926"/>
      <c r="AB78" s="926"/>
      <c r="AC78" s="926"/>
      <c r="AD78" s="926"/>
      <c r="AE78" s="926"/>
      <c r="AF78" s="926"/>
      <c r="AG78" s="926"/>
      <c r="AH78" s="926"/>
      <c r="AI78" s="926"/>
      <c r="AJ78" s="926"/>
      <c r="AK78" s="926"/>
      <c r="AL78" s="926"/>
      <c r="AM78" s="926"/>
      <c r="AN78" s="926"/>
      <c r="AO78" s="926"/>
      <c r="AP78" s="926"/>
      <c r="AQ78" s="926"/>
      <c r="AR78" s="926"/>
      <c r="AS78" s="926"/>
      <c r="AT78" s="926"/>
      <c r="AU78" s="926"/>
      <c r="AV78" s="926"/>
      <c r="AW78" s="926"/>
      <c r="AX78" s="926"/>
      <c r="AY78" s="926"/>
      <c r="AZ78" s="926"/>
      <c r="BA78" s="926"/>
      <c r="BB78" s="926"/>
      <c r="BC78" s="926"/>
      <c r="BD78" s="926"/>
      <c r="BE78" s="926"/>
      <c r="BF78" s="926"/>
      <c r="BG78" s="926"/>
      <c r="BH78" s="926"/>
      <c r="BI78" s="926"/>
      <c r="BJ78" s="926"/>
      <c r="BK78" s="926"/>
      <c r="BL78" s="926"/>
      <c r="BM78" s="926"/>
      <c r="BN78" s="926"/>
      <c r="BO78" s="926"/>
      <c r="BP78" s="926"/>
      <c r="BQ78" s="926"/>
      <c r="BR78" s="926"/>
      <c r="BS78" s="926"/>
      <c r="BT78" s="926"/>
      <c r="BU78" s="926"/>
      <c r="BV78" s="926"/>
      <c r="BW78" s="926"/>
      <c r="BX78" s="926"/>
      <c r="BY78" s="926"/>
      <c r="BZ78" s="926"/>
      <c r="CA78" s="926"/>
      <c r="CB78" s="926"/>
      <c r="CC78" s="926"/>
      <c r="CD78" s="926"/>
      <c r="CE78" s="926"/>
      <c r="CF78" s="926"/>
      <c r="CG78" s="926"/>
      <c r="CH78" s="926"/>
      <c r="CI78" s="926"/>
      <c r="CJ78" s="926"/>
      <c r="CK78" s="926"/>
      <c r="CL78" s="941"/>
    </row>
    <row r="79" spans="1:90" s="927" customFormat="1" hidden="1">
      <c r="A79" s="928" t="str">
        <f>IF(ISERROR(#REF!),"xx","")</f>
        <v>xx</v>
      </c>
      <c r="B79" s="971"/>
      <c r="C79" s="950" t="str">
        <f t="shared" si="1"/>
        <v/>
      </c>
      <c r="D79" s="872" t="s">
        <v>1769</v>
      </c>
      <c r="E79" s="948" t="s">
        <v>2116</v>
      </c>
      <c r="F79" s="926" t="s">
        <v>2473</v>
      </c>
      <c r="G79" s="926" t="s">
        <v>2474</v>
      </c>
      <c r="H79" s="926" t="s">
        <v>2475</v>
      </c>
      <c r="I79" s="933" t="s">
        <v>2079</v>
      </c>
      <c r="J79" s="933" t="s">
        <v>2325</v>
      </c>
      <c r="K79" s="933" t="s">
        <v>2080</v>
      </c>
      <c r="L79" s="933" t="s">
        <v>2333</v>
      </c>
      <c r="M79" s="933" t="s">
        <v>2081</v>
      </c>
      <c r="N79" s="933" t="s">
        <v>2082</v>
      </c>
      <c r="O79" s="926"/>
      <c r="P79" s="926"/>
      <c r="Q79" s="926"/>
      <c r="R79" s="926"/>
      <c r="S79" s="926"/>
      <c r="T79" s="926"/>
      <c r="U79" s="926"/>
      <c r="V79" s="926"/>
      <c r="W79" s="926"/>
      <c r="X79" s="926"/>
      <c r="Y79" s="926"/>
      <c r="Z79" s="926"/>
      <c r="AA79" s="926"/>
      <c r="AB79" s="926"/>
      <c r="AC79" s="926"/>
      <c r="AD79" s="926"/>
      <c r="AE79" s="926"/>
      <c r="AF79" s="926"/>
      <c r="AG79" s="926"/>
      <c r="AH79" s="926"/>
      <c r="AI79" s="926"/>
      <c r="AJ79" s="926"/>
      <c r="AK79" s="926"/>
      <c r="AL79" s="926"/>
      <c r="AM79" s="926"/>
      <c r="AN79" s="926"/>
      <c r="AO79" s="926"/>
      <c r="AP79" s="926"/>
      <c r="AQ79" s="926"/>
      <c r="AR79" s="926"/>
      <c r="AS79" s="926"/>
      <c r="AT79" s="926"/>
      <c r="AU79" s="926"/>
      <c r="AV79" s="926"/>
      <c r="AW79" s="926"/>
      <c r="AX79" s="926"/>
      <c r="AY79" s="926"/>
      <c r="AZ79" s="926"/>
      <c r="BA79" s="926"/>
      <c r="BB79" s="926"/>
      <c r="BC79" s="926"/>
      <c r="BD79" s="926"/>
      <c r="BE79" s="926"/>
      <c r="BF79" s="926"/>
      <c r="BG79" s="926"/>
      <c r="BH79" s="926"/>
      <c r="BI79" s="926"/>
      <c r="BJ79" s="926"/>
      <c r="BK79" s="926"/>
      <c r="BL79" s="926"/>
      <c r="BM79" s="926"/>
      <c r="BN79" s="926"/>
      <c r="BO79" s="926"/>
      <c r="BP79" s="926"/>
      <c r="BQ79" s="926"/>
      <c r="BR79" s="926"/>
      <c r="BS79" s="926"/>
      <c r="BT79" s="926"/>
      <c r="BU79" s="926"/>
      <c r="BV79" s="926"/>
      <c r="BW79" s="926"/>
      <c r="BX79" s="926"/>
      <c r="BY79" s="926"/>
      <c r="BZ79" s="926"/>
      <c r="CA79" s="926"/>
      <c r="CB79" s="926"/>
      <c r="CC79" s="926"/>
      <c r="CD79" s="926"/>
      <c r="CE79" s="926"/>
      <c r="CF79" s="926"/>
      <c r="CG79" s="926"/>
      <c r="CH79" s="926"/>
      <c r="CI79" s="926"/>
      <c r="CJ79" s="926"/>
      <c r="CK79" s="926"/>
      <c r="CL79" s="941"/>
    </row>
    <row r="80" spans="1:90" s="927" customFormat="1" hidden="1">
      <c r="A80" s="928" t="str">
        <f>IF(ISERROR(#REF!),"xx","")</f>
        <v>xx</v>
      </c>
      <c r="B80" s="971"/>
      <c r="C80" s="950" t="str">
        <f t="shared" si="1"/>
        <v/>
      </c>
      <c r="D80" s="942" t="s">
        <v>855</v>
      </c>
      <c r="E80" s="948" t="s">
        <v>2117</v>
      </c>
      <c r="F80" s="929">
        <v>215</v>
      </c>
      <c r="G80" s="926">
        <v>226</v>
      </c>
      <c r="H80" s="926">
        <v>266</v>
      </c>
      <c r="I80" s="926">
        <v>306</v>
      </c>
      <c r="J80" s="926"/>
      <c r="K80" s="926"/>
      <c r="L80" s="926"/>
      <c r="M80" s="926"/>
      <c r="N80" s="926"/>
      <c r="O80" s="926"/>
      <c r="P80" s="926"/>
      <c r="Q80" s="926"/>
      <c r="R80" s="926"/>
      <c r="S80" s="926"/>
      <c r="T80" s="926"/>
      <c r="U80" s="926"/>
      <c r="V80" s="926"/>
      <c r="W80" s="926"/>
      <c r="X80" s="926"/>
      <c r="Y80" s="926"/>
      <c r="Z80" s="926"/>
      <c r="AA80" s="926"/>
      <c r="AB80" s="926"/>
      <c r="AC80" s="926"/>
      <c r="AD80" s="926"/>
      <c r="AE80" s="926"/>
      <c r="AF80" s="926"/>
      <c r="AG80" s="926"/>
      <c r="AH80" s="926"/>
      <c r="AI80" s="926"/>
      <c r="AJ80" s="926"/>
      <c r="AK80" s="926"/>
      <c r="AL80" s="926"/>
      <c r="AM80" s="926"/>
      <c r="AN80" s="926"/>
      <c r="AO80" s="926"/>
      <c r="AP80" s="926"/>
      <c r="AQ80" s="926"/>
      <c r="AR80" s="926"/>
      <c r="AS80" s="926"/>
      <c r="AT80" s="926"/>
      <c r="AU80" s="926"/>
      <c r="AV80" s="926"/>
      <c r="AW80" s="926"/>
      <c r="AX80" s="926"/>
      <c r="AY80" s="926"/>
      <c r="AZ80" s="926"/>
      <c r="BA80" s="926"/>
      <c r="BB80" s="926"/>
      <c r="BC80" s="926"/>
      <c r="BD80" s="926"/>
      <c r="BE80" s="926"/>
      <c r="BF80" s="926"/>
      <c r="BG80" s="926"/>
      <c r="BH80" s="926"/>
      <c r="BI80" s="926"/>
      <c r="BJ80" s="926"/>
      <c r="BK80" s="926"/>
      <c r="BL80" s="926"/>
      <c r="BM80" s="926"/>
      <c r="BN80" s="926"/>
      <c r="BO80" s="926"/>
      <c r="BP80" s="926"/>
      <c r="BQ80" s="926"/>
      <c r="BR80" s="926"/>
      <c r="BS80" s="926"/>
      <c r="BT80" s="926"/>
      <c r="BU80" s="926"/>
      <c r="BV80" s="926"/>
      <c r="BW80" s="926"/>
      <c r="BX80" s="926"/>
      <c r="BY80" s="926"/>
      <c r="BZ80" s="926"/>
      <c r="CA80" s="926"/>
      <c r="CB80" s="926"/>
      <c r="CC80" s="926"/>
      <c r="CD80" s="926"/>
      <c r="CE80" s="926"/>
      <c r="CF80" s="926"/>
      <c r="CG80" s="926"/>
      <c r="CH80" s="926"/>
      <c r="CI80" s="926"/>
      <c r="CJ80" s="926"/>
      <c r="CK80" s="926"/>
      <c r="CL80" s="941"/>
    </row>
    <row r="81" spans="1:90" s="927" customFormat="1" hidden="1">
      <c r="A81" s="928" t="str">
        <f>IF(ISERROR(#REF!),"xx","")</f>
        <v>xx</v>
      </c>
      <c r="B81" s="971"/>
      <c r="C81" s="950" t="str">
        <f t="shared" si="1"/>
        <v/>
      </c>
      <c r="D81" s="942" t="s">
        <v>2393</v>
      </c>
      <c r="E81" s="948" t="s">
        <v>2485</v>
      </c>
      <c r="F81" s="929" t="s">
        <v>4299</v>
      </c>
      <c r="G81" s="926" t="s">
        <v>4302</v>
      </c>
      <c r="H81" s="926" t="s">
        <v>2476</v>
      </c>
      <c r="I81" s="926"/>
      <c r="J81" s="926"/>
      <c r="K81" s="926"/>
      <c r="L81" s="926"/>
      <c r="M81" s="926"/>
      <c r="N81" s="926"/>
      <c r="O81" s="926"/>
      <c r="P81" s="926"/>
      <c r="Q81" s="926"/>
      <c r="R81" s="926"/>
      <c r="S81" s="926"/>
      <c r="T81" s="926"/>
      <c r="U81" s="926"/>
      <c r="V81" s="926"/>
      <c r="W81" s="926"/>
      <c r="X81" s="926"/>
      <c r="Y81" s="926"/>
      <c r="Z81" s="926"/>
      <c r="AA81" s="926"/>
      <c r="AB81" s="926"/>
      <c r="AC81" s="926"/>
      <c r="AD81" s="926"/>
      <c r="AE81" s="926"/>
      <c r="AF81" s="926"/>
      <c r="AG81" s="926"/>
      <c r="AH81" s="926"/>
      <c r="AI81" s="926"/>
      <c r="AJ81" s="926"/>
      <c r="AK81" s="926"/>
      <c r="AL81" s="926"/>
      <c r="AM81" s="926"/>
      <c r="AN81" s="926"/>
      <c r="AO81" s="926"/>
      <c r="AP81" s="926"/>
      <c r="AQ81" s="926"/>
      <c r="AR81" s="926"/>
      <c r="AS81" s="926"/>
      <c r="AT81" s="926"/>
      <c r="AU81" s="926"/>
      <c r="AV81" s="926"/>
      <c r="AW81" s="926"/>
      <c r="AX81" s="926"/>
      <c r="AY81" s="926"/>
      <c r="AZ81" s="926"/>
      <c r="BA81" s="926"/>
      <c r="BB81" s="926"/>
      <c r="BC81" s="926"/>
      <c r="BD81" s="926"/>
      <c r="BE81" s="926"/>
      <c r="BF81" s="926"/>
      <c r="BG81" s="926"/>
      <c r="BH81" s="926"/>
      <c r="BI81" s="926"/>
      <c r="BJ81" s="926"/>
      <c r="BK81" s="926"/>
      <c r="BL81" s="926"/>
      <c r="BM81" s="926"/>
      <c r="BN81" s="926"/>
      <c r="BO81" s="926"/>
      <c r="BP81" s="926"/>
      <c r="BQ81" s="926"/>
      <c r="BR81" s="926"/>
      <c r="BS81" s="926"/>
      <c r="BT81" s="926"/>
      <c r="BU81" s="926"/>
      <c r="BV81" s="926"/>
      <c r="BW81" s="926"/>
      <c r="BX81" s="926"/>
      <c r="BY81" s="926"/>
      <c r="BZ81" s="926"/>
      <c r="CA81" s="926"/>
      <c r="CB81" s="926"/>
      <c r="CC81" s="926"/>
      <c r="CD81" s="926"/>
      <c r="CE81" s="926"/>
      <c r="CF81" s="926"/>
      <c r="CG81" s="926"/>
      <c r="CH81" s="926"/>
      <c r="CI81" s="926"/>
      <c r="CJ81" s="926"/>
      <c r="CK81" s="926"/>
      <c r="CL81" s="941"/>
    </row>
    <row r="82" spans="1:90" s="927" customFormat="1" hidden="1">
      <c r="A82" s="928" t="str">
        <f>IF(ISERROR(#REF!),"xx","")</f>
        <v>xx</v>
      </c>
      <c r="B82" s="971"/>
      <c r="C82" s="950" t="str">
        <f t="shared" si="1"/>
        <v/>
      </c>
      <c r="D82" s="942" t="s">
        <v>3255</v>
      </c>
      <c r="E82" s="948" t="s">
        <v>3086</v>
      </c>
      <c r="F82" s="926">
        <v>227</v>
      </c>
      <c r="G82" s="926">
        <v>287</v>
      </c>
      <c r="H82" s="926">
        <v>367</v>
      </c>
      <c r="I82" s="929" t="s">
        <v>3256</v>
      </c>
      <c r="J82" s="926" t="s">
        <v>3257</v>
      </c>
      <c r="K82" s="926"/>
      <c r="L82" s="926"/>
      <c r="M82" s="926"/>
      <c r="N82" s="926"/>
      <c r="O82" s="926"/>
      <c r="P82" s="926"/>
      <c r="Q82" s="926"/>
      <c r="R82" s="926"/>
      <c r="S82" s="926"/>
      <c r="T82" s="926"/>
      <c r="U82" s="926"/>
      <c r="V82" s="926"/>
      <c r="W82" s="926"/>
      <c r="X82" s="926"/>
      <c r="Y82" s="926"/>
      <c r="Z82" s="926"/>
      <c r="AA82" s="926"/>
      <c r="AB82" s="926"/>
      <c r="AC82" s="926"/>
      <c r="AD82" s="926"/>
      <c r="AE82" s="926"/>
      <c r="AF82" s="926"/>
      <c r="AG82" s="926"/>
      <c r="AH82" s="926"/>
      <c r="AI82" s="926"/>
      <c r="AJ82" s="926"/>
      <c r="AK82" s="926"/>
      <c r="AL82" s="926"/>
      <c r="AM82" s="926"/>
      <c r="AN82" s="926"/>
      <c r="AO82" s="926"/>
      <c r="AP82" s="926"/>
      <c r="AQ82" s="926"/>
      <c r="AR82" s="926"/>
      <c r="AS82" s="926"/>
      <c r="AT82" s="926"/>
      <c r="AU82" s="926"/>
      <c r="AV82" s="926"/>
      <c r="AW82" s="926"/>
      <c r="AX82" s="926"/>
      <c r="AY82" s="926"/>
      <c r="AZ82" s="926"/>
      <c r="BA82" s="926"/>
      <c r="BB82" s="926"/>
      <c r="BC82" s="926"/>
      <c r="BD82" s="926"/>
      <c r="BE82" s="926"/>
      <c r="BF82" s="926"/>
      <c r="BG82" s="926"/>
      <c r="BH82" s="926"/>
      <c r="BI82" s="926"/>
      <c r="BJ82" s="926"/>
      <c r="BK82" s="926"/>
      <c r="BL82" s="926"/>
      <c r="BM82" s="926"/>
      <c r="BN82" s="926"/>
      <c r="BO82" s="926"/>
      <c r="BP82" s="926"/>
      <c r="BQ82" s="926"/>
      <c r="BR82" s="926"/>
      <c r="BS82" s="926"/>
      <c r="BT82" s="926"/>
      <c r="BU82" s="926"/>
      <c r="BV82" s="926"/>
      <c r="BW82" s="926"/>
      <c r="BX82" s="926"/>
      <c r="BY82" s="926"/>
      <c r="BZ82" s="926"/>
      <c r="CA82" s="926"/>
      <c r="CB82" s="926"/>
      <c r="CC82" s="926"/>
      <c r="CD82" s="926"/>
      <c r="CE82" s="926"/>
      <c r="CF82" s="926"/>
      <c r="CG82" s="926"/>
      <c r="CH82" s="926"/>
      <c r="CI82" s="926"/>
      <c r="CJ82" s="926"/>
      <c r="CK82" s="926"/>
      <c r="CL82" s="941"/>
    </row>
    <row r="83" spans="1:90" s="927" customFormat="1" hidden="1">
      <c r="A83" s="928" t="str">
        <f>IF(ISERROR(#REF!),"xx","")</f>
        <v>xx</v>
      </c>
      <c r="B83" s="971"/>
      <c r="C83" s="950" t="str">
        <f t="shared" si="1"/>
        <v/>
      </c>
      <c r="D83" s="942" t="s">
        <v>3135</v>
      </c>
      <c r="E83" s="948" t="s">
        <v>3185</v>
      </c>
      <c r="F83" s="926">
        <v>308</v>
      </c>
      <c r="G83" s="926">
        <v>368</v>
      </c>
      <c r="H83" s="926" t="s">
        <v>4256</v>
      </c>
      <c r="I83" s="926" t="s">
        <v>4241</v>
      </c>
      <c r="J83" s="926" t="s">
        <v>3291</v>
      </c>
      <c r="K83" s="929" t="s">
        <v>3128</v>
      </c>
      <c r="L83" s="926" t="s">
        <v>3130</v>
      </c>
      <c r="M83" s="926"/>
      <c r="N83" s="926"/>
      <c r="O83" s="926"/>
      <c r="P83" s="926"/>
      <c r="Q83" s="926"/>
      <c r="R83" s="926"/>
      <c r="S83" s="926"/>
      <c r="T83" s="926"/>
      <c r="U83" s="926"/>
      <c r="V83" s="926"/>
      <c r="W83" s="926"/>
      <c r="X83" s="926"/>
      <c r="Y83" s="926"/>
      <c r="Z83" s="926"/>
      <c r="AA83" s="926"/>
      <c r="AB83" s="926"/>
      <c r="AC83" s="926"/>
      <c r="AD83" s="926"/>
      <c r="AE83" s="926"/>
      <c r="AF83" s="926"/>
      <c r="AG83" s="926"/>
      <c r="AH83" s="926"/>
      <c r="AI83" s="926"/>
      <c r="AJ83" s="926"/>
      <c r="AK83" s="926"/>
      <c r="AL83" s="926"/>
      <c r="AM83" s="926"/>
      <c r="AN83" s="926"/>
      <c r="AO83" s="926"/>
      <c r="AP83" s="926"/>
      <c r="AQ83" s="926"/>
      <c r="AR83" s="926"/>
      <c r="AS83" s="926"/>
      <c r="AT83" s="926"/>
      <c r="AU83" s="926"/>
      <c r="AV83" s="926"/>
      <c r="AW83" s="926"/>
      <c r="AX83" s="926"/>
      <c r="AY83" s="926"/>
      <c r="AZ83" s="926"/>
      <c r="BA83" s="926"/>
      <c r="BB83" s="926"/>
      <c r="BC83" s="926"/>
      <c r="BD83" s="926"/>
      <c r="BE83" s="926"/>
      <c r="BF83" s="926"/>
      <c r="BG83" s="926"/>
      <c r="BH83" s="926"/>
      <c r="BI83" s="926"/>
      <c r="BJ83" s="926"/>
      <c r="BK83" s="926"/>
      <c r="BL83" s="926"/>
      <c r="BM83" s="926"/>
      <c r="BN83" s="926"/>
      <c r="BO83" s="926"/>
      <c r="BP83" s="926"/>
      <c r="BQ83" s="926"/>
      <c r="BR83" s="926"/>
      <c r="BS83" s="926"/>
      <c r="BT83" s="926"/>
      <c r="BU83" s="926"/>
      <c r="BV83" s="926"/>
      <c r="BW83" s="926"/>
      <c r="BX83" s="926"/>
      <c r="BY83" s="926"/>
      <c r="BZ83" s="926"/>
      <c r="CA83" s="926"/>
      <c r="CB83" s="926"/>
      <c r="CC83" s="926"/>
      <c r="CD83" s="926"/>
      <c r="CE83" s="926"/>
      <c r="CF83" s="926"/>
      <c r="CG83" s="926"/>
      <c r="CH83" s="926"/>
      <c r="CI83" s="926"/>
      <c r="CJ83" s="926"/>
      <c r="CK83" s="926"/>
      <c r="CL83" s="941"/>
    </row>
    <row r="84" spans="1:90" s="927" customFormat="1" hidden="1">
      <c r="A84" s="928" t="str">
        <f>IF(ISERROR(#REF!),"xx","")</f>
        <v>xx</v>
      </c>
      <c r="B84" s="971"/>
      <c r="C84" s="950" t="str">
        <f t="shared" si="1"/>
        <v/>
      </c>
      <c r="D84" s="872" t="s">
        <v>1766</v>
      </c>
      <c r="E84" s="948" t="s">
        <v>2118</v>
      </c>
      <c r="F84" s="926" t="s">
        <v>2473</v>
      </c>
      <c r="G84" s="926" t="s">
        <v>2474</v>
      </c>
      <c r="H84" s="926" t="s">
        <v>2475</v>
      </c>
      <c r="I84" s="933" t="s">
        <v>2079</v>
      </c>
      <c r="J84" s="933" t="s">
        <v>2325</v>
      </c>
      <c r="K84" s="933" t="s">
        <v>2080</v>
      </c>
      <c r="L84" s="933" t="s">
        <v>2333</v>
      </c>
      <c r="M84" s="933" t="s">
        <v>2081</v>
      </c>
      <c r="N84" s="933" t="s">
        <v>2082</v>
      </c>
      <c r="O84" s="926"/>
      <c r="P84" s="926"/>
      <c r="Q84" s="926"/>
      <c r="R84" s="926"/>
      <c r="S84" s="926"/>
      <c r="T84" s="926"/>
      <c r="U84" s="926"/>
      <c r="V84" s="926"/>
      <c r="W84" s="926"/>
      <c r="X84" s="926"/>
      <c r="Y84" s="926"/>
      <c r="Z84" s="926"/>
      <c r="AA84" s="926"/>
      <c r="AB84" s="926"/>
      <c r="AC84" s="926"/>
      <c r="AD84" s="926"/>
      <c r="AE84" s="926"/>
      <c r="AF84" s="926"/>
      <c r="AG84" s="926"/>
      <c r="AH84" s="926"/>
      <c r="AI84" s="926"/>
      <c r="AJ84" s="926"/>
      <c r="AK84" s="926"/>
      <c r="AL84" s="926"/>
      <c r="AM84" s="926"/>
      <c r="AN84" s="926"/>
      <c r="AO84" s="926"/>
      <c r="AP84" s="926"/>
      <c r="AQ84" s="926"/>
      <c r="AR84" s="926"/>
      <c r="AS84" s="926"/>
      <c r="AT84" s="926"/>
      <c r="AU84" s="926"/>
      <c r="AV84" s="926"/>
      <c r="AW84" s="926"/>
      <c r="AX84" s="926"/>
      <c r="AY84" s="926"/>
      <c r="AZ84" s="926"/>
      <c r="BA84" s="926"/>
      <c r="BB84" s="926"/>
      <c r="BC84" s="926"/>
      <c r="BD84" s="926"/>
      <c r="BE84" s="926"/>
      <c r="BF84" s="926"/>
      <c r="BG84" s="926"/>
      <c r="BH84" s="926"/>
      <c r="BI84" s="926"/>
      <c r="BJ84" s="926"/>
      <c r="BK84" s="926"/>
      <c r="BL84" s="926"/>
      <c r="BM84" s="926"/>
      <c r="BN84" s="926"/>
      <c r="BO84" s="926"/>
      <c r="BP84" s="926"/>
      <c r="BQ84" s="926"/>
      <c r="BR84" s="926"/>
      <c r="BS84" s="926"/>
      <c r="BT84" s="926"/>
      <c r="BU84" s="926"/>
      <c r="BV84" s="926"/>
      <c r="BW84" s="926"/>
      <c r="BX84" s="926"/>
      <c r="BY84" s="926"/>
      <c r="BZ84" s="926"/>
      <c r="CA84" s="926"/>
      <c r="CB84" s="926"/>
      <c r="CC84" s="926"/>
      <c r="CD84" s="926"/>
      <c r="CE84" s="926"/>
      <c r="CF84" s="926"/>
      <c r="CG84" s="926"/>
      <c r="CH84" s="926"/>
      <c r="CI84" s="926"/>
      <c r="CJ84" s="926"/>
      <c r="CK84" s="926"/>
      <c r="CL84" s="941"/>
    </row>
    <row r="85" spans="1:90" s="927" customFormat="1" hidden="1">
      <c r="A85" s="928" t="str">
        <f>IF(ISERROR(#REF!),"xx","")</f>
        <v>xx</v>
      </c>
      <c r="B85" s="971"/>
      <c r="C85" s="950" t="str">
        <f t="shared" si="1"/>
        <v/>
      </c>
      <c r="D85" s="872" t="s">
        <v>3758</v>
      </c>
      <c r="E85" s="948" t="s">
        <v>3184</v>
      </c>
      <c r="F85" s="926">
        <v>308</v>
      </c>
      <c r="G85" s="926">
        <v>368</v>
      </c>
      <c r="H85" s="933" t="s">
        <v>4256</v>
      </c>
      <c r="I85" s="933" t="s">
        <v>4241</v>
      </c>
      <c r="J85" s="926" t="s">
        <v>3291</v>
      </c>
      <c r="K85" s="933" t="s">
        <v>3128</v>
      </c>
      <c r="L85" s="933" t="s">
        <v>3130</v>
      </c>
      <c r="M85" s="933"/>
      <c r="N85" s="933"/>
      <c r="O85" s="926"/>
      <c r="P85" s="926"/>
      <c r="Q85" s="926"/>
      <c r="R85" s="926"/>
      <c r="S85" s="926"/>
      <c r="T85" s="926"/>
      <c r="U85" s="926"/>
      <c r="V85" s="926"/>
      <c r="W85" s="926"/>
      <c r="X85" s="926"/>
      <c r="Y85" s="926"/>
      <c r="Z85" s="926"/>
      <c r="AA85" s="926"/>
      <c r="AB85" s="926"/>
      <c r="AC85" s="926"/>
      <c r="AD85" s="926"/>
      <c r="AE85" s="926"/>
      <c r="AF85" s="926"/>
      <c r="AG85" s="926"/>
      <c r="AH85" s="926"/>
      <c r="AI85" s="926"/>
      <c r="AJ85" s="926"/>
      <c r="AK85" s="926"/>
      <c r="AL85" s="926"/>
      <c r="AM85" s="926"/>
      <c r="AN85" s="926"/>
      <c r="AO85" s="926"/>
      <c r="AP85" s="926"/>
      <c r="AQ85" s="926"/>
      <c r="AR85" s="926"/>
      <c r="AS85" s="926"/>
      <c r="AT85" s="926"/>
      <c r="AU85" s="926"/>
      <c r="AV85" s="926"/>
      <c r="AW85" s="926"/>
      <c r="AX85" s="926"/>
      <c r="AY85" s="926"/>
      <c r="AZ85" s="926"/>
      <c r="BA85" s="926"/>
      <c r="BB85" s="926"/>
      <c r="BC85" s="926"/>
      <c r="BD85" s="926"/>
      <c r="BE85" s="926"/>
      <c r="BF85" s="926"/>
      <c r="BG85" s="926"/>
      <c r="BH85" s="926"/>
      <c r="BI85" s="926"/>
      <c r="BJ85" s="926"/>
      <c r="BK85" s="926"/>
      <c r="BL85" s="926"/>
      <c r="BM85" s="926"/>
      <c r="BN85" s="926"/>
      <c r="BO85" s="926"/>
      <c r="BP85" s="926"/>
      <c r="BQ85" s="926"/>
      <c r="BR85" s="926"/>
      <c r="BS85" s="926"/>
      <c r="BT85" s="926"/>
      <c r="BU85" s="926"/>
      <c r="BV85" s="926"/>
      <c r="BW85" s="926"/>
      <c r="BX85" s="926"/>
      <c r="BY85" s="926"/>
      <c r="BZ85" s="926"/>
      <c r="CA85" s="926"/>
      <c r="CB85" s="926"/>
      <c r="CC85" s="926"/>
      <c r="CD85" s="926"/>
      <c r="CE85" s="926"/>
      <c r="CF85" s="926"/>
      <c r="CG85" s="926"/>
      <c r="CH85" s="926"/>
      <c r="CI85" s="926"/>
      <c r="CJ85" s="926"/>
      <c r="CK85" s="926"/>
      <c r="CL85" s="941"/>
    </row>
    <row r="86" spans="1:90" s="927" customFormat="1" hidden="1">
      <c r="A86" s="928" t="str">
        <f>IF(ISERROR(#REF!),"xx","")</f>
        <v>xx</v>
      </c>
      <c r="B86" s="971"/>
      <c r="C86" s="950" t="str">
        <f t="shared" si="1"/>
        <v/>
      </c>
      <c r="D86" s="872" t="s">
        <v>4175</v>
      </c>
      <c r="E86" s="948" t="s">
        <v>3929</v>
      </c>
      <c r="F86" s="933" t="s">
        <v>3900</v>
      </c>
      <c r="G86" s="933" t="s">
        <v>3902</v>
      </c>
      <c r="H86" s="926" t="s">
        <v>4313</v>
      </c>
      <c r="I86" s="926" t="s">
        <v>4314</v>
      </c>
      <c r="J86" s="933" t="s">
        <v>3898</v>
      </c>
      <c r="K86" s="926" t="s">
        <v>4295</v>
      </c>
      <c r="L86" s="933"/>
      <c r="M86" s="933"/>
      <c r="N86" s="933"/>
      <c r="O86" s="926"/>
      <c r="P86" s="926"/>
      <c r="Q86" s="926"/>
      <c r="R86" s="926"/>
      <c r="S86" s="926"/>
      <c r="T86" s="926"/>
      <c r="U86" s="926"/>
      <c r="V86" s="926"/>
      <c r="W86" s="926"/>
      <c r="X86" s="926"/>
      <c r="Y86" s="926"/>
      <c r="Z86" s="926"/>
      <c r="AA86" s="926"/>
      <c r="AB86" s="926"/>
      <c r="AC86" s="926"/>
      <c r="AD86" s="926"/>
      <c r="AE86" s="926"/>
      <c r="AF86" s="926"/>
      <c r="AG86" s="926"/>
      <c r="AH86" s="926"/>
      <c r="AI86" s="926"/>
      <c r="AJ86" s="926"/>
      <c r="AK86" s="926"/>
      <c r="AL86" s="926"/>
      <c r="AM86" s="926"/>
      <c r="AN86" s="926"/>
      <c r="AO86" s="926"/>
      <c r="AP86" s="926"/>
      <c r="AQ86" s="926"/>
      <c r="AR86" s="926"/>
      <c r="AS86" s="926"/>
      <c r="AT86" s="926"/>
      <c r="AU86" s="926"/>
      <c r="AV86" s="926"/>
      <c r="AW86" s="926"/>
      <c r="AX86" s="926"/>
      <c r="AY86" s="926"/>
      <c r="AZ86" s="926"/>
      <c r="BA86" s="926"/>
      <c r="BB86" s="926"/>
      <c r="BC86" s="926"/>
      <c r="BD86" s="926"/>
      <c r="BE86" s="926"/>
      <c r="BF86" s="926"/>
      <c r="BG86" s="926"/>
      <c r="BH86" s="926"/>
      <c r="BI86" s="926"/>
      <c r="BJ86" s="926"/>
      <c r="BK86" s="926"/>
      <c r="BL86" s="926"/>
      <c r="BM86" s="926"/>
      <c r="BN86" s="926"/>
      <c r="BO86" s="926"/>
      <c r="BP86" s="926"/>
      <c r="BQ86" s="926"/>
      <c r="BR86" s="926"/>
      <c r="BS86" s="926"/>
      <c r="BT86" s="926"/>
      <c r="BU86" s="926"/>
      <c r="BV86" s="926"/>
      <c r="BW86" s="926"/>
      <c r="BX86" s="926"/>
      <c r="BY86" s="926"/>
      <c r="BZ86" s="926"/>
      <c r="CA86" s="926"/>
      <c r="CB86" s="926"/>
      <c r="CC86" s="926"/>
      <c r="CD86" s="926"/>
      <c r="CE86" s="926"/>
      <c r="CF86" s="926"/>
      <c r="CG86" s="926"/>
      <c r="CH86" s="926"/>
      <c r="CI86" s="926"/>
      <c r="CJ86" s="926"/>
      <c r="CK86" s="926"/>
      <c r="CL86" s="941"/>
    </row>
    <row r="87" spans="1:90" s="927" customFormat="1">
      <c r="A87" s="928" t="str">
        <f>IF(ISERROR(#REF!),"xx","")</f>
        <v>xx</v>
      </c>
      <c r="B87" s="971"/>
      <c r="C87" s="950" t="str">
        <f t="shared" si="1"/>
        <v>Press C83hc</v>
      </c>
      <c r="D87" s="942">
        <v>9967006899</v>
      </c>
      <c r="E87" s="948" t="s">
        <v>4366</v>
      </c>
      <c r="F87" s="926">
        <v>1100</v>
      </c>
      <c r="G87" s="926" t="s">
        <v>4296</v>
      </c>
      <c r="H87" s="926" t="s">
        <v>4332</v>
      </c>
      <c r="I87" s="926" t="s">
        <v>4297</v>
      </c>
      <c r="J87" s="931" t="s">
        <v>3900</v>
      </c>
      <c r="K87" s="931" t="s">
        <v>3902</v>
      </c>
      <c r="L87" s="931" t="s">
        <v>3904</v>
      </c>
      <c r="M87" s="929" t="s">
        <v>4313</v>
      </c>
      <c r="N87" s="926" t="s">
        <v>4314</v>
      </c>
      <c r="O87" s="926" t="s">
        <v>4315</v>
      </c>
      <c r="P87" s="926" t="s">
        <v>4310</v>
      </c>
      <c r="Q87" s="926" t="s">
        <v>4311</v>
      </c>
      <c r="R87" s="926" t="s">
        <v>4567</v>
      </c>
      <c r="S87" s="926"/>
      <c r="T87" s="926"/>
      <c r="U87" s="926"/>
      <c r="V87" s="926"/>
      <c r="W87" s="926"/>
      <c r="X87" s="926"/>
      <c r="Y87" s="926"/>
      <c r="Z87" s="926"/>
      <c r="AA87" s="926"/>
      <c r="AB87" s="926"/>
      <c r="AC87" s="926"/>
      <c r="AD87" s="926"/>
      <c r="AE87" s="926"/>
      <c r="AF87" s="926"/>
      <c r="AG87" s="926"/>
      <c r="AH87" s="926"/>
      <c r="AI87" s="926"/>
      <c r="AJ87" s="926"/>
      <c r="AK87" s="926"/>
      <c r="AL87" s="926"/>
      <c r="AM87" s="926"/>
      <c r="AN87" s="926"/>
      <c r="AO87" s="926"/>
      <c r="AP87" s="926"/>
      <c r="AQ87" s="926"/>
      <c r="AR87" s="926"/>
      <c r="AS87" s="926"/>
      <c r="AT87" s="926"/>
      <c r="AU87" s="926"/>
      <c r="AV87" s="926"/>
      <c r="AW87" s="926"/>
      <c r="AX87" s="926"/>
      <c r="AY87" s="926"/>
      <c r="AZ87" s="926"/>
      <c r="BA87" s="926"/>
      <c r="BB87" s="926"/>
      <c r="BC87" s="926"/>
      <c r="BD87" s="926"/>
      <c r="BE87" s="926"/>
      <c r="BF87" s="926"/>
      <c r="BG87" s="926"/>
      <c r="BH87" s="926"/>
      <c r="BI87" s="926"/>
      <c r="BJ87" s="926"/>
      <c r="BK87" s="926"/>
      <c r="BL87" s="926"/>
      <c r="BM87" s="926"/>
      <c r="BN87" s="926"/>
      <c r="BO87" s="926"/>
      <c r="BP87" s="926"/>
      <c r="BQ87" s="926"/>
      <c r="BR87" s="926"/>
      <c r="BS87" s="926"/>
      <c r="BT87" s="926"/>
      <c r="BU87" s="926"/>
      <c r="BV87" s="926"/>
      <c r="BW87" s="926"/>
      <c r="BX87" s="926"/>
      <c r="BY87" s="926"/>
      <c r="BZ87" s="926"/>
      <c r="CA87" s="926"/>
      <c r="CB87" s="926"/>
      <c r="CC87" s="926"/>
      <c r="CD87" s="926"/>
      <c r="CE87" s="926"/>
      <c r="CF87" s="926"/>
      <c r="CG87" s="926"/>
      <c r="CH87" s="926"/>
      <c r="CI87" s="926"/>
      <c r="CJ87" s="926"/>
      <c r="CK87" s="926"/>
      <c r="CL87" s="941"/>
    </row>
    <row r="88" spans="1:90" s="927" customFormat="1">
      <c r="A88" s="928" t="str">
        <f>IF(ISERROR(#REF!),"xx","")</f>
        <v>xx</v>
      </c>
      <c r="B88" s="971"/>
      <c r="C88" s="950" t="str">
        <f t="shared" si="1"/>
        <v>Press C83hc</v>
      </c>
      <c r="D88" s="872">
        <v>9967006900</v>
      </c>
      <c r="E88" s="948" t="s">
        <v>4528</v>
      </c>
      <c r="F88" s="926">
        <v>1100</v>
      </c>
      <c r="G88" s="926" t="s">
        <v>4296</v>
      </c>
      <c r="H88" s="926" t="s">
        <v>4332</v>
      </c>
      <c r="I88" s="926" t="s">
        <v>4297</v>
      </c>
      <c r="J88" s="926" t="s">
        <v>3900</v>
      </c>
      <c r="K88" s="926" t="s">
        <v>3902</v>
      </c>
      <c r="L88" s="926" t="s">
        <v>3904</v>
      </c>
      <c r="M88" s="926" t="s">
        <v>4313</v>
      </c>
      <c r="N88" s="926" t="s">
        <v>4314</v>
      </c>
      <c r="O88" s="926" t="s">
        <v>4315</v>
      </c>
      <c r="P88" s="926" t="s">
        <v>4310</v>
      </c>
      <c r="Q88" s="926" t="s">
        <v>4311</v>
      </c>
      <c r="R88" s="926" t="s">
        <v>4567</v>
      </c>
      <c r="S88" s="926"/>
      <c r="T88" s="933"/>
      <c r="U88" s="933"/>
      <c r="V88" s="926"/>
      <c r="W88" s="933"/>
      <c r="X88" s="933"/>
      <c r="Y88" s="926"/>
      <c r="Z88" s="933"/>
      <c r="AA88" s="933"/>
      <c r="AB88" s="926"/>
      <c r="AC88" s="933"/>
      <c r="AD88" s="933"/>
      <c r="AE88" s="926"/>
      <c r="AF88" s="934"/>
      <c r="AG88" s="933"/>
      <c r="AH88" s="926"/>
      <c r="AI88" s="926"/>
      <c r="AJ88" s="926"/>
      <c r="AK88" s="926"/>
      <c r="AL88" s="926"/>
      <c r="AM88" s="926"/>
      <c r="AN88" s="926"/>
      <c r="AO88" s="926"/>
      <c r="AP88" s="926"/>
      <c r="AQ88" s="926"/>
      <c r="AR88" s="926"/>
      <c r="AS88" s="926"/>
      <c r="AT88" s="926"/>
      <c r="AU88" s="926"/>
      <c r="AV88" s="926"/>
      <c r="AW88" s="926"/>
      <c r="AX88" s="926"/>
      <c r="AY88" s="926"/>
      <c r="AZ88" s="926"/>
      <c r="BA88" s="926"/>
      <c r="BB88" s="926"/>
      <c r="BC88" s="926"/>
      <c r="BD88" s="926"/>
      <c r="BE88" s="926"/>
      <c r="BF88" s="926"/>
      <c r="BG88" s="926"/>
      <c r="BH88" s="926"/>
      <c r="BI88" s="926"/>
      <c r="BJ88" s="926"/>
      <c r="BK88" s="926"/>
      <c r="BL88" s="926"/>
      <c r="BM88" s="926"/>
      <c r="BN88" s="926"/>
      <c r="BO88" s="926"/>
      <c r="BP88" s="926"/>
      <c r="BQ88" s="926"/>
      <c r="BR88" s="926"/>
      <c r="BS88" s="926"/>
      <c r="BT88" s="926"/>
      <c r="BU88" s="926"/>
      <c r="BV88" s="926"/>
      <c r="BW88" s="926"/>
      <c r="BX88" s="926"/>
      <c r="BY88" s="926"/>
      <c r="BZ88" s="926"/>
      <c r="CA88" s="926"/>
      <c r="CB88" s="926"/>
      <c r="CC88" s="926"/>
      <c r="CD88" s="926"/>
      <c r="CE88" s="926"/>
      <c r="CF88" s="926"/>
      <c r="CG88" s="926"/>
      <c r="CH88" s="926"/>
      <c r="CI88" s="926"/>
      <c r="CJ88" s="926"/>
      <c r="CK88" s="926"/>
      <c r="CL88" s="941"/>
    </row>
    <row r="89" spans="1:90" s="927" customFormat="1">
      <c r="A89" s="928" t="str">
        <f>IF(ISERROR(#REF!),"xx","")</f>
        <v>xx</v>
      </c>
      <c r="B89" s="971"/>
      <c r="C89" s="950" t="str">
        <f t="shared" si="1"/>
        <v>Press C83hc</v>
      </c>
      <c r="D89" s="940">
        <v>9967006901</v>
      </c>
      <c r="E89" s="948" t="s">
        <v>4529</v>
      </c>
      <c r="F89" s="926">
        <v>1100</v>
      </c>
      <c r="G89" s="926" t="s">
        <v>4296</v>
      </c>
      <c r="H89" s="926" t="s">
        <v>4332</v>
      </c>
      <c r="I89" s="926" t="s">
        <v>4297</v>
      </c>
      <c r="J89" s="925" t="s">
        <v>3900</v>
      </c>
      <c r="K89" s="925" t="s">
        <v>3902</v>
      </c>
      <c r="L89" s="926" t="s">
        <v>3904</v>
      </c>
      <c r="M89" s="926" t="s">
        <v>4313</v>
      </c>
      <c r="N89" s="925" t="s">
        <v>4314</v>
      </c>
      <c r="O89" s="925" t="s">
        <v>4315</v>
      </c>
      <c r="P89" s="925" t="s">
        <v>4310</v>
      </c>
      <c r="Q89" s="925" t="s">
        <v>4311</v>
      </c>
      <c r="R89" s="926" t="s">
        <v>4567</v>
      </c>
      <c r="S89" s="926"/>
      <c r="T89" s="926"/>
      <c r="U89" s="926"/>
      <c r="V89" s="926"/>
      <c r="W89" s="926"/>
      <c r="X89" s="926"/>
      <c r="Y89" s="926"/>
      <c r="Z89" s="926"/>
      <c r="AA89" s="926"/>
      <c r="AB89" s="926"/>
      <c r="AC89" s="926"/>
      <c r="AD89" s="926"/>
      <c r="AE89" s="926"/>
      <c r="AF89" s="926"/>
      <c r="AG89" s="926"/>
      <c r="AH89" s="926"/>
      <c r="AI89" s="926"/>
      <c r="AJ89" s="926"/>
      <c r="AK89" s="926"/>
      <c r="AL89" s="926"/>
      <c r="AM89" s="926"/>
      <c r="AN89" s="926"/>
      <c r="AO89" s="926"/>
      <c r="AP89" s="926"/>
      <c r="AQ89" s="926"/>
      <c r="AR89" s="926"/>
      <c r="AS89" s="926"/>
      <c r="AT89" s="926"/>
      <c r="AU89" s="926"/>
      <c r="AV89" s="926"/>
      <c r="AW89" s="926"/>
      <c r="AX89" s="926"/>
      <c r="AY89" s="926"/>
      <c r="AZ89" s="926"/>
      <c r="BA89" s="926"/>
      <c r="BB89" s="926"/>
      <c r="BC89" s="926"/>
      <c r="BD89" s="926"/>
      <c r="BE89" s="926"/>
      <c r="BF89" s="926"/>
      <c r="BG89" s="926"/>
      <c r="BH89" s="926"/>
      <c r="BI89" s="926"/>
      <c r="BJ89" s="926"/>
      <c r="BK89" s="926"/>
      <c r="BL89" s="926"/>
      <c r="BM89" s="926"/>
      <c r="BN89" s="926"/>
      <c r="BO89" s="926"/>
      <c r="BP89" s="926"/>
      <c r="BQ89" s="926"/>
      <c r="BR89" s="926"/>
      <c r="BS89" s="926"/>
      <c r="BT89" s="926"/>
      <c r="BU89" s="926"/>
      <c r="BV89" s="926"/>
      <c r="BW89" s="926"/>
      <c r="BX89" s="926"/>
      <c r="BY89" s="926"/>
      <c r="BZ89" s="926"/>
      <c r="CA89" s="926"/>
      <c r="CB89" s="926"/>
      <c r="CC89" s="926"/>
      <c r="CD89" s="926"/>
      <c r="CE89" s="926"/>
      <c r="CF89" s="926"/>
      <c r="CG89" s="926"/>
      <c r="CH89" s="926"/>
      <c r="CI89" s="926"/>
      <c r="CJ89" s="926"/>
      <c r="CK89" s="926"/>
      <c r="CL89" s="941"/>
    </row>
    <row r="90" spans="1:90" s="927" customFormat="1">
      <c r="A90" s="928" t="str">
        <f>IF(ISERROR(#REF!),"xx","")</f>
        <v>xx</v>
      </c>
      <c r="B90" s="971"/>
      <c r="C90" s="950" t="str">
        <f t="shared" si="1"/>
        <v>Press C83hc</v>
      </c>
      <c r="D90" s="940">
        <v>9967006902</v>
      </c>
      <c r="E90" s="948" t="s">
        <v>4356</v>
      </c>
      <c r="F90" s="926">
        <v>1100</v>
      </c>
      <c r="G90" s="926" t="s">
        <v>4296</v>
      </c>
      <c r="H90" s="926" t="s">
        <v>4332</v>
      </c>
      <c r="I90" s="926" t="s">
        <v>4297</v>
      </c>
      <c r="J90" s="925" t="s">
        <v>3900</v>
      </c>
      <c r="K90" s="925" t="s">
        <v>3902</v>
      </c>
      <c r="L90" s="926" t="s">
        <v>3904</v>
      </c>
      <c r="M90" s="926" t="s">
        <v>4313</v>
      </c>
      <c r="N90" s="925" t="s">
        <v>4314</v>
      </c>
      <c r="O90" s="925" t="s">
        <v>4315</v>
      </c>
      <c r="P90" s="925" t="s">
        <v>4310</v>
      </c>
      <c r="Q90" s="925" t="s">
        <v>4311</v>
      </c>
      <c r="R90" s="926" t="s">
        <v>4567</v>
      </c>
      <c r="S90" s="926"/>
      <c r="T90" s="926"/>
      <c r="U90" s="926"/>
      <c r="V90" s="926"/>
      <c r="W90" s="926"/>
      <c r="X90" s="926"/>
      <c r="Y90" s="926"/>
      <c r="Z90" s="926"/>
      <c r="AA90" s="926"/>
      <c r="AB90" s="926"/>
      <c r="AC90" s="926"/>
      <c r="AD90" s="926"/>
      <c r="AE90" s="926"/>
      <c r="AF90" s="926"/>
      <c r="AG90" s="926"/>
      <c r="AH90" s="926"/>
      <c r="AI90" s="926"/>
      <c r="AJ90" s="926"/>
      <c r="AK90" s="926"/>
      <c r="AL90" s="926"/>
      <c r="AM90" s="926"/>
      <c r="AN90" s="926"/>
      <c r="AO90" s="926"/>
      <c r="AP90" s="926"/>
      <c r="AQ90" s="926"/>
      <c r="AR90" s="926"/>
      <c r="AS90" s="926"/>
      <c r="AT90" s="926"/>
      <c r="AU90" s="926"/>
      <c r="AV90" s="926"/>
      <c r="AW90" s="926"/>
      <c r="AX90" s="926"/>
      <c r="AY90" s="926"/>
      <c r="AZ90" s="926"/>
      <c r="BA90" s="926"/>
      <c r="BB90" s="926"/>
      <c r="BC90" s="926"/>
      <c r="BD90" s="926"/>
      <c r="BE90" s="926"/>
      <c r="BF90" s="926"/>
      <c r="BG90" s="926"/>
      <c r="BH90" s="926"/>
      <c r="BI90" s="926"/>
      <c r="BJ90" s="926"/>
      <c r="BK90" s="926"/>
      <c r="BL90" s="926"/>
      <c r="BM90" s="926"/>
      <c r="BN90" s="926"/>
      <c r="BO90" s="926"/>
      <c r="BP90" s="926"/>
      <c r="BQ90" s="926"/>
      <c r="BR90" s="926"/>
      <c r="BS90" s="926"/>
      <c r="BT90" s="926"/>
      <c r="BU90" s="926"/>
      <c r="BV90" s="926"/>
      <c r="BW90" s="926"/>
      <c r="BX90" s="926"/>
      <c r="BY90" s="926"/>
      <c r="BZ90" s="926"/>
      <c r="CA90" s="926"/>
      <c r="CB90" s="926"/>
      <c r="CC90" s="926"/>
      <c r="CD90" s="926"/>
      <c r="CE90" s="926"/>
      <c r="CF90" s="926"/>
      <c r="CG90" s="926"/>
      <c r="CH90" s="926"/>
      <c r="CI90" s="926"/>
      <c r="CJ90" s="926"/>
      <c r="CK90" s="926"/>
      <c r="CL90" s="941"/>
    </row>
    <row r="91" spans="1:90" s="927" customFormat="1">
      <c r="A91" s="928" t="str">
        <f>IF(ISERROR(#REF!),"xx","")</f>
        <v>xx</v>
      </c>
      <c r="B91" s="971"/>
      <c r="C91" s="950" t="str">
        <f t="shared" si="1"/>
        <v>Press C83hc</v>
      </c>
      <c r="D91" s="940">
        <v>9967006903</v>
      </c>
      <c r="E91" s="948" t="s">
        <v>4357</v>
      </c>
      <c r="F91" s="926">
        <v>1100</v>
      </c>
      <c r="G91" s="926" t="s">
        <v>4296</v>
      </c>
      <c r="H91" s="926" t="s">
        <v>4332</v>
      </c>
      <c r="I91" s="926" t="s">
        <v>4297</v>
      </c>
      <c r="J91" s="925" t="s">
        <v>3900</v>
      </c>
      <c r="K91" s="925" t="s">
        <v>3902</v>
      </c>
      <c r="L91" s="926" t="s">
        <v>3904</v>
      </c>
      <c r="M91" s="926" t="s">
        <v>4313</v>
      </c>
      <c r="N91" s="925" t="s">
        <v>4314</v>
      </c>
      <c r="O91" s="925" t="s">
        <v>4315</v>
      </c>
      <c r="P91" s="925" t="s">
        <v>4310</v>
      </c>
      <c r="Q91" s="925" t="s">
        <v>4311</v>
      </c>
      <c r="R91" s="926" t="s">
        <v>4567</v>
      </c>
      <c r="S91" s="926"/>
      <c r="T91" s="926"/>
      <c r="U91" s="926"/>
      <c r="V91" s="926"/>
      <c r="W91" s="926"/>
      <c r="X91" s="926"/>
      <c r="Y91" s="926"/>
      <c r="Z91" s="926"/>
      <c r="AA91" s="926"/>
      <c r="AB91" s="926"/>
      <c r="AC91" s="926"/>
      <c r="AD91" s="926"/>
      <c r="AE91" s="926"/>
      <c r="AF91" s="926"/>
      <c r="AG91" s="926"/>
      <c r="AH91" s="926"/>
      <c r="AI91" s="926"/>
      <c r="AJ91" s="926"/>
      <c r="AK91" s="926"/>
      <c r="AL91" s="926"/>
      <c r="AM91" s="926"/>
      <c r="AN91" s="926"/>
      <c r="AO91" s="926"/>
      <c r="AP91" s="926"/>
      <c r="AQ91" s="926"/>
      <c r="AR91" s="926"/>
      <c r="AS91" s="926"/>
      <c r="AT91" s="926"/>
      <c r="AU91" s="926"/>
      <c r="AV91" s="926"/>
      <c r="AW91" s="926"/>
      <c r="AX91" s="926"/>
      <c r="AY91" s="926"/>
      <c r="AZ91" s="926"/>
      <c r="BA91" s="926"/>
      <c r="BB91" s="926"/>
      <c r="BC91" s="926"/>
      <c r="BD91" s="926"/>
      <c r="BE91" s="926"/>
      <c r="BF91" s="926"/>
      <c r="BG91" s="926"/>
      <c r="BH91" s="926"/>
      <c r="BI91" s="926"/>
      <c r="BJ91" s="926"/>
      <c r="BK91" s="926"/>
      <c r="BL91" s="926"/>
      <c r="BM91" s="926"/>
      <c r="BN91" s="926"/>
      <c r="BO91" s="926"/>
      <c r="BP91" s="926"/>
      <c r="BQ91" s="926"/>
      <c r="BR91" s="926"/>
      <c r="BS91" s="926"/>
      <c r="BT91" s="926"/>
      <c r="BU91" s="926"/>
      <c r="BV91" s="926"/>
      <c r="BW91" s="926"/>
      <c r="BX91" s="926"/>
      <c r="BY91" s="926"/>
      <c r="BZ91" s="926"/>
      <c r="CA91" s="926"/>
      <c r="CB91" s="926"/>
      <c r="CC91" s="926"/>
      <c r="CD91" s="926"/>
      <c r="CE91" s="926"/>
      <c r="CF91" s="926"/>
      <c r="CG91" s="926"/>
      <c r="CH91" s="926"/>
      <c r="CI91" s="926"/>
      <c r="CJ91" s="926"/>
      <c r="CK91" s="926"/>
      <c r="CL91" s="941"/>
    </row>
    <row r="92" spans="1:90" s="927" customFormat="1">
      <c r="A92" s="928" t="str">
        <f>IF(ISERROR(#REF!),"xx","")</f>
        <v>xx</v>
      </c>
      <c r="B92" s="971"/>
      <c r="C92" s="950" t="str">
        <f t="shared" si="1"/>
        <v>Press C83hc</v>
      </c>
      <c r="D92" s="942">
        <v>9967006904</v>
      </c>
      <c r="E92" s="948" t="s">
        <v>4358</v>
      </c>
      <c r="F92" s="926">
        <v>1100</v>
      </c>
      <c r="G92" s="926" t="s">
        <v>4296</v>
      </c>
      <c r="H92" s="926" t="s">
        <v>4332</v>
      </c>
      <c r="I92" s="926" t="s">
        <v>4297</v>
      </c>
      <c r="J92" s="929" t="s">
        <v>3900</v>
      </c>
      <c r="K92" s="929" t="s">
        <v>3902</v>
      </c>
      <c r="L92" s="929" t="s">
        <v>3904</v>
      </c>
      <c r="M92" s="926" t="s">
        <v>4313</v>
      </c>
      <c r="N92" s="926" t="s">
        <v>4314</v>
      </c>
      <c r="O92" s="926" t="s">
        <v>4315</v>
      </c>
      <c r="P92" s="926" t="s">
        <v>4310</v>
      </c>
      <c r="Q92" s="926" t="s">
        <v>4311</v>
      </c>
      <c r="R92" s="926" t="s">
        <v>4567</v>
      </c>
      <c r="S92" s="926"/>
      <c r="T92" s="926"/>
      <c r="U92" s="926"/>
      <c r="V92" s="926"/>
      <c r="W92" s="926"/>
      <c r="X92" s="926"/>
      <c r="Y92" s="926"/>
      <c r="Z92" s="926"/>
      <c r="AA92" s="926"/>
      <c r="AB92" s="926"/>
      <c r="AC92" s="926"/>
      <c r="AD92" s="926"/>
      <c r="AE92" s="926"/>
      <c r="AF92" s="926"/>
      <c r="AG92" s="926"/>
      <c r="AH92" s="926"/>
      <c r="AI92" s="926"/>
      <c r="AJ92" s="926"/>
      <c r="AK92" s="926"/>
      <c r="AL92" s="926"/>
      <c r="AM92" s="926"/>
      <c r="AN92" s="926"/>
      <c r="AO92" s="926"/>
      <c r="AP92" s="926"/>
      <c r="AQ92" s="926"/>
      <c r="AR92" s="926"/>
      <c r="AS92" s="926"/>
      <c r="AT92" s="926"/>
      <c r="AU92" s="926"/>
      <c r="AV92" s="926"/>
      <c r="AW92" s="926"/>
      <c r="AX92" s="926"/>
      <c r="AY92" s="926"/>
      <c r="AZ92" s="926"/>
      <c r="BA92" s="926"/>
      <c r="BB92" s="926"/>
      <c r="BC92" s="926"/>
      <c r="BD92" s="926"/>
      <c r="BE92" s="926"/>
      <c r="BF92" s="926"/>
      <c r="BG92" s="926"/>
      <c r="BH92" s="926"/>
      <c r="BI92" s="926"/>
      <c r="BJ92" s="926"/>
      <c r="BK92" s="926"/>
      <c r="BL92" s="926"/>
      <c r="BM92" s="926"/>
      <c r="BN92" s="926"/>
      <c r="BO92" s="926"/>
      <c r="BP92" s="926"/>
      <c r="BQ92" s="926"/>
      <c r="BR92" s="926"/>
      <c r="BS92" s="926"/>
      <c r="BT92" s="926"/>
      <c r="BU92" s="926"/>
      <c r="BV92" s="926"/>
      <c r="BW92" s="926"/>
      <c r="BX92" s="926"/>
      <c r="BY92" s="926"/>
      <c r="BZ92" s="926"/>
      <c r="CA92" s="926"/>
      <c r="CB92" s="926"/>
      <c r="CC92" s="926"/>
      <c r="CD92" s="926"/>
      <c r="CE92" s="926"/>
      <c r="CF92" s="926"/>
      <c r="CG92" s="926"/>
      <c r="CH92" s="926"/>
      <c r="CI92" s="926"/>
      <c r="CJ92" s="926"/>
      <c r="CK92" s="926"/>
      <c r="CL92" s="941"/>
    </row>
    <row r="93" spans="1:90" s="927" customFormat="1">
      <c r="A93" s="928" t="str">
        <f>IF(ISERROR(#REF!),"xx","")</f>
        <v>xx</v>
      </c>
      <c r="B93" s="971"/>
      <c r="C93" s="950" t="str">
        <f t="shared" si="1"/>
        <v>Press C83hc</v>
      </c>
      <c r="D93" s="942">
        <v>9967006905</v>
      </c>
      <c r="E93" s="948" t="s">
        <v>4359</v>
      </c>
      <c r="F93" s="926">
        <v>1100</v>
      </c>
      <c r="G93" s="926" t="s">
        <v>4296</v>
      </c>
      <c r="H93" s="926" t="s">
        <v>4332</v>
      </c>
      <c r="I93" s="926" t="s">
        <v>4297</v>
      </c>
      <c r="J93" s="929" t="s">
        <v>3900</v>
      </c>
      <c r="K93" s="929" t="s">
        <v>3902</v>
      </c>
      <c r="L93" s="929" t="s">
        <v>3904</v>
      </c>
      <c r="M93" s="926" t="s">
        <v>4313</v>
      </c>
      <c r="N93" s="926" t="s">
        <v>4314</v>
      </c>
      <c r="O93" s="926" t="s">
        <v>4315</v>
      </c>
      <c r="P93" s="926" t="s">
        <v>4310</v>
      </c>
      <c r="Q93" s="926" t="s">
        <v>4311</v>
      </c>
      <c r="R93" s="926" t="s">
        <v>4567</v>
      </c>
      <c r="S93" s="926"/>
      <c r="T93" s="926"/>
      <c r="U93" s="926"/>
      <c r="V93" s="926"/>
      <c r="W93" s="926"/>
      <c r="X93" s="926"/>
      <c r="Y93" s="926"/>
      <c r="Z93" s="926"/>
      <c r="AA93" s="926"/>
      <c r="AB93" s="926"/>
      <c r="AC93" s="926"/>
      <c r="AD93" s="926"/>
      <c r="AE93" s="926"/>
      <c r="AF93" s="926"/>
      <c r="AG93" s="926"/>
      <c r="AH93" s="926"/>
      <c r="AI93" s="926"/>
      <c r="AJ93" s="926"/>
      <c r="AK93" s="926"/>
      <c r="AL93" s="926"/>
      <c r="AM93" s="926"/>
      <c r="AN93" s="926"/>
      <c r="AO93" s="926"/>
      <c r="AP93" s="926"/>
      <c r="AQ93" s="926"/>
      <c r="AR93" s="926"/>
      <c r="AS93" s="926"/>
      <c r="AT93" s="926"/>
      <c r="AU93" s="926"/>
      <c r="AV93" s="926"/>
      <c r="AW93" s="926"/>
      <c r="AX93" s="926"/>
      <c r="AY93" s="926"/>
      <c r="AZ93" s="926"/>
      <c r="BA93" s="926"/>
      <c r="BB93" s="926"/>
      <c r="BC93" s="926"/>
      <c r="BD93" s="926"/>
      <c r="BE93" s="926"/>
      <c r="BF93" s="926"/>
      <c r="BG93" s="926"/>
      <c r="BH93" s="926"/>
      <c r="BI93" s="926"/>
      <c r="BJ93" s="926"/>
      <c r="BK93" s="926"/>
      <c r="BL93" s="926"/>
      <c r="BM93" s="926"/>
      <c r="BN93" s="926"/>
      <c r="BO93" s="926"/>
      <c r="BP93" s="926"/>
      <c r="BQ93" s="926"/>
      <c r="BR93" s="926"/>
      <c r="BS93" s="926"/>
      <c r="BT93" s="926"/>
      <c r="BU93" s="926"/>
      <c r="BV93" s="926"/>
      <c r="BW93" s="926"/>
      <c r="BX93" s="926"/>
      <c r="BY93" s="926"/>
      <c r="BZ93" s="926"/>
      <c r="CA93" s="926"/>
      <c r="CB93" s="926"/>
      <c r="CC93" s="926"/>
      <c r="CD93" s="926"/>
      <c r="CE93" s="926"/>
      <c r="CF93" s="926"/>
      <c r="CG93" s="926"/>
      <c r="CH93" s="926"/>
      <c r="CI93" s="926"/>
      <c r="CJ93" s="926"/>
      <c r="CK93" s="926"/>
      <c r="CL93" s="941"/>
    </row>
    <row r="94" spans="1:90" s="927" customFormat="1">
      <c r="A94" s="928" t="str">
        <f>IF(ISERROR(#REF!),"xx","")</f>
        <v>xx</v>
      </c>
      <c r="B94" s="971"/>
      <c r="C94" s="950" t="str">
        <f t="shared" si="1"/>
        <v>Press C83hc</v>
      </c>
      <c r="D94" s="940">
        <v>9967006906</v>
      </c>
      <c r="E94" s="948" t="s">
        <v>4360</v>
      </c>
      <c r="F94" s="926">
        <v>1100</v>
      </c>
      <c r="G94" s="926" t="s">
        <v>4296</v>
      </c>
      <c r="H94" s="926" t="s">
        <v>4332</v>
      </c>
      <c r="I94" s="926" t="s">
        <v>4297</v>
      </c>
      <c r="J94" s="925" t="s">
        <v>3900</v>
      </c>
      <c r="K94" s="925" t="s">
        <v>3902</v>
      </c>
      <c r="L94" s="926" t="s">
        <v>3904</v>
      </c>
      <c r="M94" s="926" t="s">
        <v>4313</v>
      </c>
      <c r="N94" s="925" t="s">
        <v>4314</v>
      </c>
      <c r="O94" s="925" t="s">
        <v>4315</v>
      </c>
      <c r="P94" s="925" t="s">
        <v>4310</v>
      </c>
      <c r="Q94" s="925" t="s">
        <v>4311</v>
      </c>
      <c r="R94" s="926" t="s">
        <v>4567</v>
      </c>
      <c r="S94" s="926"/>
      <c r="T94" s="926"/>
      <c r="U94" s="926"/>
      <c r="V94" s="926"/>
      <c r="W94" s="926"/>
      <c r="X94" s="926"/>
      <c r="Y94" s="926"/>
      <c r="Z94" s="926"/>
      <c r="AA94" s="926"/>
      <c r="AB94" s="926"/>
      <c r="AC94" s="926"/>
      <c r="AD94" s="926"/>
      <c r="AE94" s="926"/>
      <c r="AF94" s="926"/>
      <c r="AG94" s="926"/>
      <c r="AH94" s="926"/>
      <c r="AI94" s="926"/>
      <c r="AJ94" s="926"/>
      <c r="AK94" s="926"/>
      <c r="AL94" s="926"/>
      <c r="AM94" s="926"/>
      <c r="AN94" s="926"/>
      <c r="AO94" s="926"/>
      <c r="AP94" s="926"/>
      <c r="AQ94" s="926"/>
      <c r="AR94" s="926"/>
      <c r="AS94" s="926"/>
      <c r="AT94" s="926"/>
      <c r="AU94" s="926"/>
      <c r="AV94" s="926"/>
      <c r="AW94" s="926"/>
      <c r="AX94" s="926"/>
      <c r="AY94" s="926"/>
      <c r="AZ94" s="926"/>
      <c r="BA94" s="926"/>
      <c r="BB94" s="926"/>
      <c r="BC94" s="926"/>
      <c r="BD94" s="926"/>
      <c r="BE94" s="926"/>
      <c r="BF94" s="926"/>
      <c r="BG94" s="926"/>
      <c r="BH94" s="926"/>
      <c r="BI94" s="926"/>
      <c r="BJ94" s="926"/>
      <c r="BK94" s="926"/>
      <c r="BL94" s="926"/>
      <c r="BM94" s="926"/>
      <c r="BN94" s="926"/>
      <c r="BO94" s="926"/>
      <c r="BP94" s="926"/>
      <c r="BQ94" s="926"/>
      <c r="BR94" s="926"/>
      <c r="BS94" s="926"/>
      <c r="BT94" s="926"/>
      <c r="BU94" s="926"/>
      <c r="BV94" s="926"/>
      <c r="BW94" s="926"/>
      <c r="BX94" s="926"/>
      <c r="BY94" s="926"/>
      <c r="BZ94" s="926"/>
      <c r="CA94" s="926"/>
      <c r="CB94" s="926"/>
      <c r="CC94" s="926"/>
      <c r="CD94" s="926"/>
      <c r="CE94" s="926"/>
      <c r="CF94" s="926"/>
      <c r="CG94" s="926"/>
      <c r="CH94" s="926"/>
      <c r="CI94" s="926"/>
      <c r="CJ94" s="926"/>
      <c r="CK94" s="926"/>
      <c r="CL94" s="941"/>
    </row>
    <row r="95" spans="1:90" s="927" customFormat="1">
      <c r="A95" s="928" t="str">
        <f>IF(ISERROR(#REF!),"xx","")</f>
        <v>xx</v>
      </c>
      <c r="B95" s="971"/>
      <c r="C95" s="950" t="str">
        <f t="shared" si="1"/>
        <v>Press C83hc</v>
      </c>
      <c r="D95" s="942">
        <v>9967006907</v>
      </c>
      <c r="E95" s="948" t="s">
        <v>4361</v>
      </c>
      <c r="F95" s="926">
        <v>1100</v>
      </c>
      <c r="G95" s="926" t="s">
        <v>4296</v>
      </c>
      <c r="H95" s="926" t="s">
        <v>4332</v>
      </c>
      <c r="I95" s="926" t="s">
        <v>4297</v>
      </c>
      <c r="J95" s="929" t="s">
        <v>3900</v>
      </c>
      <c r="K95" s="929" t="s">
        <v>3902</v>
      </c>
      <c r="L95" s="929" t="s">
        <v>3904</v>
      </c>
      <c r="M95" s="926" t="s">
        <v>4313</v>
      </c>
      <c r="N95" s="926" t="s">
        <v>4314</v>
      </c>
      <c r="O95" s="926" t="s">
        <v>4315</v>
      </c>
      <c r="P95" s="926" t="s">
        <v>4310</v>
      </c>
      <c r="Q95" s="926" t="s">
        <v>4311</v>
      </c>
      <c r="R95" s="926" t="s">
        <v>4567</v>
      </c>
      <c r="S95" s="926"/>
      <c r="T95" s="926"/>
      <c r="U95" s="926"/>
      <c r="V95" s="926"/>
      <c r="W95" s="926"/>
      <c r="X95" s="926"/>
      <c r="Y95" s="926"/>
      <c r="Z95" s="926"/>
      <c r="AA95" s="926"/>
      <c r="AB95" s="926"/>
      <c r="AC95" s="926"/>
      <c r="AD95" s="926"/>
      <c r="AE95" s="926"/>
      <c r="AF95" s="926"/>
      <c r="AG95" s="926"/>
      <c r="AH95" s="926"/>
      <c r="AI95" s="926"/>
      <c r="AJ95" s="926"/>
      <c r="AK95" s="926"/>
      <c r="AL95" s="926"/>
      <c r="AM95" s="926"/>
      <c r="AN95" s="926"/>
      <c r="AO95" s="926"/>
      <c r="AP95" s="926"/>
      <c r="AQ95" s="926"/>
      <c r="AR95" s="926"/>
      <c r="AS95" s="926"/>
      <c r="AT95" s="926"/>
      <c r="AU95" s="926"/>
      <c r="AV95" s="926"/>
      <c r="AW95" s="926"/>
      <c r="AX95" s="926"/>
      <c r="AY95" s="926"/>
      <c r="AZ95" s="926"/>
      <c r="BA95" s="926"/>
      <c r="BB95" s="926"/>
      <c r="BC95" s="926"/>
      <c r="BD95" s="926"/>
      <c r="BE95" s="926"/>
      <c r="BF95" s="926"/>
      <c r="BG95" s="926"/>
      <c r="BH95" s="926"/>
      <c r="BI95" s="926"/>
      <c r="BJ95" s="926"/>
      <c r="BK95" s="926"/>
      <c r="BL95" s="926"/>
      <c r="BM95" s="926"/>
      <c r="BN95" s="926"/>
      <c r="BO95" s="926"/>
      <c r="BP95" s="926"/>
      <c r="BQ95" s="926"/>
      <c r="BR95" s="926"/>
      <c r="BS95" s="926"/>
      <c r="BT95" s="926"/>
      <c r="BU95" s="926"/>
      <c r="BV95" s="926"/>
      <c r="BW95" s="926"/>
      <c r="BX95" s="926"/>
      <c r="BY95" s="926"/>
      <c r="BZ95" s="926"/>
      <c r="CA95" s="926"/>
      <c r="CB95" s="926"/>
      <c r="CC95" s="926"/>
      <c r="CD95" s="926"/>
      <c r="CE95" s="926"/>
      <c r="CF95" s="926"/>
      <c r="CG95" s="926"/>
      <c r="CH95" s="926"/>
      <c r="CI95" s="926"/>
      <c r="CJ95" s="926"/>
      <c r="CK95" s="926"/>
      <c r="CL95" s="941"/>
    </row>
    <row r="96" spans="1:90" s="927" customFormat="1">
      <c r="A96" s="928" t="str">
        <f>IF(ISERROR(#REF!),"xx","")</f>
        <v>xx</v>
      </c>
      <c r="B96" s="971"/>
      <c r="C96" s="950" t="str">
        <f t="shared" si="1"/>
        <v>Press C83hc</v>
      </c>
      <c r="D96" s="942">
        <v>9967006908</v>
      </c>
      <c r="E96" s="948" t="s">
        <v>4362</v>
      </c>
      <c r="F96" s="926">
        <v>1100</v>
      </c>
      <c r="G96" s="926" t="s">
        <v>4296</v>
      </c>
      <c r="H96" s="926" t="s">
        <v>4332</v>
      </c>
      <c r="I96" s="926" t="s">
        <v>4297</v>
      </c>
      <c r="J96" s="929" t="s">
        <v>3900</v>
      </c>
      <c r="K96" s="929" t="s">
        <v>3902</v>
      </c>
      <c r="L96" s="929" t="s">
        <v>3904</v>
      </c>
      <c r="M96" s="926" t="s">
        <v>4313</v>
      </c>
      <c r="N96" s="926" t="s">
        <v>4314</v>
      </c>
      <c r="O96" s="926" t="s">
        <v>4315</v>
      </c>
      <c r="P96" s="926" t="s">
        <v>4310</v>
      </c>
      <c r="Q96" s="926" t="s">
        <v>4311</v>
      </c>
      <c r="R96" s="926" t="s">
        <v>4567</v>
      </c>
      <c r="S96" s="926"/>
      <c r="T96" s="926"/>
      <c r="U96" s="926"/>
      <c r="V96" s="926"/>
      <c r="W96" s="926"/>
      <c r="X96" s="926"/>
      <c r="Y96" s="926"/>
      <c r="Z96" s="926"/>
      <c r="AA96" s="926"/>
      <c r="AB96" s="926"/>
      <c r="AC96" s="926"/>
      <c r="AD96" s="926"/>
      <c r="AE96" s="926"/>
      <c r="AF96" s="926"/>
      <c r="AG96" s="926"/>
      <c r="AH96" s="926"/>
      <c r="AI96" s="926"/>
      <c r="AJ96" s="926"/>
      <c r="AK96" s="926"/>
      <c r="AL96" s="926"/>
      <c r="AM96" s="926"/>
      <c r="AN96" s="926"/>
      <c r="AO96" s="926"/>
      <c r="AP96" s="926"/>
      <c r="AQ96" s="926"/>
      <c r="AR96" s="926"/>
      <c r="AS96" s="926"/>
      <c r="AT96" s="926"/>
      <c r="AU96" s="926"/>
      <c r="AV96" s="926"/>
      <c r="AW96" s="926"/>
      <c r="AX96" s="926"/>
      <c r="AY96" s="926"/>
      <c r="AZ96" s="926"/>
      <c r="BA96" s="926"/>
      <c r="BB96" s="926"/>
      <c r="BC96" s="926"/>
      <c r="BD96" s="926"/>
      <c r="BE96" s="926"/>
      <c r="BF96" s="926"/>
      <c r="BG96" s="926"/>
      <c r="BH96" s="926"/>
      <c r="BI96" s="926"/>
      <c r="BJ96" s="926"/>
      <c r="BK96" s="926"/>
      <c r="BL96" s="926"/>
      <c r="BM96" s="926"/>
      <c r="BN96" s="926"/>
      <c r="BO96" s="926"/>
      <c r="BP96" s="926"/>
      <c r="BQ96" s="926"/>
      <c r="BR96" s="926"/>
      <c r="BS96" s="926"/>
      <c r="BT96" s="926"/>
      <c r="BU96" s="926"/>
      <c r="BV96" s="926"/>
      <c r="BW96" s="926"/>
      <c r="BX96" s="926"/>
      <c r="BY96" s="926"/>
      <c r="BZ96" s="926"/>
      <c r="CA96" s="926"/>
      <c r="CB96" s="926"/>
      <c r="CC96" s="926"/>
      <c r="CD96" s="926"/>
      <c r="CE96" s="926"/>
      <c r="CF96" s="926"/>
      <c r="CG96" s="926"/>
      <c r="CH96" s="926"/>
      <c r="CI96" s="926"/>
      <c r="CJ96" s="926"/>
      <c r="CK96" s="926"/>
      <c r="CL96" s="941"/>
    </row>
    <row r="97" spans="1:90" s="927" customFormat="1">
      <c r="A97" s="928" t="str">
        <f>IF(ISERROR(#REF!),"xx","")</f>
        <v>xx</v>
      </c>
      <c r="B97" s="971"/>
      <c r="C97" s="950" t="str">
        <f t="shared" si="1"/>
        <v>Press C83hc</v>
      </c>
      <c r="D97" s="942">
        <v>9967006909</v>
      </c>
      <c r="E97" s="948" t="s">
        <v>4363</v>
      </c>
      <c r="F97" s="926">
        <v>1100</v>
      </c>
      <c r="G97" s="926" t="s">
        <v>4296</v>
      </c>
      <c r="H97" s="926" t="s">
        <v>4332</v>
      </c>
      <c r="I97" s="926" t="s">
        <v>4297</v>
      </c>
      <c r="J97" s="929" t="s">
        <v>3900</v>
      </c>
      <c r="K97" s="929" t="s">
        <v>3902</v>
      </c>
      <c r="L97" s="929" t="s">
        <v>3904</v>
      </c>
      <c r="M97" s="926" t="s">
        <v>4313</v>
      </c>
      <c r="N97" s="926" t="s">
        <v>4314</v>
      </c>
      <c r="O97" s="926" t="s">
        <v>4315</v>
      </c>
      <c r="P97" s="926" t="s">
        <v>4310</v>
      </c>
      <c r="Q97" s="926" t="s">
        <v>4311</v>
      </c>
      <c r="R97" s="926" t="s">
        <v>4567</v>
      </c>
      <c r="S97" s="926"/>
      <c r="T97" s="926"/>
      <c r="U97" s="926"/>
      <c r="V97" s="926"/>
      <c r="W97" s="926"/>
      <c r="X97" s="926"/>
      <c r="Y97" s="926"/>
      <c r="Z97" s="926"/>
      <c r="AA97" s="926"/>
      <c r="AB97" s="926"/>
      <c r="AC97" s="926"/>
      <c r="AD97" s="926"/>
      <c r="AE97" s="926"/>
      <c r="AF97" s="926"/>
      <c r="AG97" s="926"/>
      <c r="AH97" s="926"/>
      <c r="AI97" s="926"/>
      <c r="AJ97" s="926"/>
      <c r="AK97" s="926"/>
      <c r="AL97" s="926"/>
      <c r="AM97" s="926"/>
      <c r="AN97" s="926"/>
      <c r="AO97" s="926"/>
      <c r="AP97" s="926"/>
      <c r="AQ97" s="926"/>
      <c r="AR97" s="926"/>
      <c r="AS97" s="926"/>
      <c r="AT97" s="926"/>
      <c r="AU97" s="926"/>
      <c r="AV97" s="926"/>
      <c r="AW97" s="926"/>
      <c r="AX97" s="926"/>
      <c r="AY97" s="926"/>
      <c r="AZ97" s="926"/>
      <c r="BA97" s="926"/>
      <c r="BB97" s="926"/>
      <c r="BC97" s="926"/>
      <c r="BD97" s="926"/>
      <c r="BE97" s="926"/>
      <c r="BF97" s="926"/>
      <c r="BG97" s="926"/>
      <c r="BH97" s="926"/>
      <c r="BI97" s="926"/>
      <c r="BJ97" s="926"/>
      <c r="BK97" s="926"/>
      <c r="BL97" s="926"/>
      <c r="BM97" s="926"/>
      <c r="BN97" s="926"/>
      <c r="BO97" s="926"/>
      <c r="BP97" s="926"/>
      <c r="BQ97" s="926"/>
      <c r="BR97" s="926"/>
      <c r="BS97" s="926"/>
      <c r="BT97" s="926"/>
      <c r="BU97" s="926"/>
      <c r="BV97" s="926"/>
      <c r="BW97" s="926"/>
      <c r="BX97" s="926"/>
      <c r="BY97" s="926"/>
      <c r="BZ97" s="926"/>
      <c r="CA97" s="926"/>
      <c r="CB97" s="926"/>
      <c r="CC97" s="926"/>
      <c r="CD97" s="926"/>
      <c r="CE97" s="926"/>
      <c r="CF97" s="926"/>
      <c r="CG97" s="926"/>
      <c r="CH97" s="926"/>
      <c r="CI97" s="926"/>
      <c r="CJ97" s="926"/>
      <c r="CK97" s="926"/>
      <c r="CL97" s="941"/>
    </row>
    <row r="98" spans="1:90" s="927" customFormat="1">
      <c r="A98" s="928" t="str">
        <f>IF(ISERROR(#REF!),"xx","")</f>
        <v>xx</v>
      </c>
      <c r="B98" s="971"/>
      <c r="C98" s="950" t="str">
        <f t="shared" si="1"/>
        <v>Press C83hc</v>
      </c>
      <c r="D98" s="940">
        <v>9967006801</v>
      </c>
      <c r="E98" s="948" t="s">
        <v>4364</v>
      </c>
      <c r="F98" s="926">
        <v>1100</v>
      </c>
      <c r="G98" s="926" t="s">
        <v>4296</v>
      </c>
      <c r="H98" s="926" t="s">
        <v>4332</v>
      </c>
      <c r="I98" s="926" t="s">
        <v>4297</v>
      </c>
      <c r="J98" s="925" t="s">
        <v>3900</v>
      </c>
      <c r="K98" s="925" t="s">
        <v>3902</v>
      </c>
      <c r="L98" s="925" t="s">
        <v>3904</v>
      </c>
      <c r="M98" s="925" t="s">
        <v>4313</v>
      </c>
      <c r="N98" s="925" t="s">
        <v>4314</v>
      </c>
      <c r="O98" s="925" t="s">
        <v>4315</v>
      </c>
      <c r="P98" s="925" t="s">
        <v>4310</v>
      </c>
      <c r="Q98" s="925" t="s">
        <v>4311</v>
      </c>
      <c r="R98" s="926" t="s">
        <v>4567</v>
      </c>
      <c r="S98" s="926"/>
      <c r="T98" s="926"/>
      <c r="U98" s="926"/>
      <c r="V98" s="926"/>
      <c r="W98" s="926"/>
      <c r="X98" s="926"/>
      <c r="Y98" s="926"/>
      <c r="Z98" s="926"/>
      <c r="AA98" s="926"/>
      <c r="AB98" s="926"/>
      <c r="AC98" s="926"/>
      <c r="AD98" s="926"/>
      <c r="AE98" s="926"/>
      <c r="AF98" s="926"/>
      <c r="AG98" s="926"/>
      <c r="AH98" s="926"/>
      <c r="AI98" s="926"/>
      <c r="AJ98" s="926"/>
      <c r="AK98" s="926"/>
      <c r="AL98" s="926"/>
      <c r="AM98" s="926"/>
      <c r="AN98" s="926"/>
      <c r="AO98" s="926"/>
      <c r="AP98" s="926"/>
      <c r="AQ98" s="926"/>
      <c r="AR98" s="926"/>
      <c r="AS98" s="926"/>
      <c r="AT98" s="926"/>
      <c r="AU98" s="926"/>
      <c r="AV98" s="926"/>
      <c r="AW98" s="926"/>
      <c r="AX98" s="926"/>
      <c r="AY98" s="926"/>
      <c r="AZ98" s="926"/>
      <c r="BA98" s="926"/>
      <c r="BB98" s="926"/>
      <c r="BC98" s="926"/>
      <c r="BD98" s="926"/>
      <c r="BE98" s="926"/>
      <c r="BF98" s="926"/>
      <c r="BG98" s="926"/>
      <c r="BH98" s="926"/>
      <c r="BI98" s="926"/>
      <c r="BJ98" s="926"/>
      <c r="BK98" s="926"/>
      <c r="BL98" s="926"/>
      <c r="BM98" s="926"/>
      <c r="BN98" s="926"/>
      <c r="BO98" s="926"/>
      <c r="BP98" s="926"/>
      <c r="BQ98" s="926"/>
      <c r="BR98" s="926"/>
      <c r="BS98" s="926"/>
      <c r="BT98" s="926"/>
      <c r="BU98" s="926"/>
      <c r="BV98" s="926"/>
      <c r="BW98" s="926"/>
      <c r="BX98" s="926"/>
      <c r="BY98" s="926"/>
      <c r="BZ98" s="926"/>
      <c r="CA98" s="926"/>
      <c r="CB98" s="926"/>
      <c r="CC98" s="926"/>
      <c r="CD98" s="926"/>
      <c r="CE98" s="926"/>
      <c r="CF98" s="926"/>
      <c r="CG98" s="926"/>
      <c r="CH98" s="926"/>
      <c r="CI98" s="926"/>
      <c r="CJ98" s="926"/>
      <c r="CK98" s="926"/>
      <c r="CL98" s="941"/>
    </row>
    <row r="99" spans="1:90" s="927" customFormat="1">
      <c r="A99" s="928" t="str">
        <f>IF(ISERROR(#REF!),"xx","")</f>
        <v>xx</v>
      </c>
      <c r="B99" s="971"/>
      <c r="C99" s="950" t="str">
        <f t="shared" si="1"/>
        <v>Press C83hc</v>
      </c>
      <c r="D99" s="940">
        <v>9967006910</v>
      </c>
      <c r="E99" s="948" t="s">
        <v>4365</v>
      </c>
      <c r="F99" s="926">
        <v>1100</v>
      </c>
      <c r="G99" s="926" t="s">
        <v>4296</v>
      </c>
      <c r="H99" s="926" t="s">
        <v>4332</v>
      </c>
      <c r="I99" s="926" t="s">
        <v>4297</v>
      </c>
      <c r="J99" s="925" t="s">
        <v>3900</v>
      </c>
      <c r="K99" s="925" t="s">
        <v>3902</v>
      </c>
      <c r="L99" s="925" t="s">
        <v>3904</v>
      </c>
      <c r="M99" s="925" t="s">
        <v>4313</v>
      </c>
      <c r="N99" s="925" t="s">
        <v>4314</v>
      </c>
      <c r="O99" s="925" t="s">
        <v>4315</v>
      </c>
      <c r="P99" s="925" t="s">
        <v>4310</v>
      </c>
      <c r="Q99" s="925" t="s">
        <v>4311</v>
      </c>
      <c r="R99" s="926" t="s">
        <v>4567</v>
      </c>
      <c r="S99" s="926"/>
      <c r="T99" s="926"/>
      <c r="U99" s="926"/>
      <c r="V99" s="926"/>
      <c r="W99" s="926"/>
      <c r="X99" s="926"/>
      <c r="Y99" s="926"/>
      <c r="Z99" s="926"/>
      <c r="AA99" s="926"/>
      <c r="AB99" s="926"/>
      <c r="AC99" s="926"/>
      <c r="AD99" s="926"/>
      <c r="AE99" s="926"/>
      <c r="AF99" s="926"/>
      <c r="AG99" s="926"/>
      <c r="AH99" s="926"/>
      <c r="AI99" s="926"/>
      <c r="AJ99" s="926"/>
      <c r="AK99" s="926"/>
      <c r="AL99" s="926"/>
      <c r="AM99" s="926"/>
      <c r="AN99" s="926"/>
      <c r="AO99" s="926"/>
      <c r="AP99" s="926"/>
      <c r="AQ99" s="926"/>
      <c r="AR99" s="926"/>
      <c r="AS99" s="926"/>
      <c r="AT99" s="926"/>
      <c r="AU99" s="926"/>
      <c r="AV99" s="926"/>
      <c r="AW99" s="926"/>
      <c r="AX99" s="926"/>
      <c r="AY99" s="926"/>
      <c r="AZ99" s="926"/>
      <c r="BA99" s="926"/>
      <c r="BB99" s="926"/>
      <c r="BC99" s="926"/>
      <c r="BD99" s="926"/>
      <c r="BE99" s="926"/>
      <c r="BF99" s="926"/>
      <c r="BG99" s="926"/>
      <c r="BH99" s="926"/>
      <c r="BI99" s="926"/>
      <c r="BJ99" s="926"/>
      <c r="BK99" s="926"/>
      <c r="BL99" s="926"/>
      <c r="BM99" s="926"/>
      <c r="BN99" s="926"/>
      <c r="BO99" s="926"/>
      <c r="BP99" s="926"/>
      <c r="BQ99" s="926"/>
      <c r="BR99" s="926"/>
      <c r="BS99" s="926"/>
      <c r="BT99" s="926"/>
      <c r="BU99" s="926"/>
      <c r="BV99" s="926"/>
      <c r="BW99" s="926"/>
      <c r="BX99" s="926"/>
      <c r="BY99" s="926"/>
      <c r="BZ99" s="926"/>
      <c r="CA99" s="926"/>
      <c r="CB99" s="926"/>
      <c r="CC99" s="926"/>
      <c r="CD99" s="926"/>
      <c r="CE99" s="926"/>
      <c r="CF99" s="926"/>
      <c r="CG99" s="926"/>
      <c r="CH99" s="926"/>
      <c r="CI99" s="926"/>
      <c r="CJ99" s="926"/>
      <c r="CK99" s="926"/>
      <c r="CL99" s="941"/>
    </row>
    <row r="100" spans="1:90" s="927" customFormat="1" hidden="1">
      <c r="A100" s="928" t="str">
        <f>IF(ISERROR(#REF!),"xx","")</f>
        <v>xx</v>
      </c>
      <c r="B100" s="971"/>
      <c r="C100" s="950" t="str">
        <f t="shared" si="1"/>
        <v/>
      </c>
      <c r="D100" s="942">
        <v>9960860000</v>
      </c>
      <c r="E100" s="948" t="s">
        <v>2119</v>
      </c>
      <c r="F100" s="931">
        <v>223</v>
      </c>
      <c r="G100" s="931">
        <v>283</v>
      </c>
      <c r="H100" s="931">
        <v>363</v>
      </c>
      <c r="I100" s="929">
        <v>423</v>
      </c>
      <c r="J100" s="926"/>
      <c r="K100" s="926"/>
      <c r="L100" s="926"/>
      <c r="M100" s="926"/>
      <c r="N100" s="926"/>
      <c r="O100" s="926"/>
      <c r="P100" s="926"/>
      <c r="Q100" s="926"/>
      <c r="R100" s="926"/>
      <c r="S100" s="926"/>
      <c r="T100" s="926"/>
      <c r="U100" s="926"/>
      <c r="V100" s="926"/>
      <c r="W100" s="926"/>
      <c r="X100" s="926"/>
      <c r="Y100" s="926"/>
      <c r="Z100" s="926"/>
      <c r="AA100" s="926"/>
      <c r="AB100" s="926"/>
      <c r="AC100" s="926"/>
      <c r="AD100" s="926"/>
      <c r="AE100" s="926"/>
      <c r="AF100" s="926"/>
      <c r="AG100" s="926"/>
      <c r="AH100" s="926"/>
      <c r="AI100" s="926"/>
      <c r="AJ100" s="926"/>
      <c r="AK100" s="926"/>
      <c r="AL100" s="926"/>
      <c r="AM100" s="926"/>
      <c r="AN100" s="926"/>
      <c r="AO100" s="926"/>
      <c r="AP100" s="926"/>
      <c r="AQ100" s="926"/>
      <c r="AR100" s="926"/>
      <c r="AS100" s="926"/>
      <c r="AT100" s="926"/>
      <c r="AU100" s="926"/>
      <c r="AV100" s="926"/>
      <c r="AW100" s="926"/>
      <c r="AX100" s="926"/>
      <c r="AY100" s="926"/>
      <c r="AZ100" s="926"/>
      <c r="BA100" s="926"/>
      <c r="BB100" s="926"/>
      <c r="BC100" s="926"/>
      <c r="BD100" s="926"/>
      <c r="BE100" s="926"/>
      <c r="BF100" s="926"/>
      <c r="BG100" s="926"/>
      <c r="BH100" s="926"/>
      <c r="BI100" s="926"/>
      <c r="BJ100" s="926"/>
      <c r="BK100" s="926"/>
      <c r="BL100" s="926"/>
      <c r="BM100" s="926"/>
      <c r="BN100" s="926"/>
      <c r="BO100" s="926"/>
      <c r="BP100" s="926"/>
      <c r="BQ100" s="926"/>
      <c r="BR100" s="926"/>
      <c r="BS100" s="926"/>
      <c r="BT100" s="926"/>
      <c r="BU100" s="926"/>
      <c r="BV100" s="926"/>
      <c r="BW100" s="926"/>
      <c r="BX100" s="926"/>
      <c r="BY100" s="926"/>
      <c r="BZ100" s="926"/>
      <c r="CA100" s="926"/>
      <c r="CB100" s="926"/>
      <c r="CC100" s="926"/>
      <c r="CD100" s="926"/>
      <c r="CE100" s="926"/>
      <c r="CF100" s="926"/>
      <c r="CG100" s="926"/>
      <c r="CH100" s="926"/>
      <c r="CI100" s="926"/>
      <c r="CJ100" s="926"/>
      <c r="CK100" s="926"/>
      <c r="CL100" s="941"/>
    </row>
    <row r="101" spans="1:90" s="927" customFormat="1" hidden="1">
      <c r="A101" s="928" t="str">
        <f>IF(ISERROR(#REF!),"xx","")</f>
        <v>xx</v>
      </c>
      <c r="B101" s="971"/>
      <c r="C101" s="950" t="str">
        <f t="shared" si="1"/>
        <v/>
      </c>
      <c r="D101" s="872">
        <v>9967003545</v>
      </c>
      <c r="E101" s="948" t="s">
        <v>3968</v>
      </c>
      <c r="F101" s="926">
        <v>308</v>
      </c>
      <c r="G101" s="926">
        <v>368</v>
      </c>
      <c r="H101" s="926">
        <v>458</v>
      </c>
      <c r="I101" s="926">
        <v>558</v>
      </c>
      <c r="J101" s="926" t="s">
        <v>2473</v>
      </c>
      <c r="K101" s="926" t="s">
        <v>2474</v>
      </c>
      <c r="L101" s="926" t="s">
        <v>4256</v>
      </c>
      <c r="M101" s="926" t="s">
        <v>2475</v>
      </c>
      <c r="N101" s="926" t="s">
        <v>4241</v>
      </c>
      <c r="O101" s="926" t="s">
        <v>2384</v>
      </c>
      <c r="P101" s="926" t="s">
        <v>4242</v>
      </c>
      <c r="Q101" s="926" t="s">
        <v>2383</v>
      </c>
      <c r="R101" s="926" t="s">
        <v>4243</v>
      </c>
      <c r="S101" s="926" t="s">
        <v>4095</v>
      </c>
      <c r="T101" s="933" t="s">
        <v>2079</v>
      </c>
      <c r="U101" s="933" t="s">
        <v>2325</v>
      </c>
      <c r="V101" s="926" t="s">
        <v>3291</v>
      </c>
      <c r="W101" s="933" t="s">
        <v>2080</v>
      </c>
      <c r="X101" s="933" t="s">
        <v>2333</v>
      </c>
      <c r="Y101" s="926" t="s">
        <v>3128</v>
      </c>
      <c r="Z101" s="933" t="s">
        <v>2081</v>
      </c>
      <c r="AA101" s="933" t="s">
        <v>2082</v>
      </c>
      <c r="AB101" s="926" t="s">
        <v>3130</v>
      </c>
      <c r="AC101" s="933" t="s">
        <v>1804</v>
      </c>
      <c r="AD101" s="933" t="s">
        <v>2052</v>
      </c>
      <c r="AE101" s="926" t="s">
        <v>3665</v>
      </c>
      <c r="AF101" s="934" t="s">
        <v>1789</v>
      </c>
      <c r="AG101" s="933" t="s">
        <v>2051</v>
      </c>
      <c r="AH101" s="926" t="s">
        <v>3674</v>
      </c>
      <c r="AI101" s="926" t="s">
        <v>3675</v>
      </c>
      <c r="AJ101" s="926"/>
      <c r="AK101" s="926"/>
      <c r="AL101" s="926"/>
      <c r="AM101" s="926"/>
      <c r="AN101" s="926"/>
      <c r="AO101" s="926"/>
      <c r="AP101" s="926"/>
      <c r="AQ101" s="926"/>
      <c r="AR101" s="926"/>
      <c r="AS101" s="926"/>
      <c r="AT101" s="926"/>
      <c r="AU101" s="926"/>
      <c r="AV101" s="926"/>
      <c r="AW101" s="926"/>
      <c r="AX101" s="926"/>
      <c r="AY101" s="926"/>
      <c r="AZ101" s="926"/>
      <c r="BA101" s="926"/>
      <c r="BB101" s="926"/>
      <c r="BC101" s="926"/>
      <c r="BD101" s="926"/>
      <c r="BE101" s="926"/>
      <c r="BF101" s="926"/>
      <c r="BG101" s="926"/>
      <c r="BH101" s="926"/>
      <c r="BI101" s="926"/>
      <c r="BJ101" s="926"/>
      <c r="BK101" s="926"/>
      <c r="BL101" s="926"/>
      <c r="BM101" s="926"/>
      <c r="BN101" s="926"/>
      <c r="BO101" s="926"/>
      <c r="BP101" s="926"/>
      <c r="BQ101" s="926"/>
      <c r="BR101" s="926"/>
      <c r="BS101" s="926"/>
      <c r="BT101" s="926"/>
      <c r="BU101" s="926"/>
      <c r="BV101" s="926"/>
      <c r="BW101" s="926"/>
      <c r="BX101" s="926"/>
      <c r="BY101" s="926"/>
      <c r="BZ101" s="926"/>
      <c r="CA101" s="926"/>
      <c r="CB101" s="926"/>
      <c r="CC101" s="926"/>
      <c r="CD101" s="926"/>
      <c r="CE101" s="926"/>
      <c r="CF101" s="926"/>
      <c r="CG101" s="926"/>
      <c r="CH101" s="926"/>
      <c r="CI101" s="926"/>
      <c r="CJ101" s="926"/>
      <c r="CK101" s="926"/>
      <c r="CL101" s="941"/>
    </row>
    <row r="102" spans="1:90" s="927" customFormat="1" hidden="1">
      <c r="A102" s="928" t="str">
        <f>IF(ISERROR(#REF!),"xx","")</f>
        <v>xx</v>
      </c>
      <c r="B102" s="971"/>
      <c r="C102" s="950" t="str">
        <f t="shared" si="1"/>
        <v/>
      </c>
      <c r="D102" s="940">
        <v>9960890000</v>
      </c>
      <c r="E102" s="948" t="s">
        <v>2120</v>
      </c>
      <c r="F102" s="925">
        <v>36</v>
      </c>
      <c r="G102" s="925">
        <v>42</v>
      </c>
      <c r="H102" s="926"/>
      <c r="I102" s="926"/>
      <c r="J102" s="925"/>
      <c r="K102" s="925"/>
      <c r="L102" s="925"/>
      <c r="M102" s="925"/>
      <c r="N102" s="926"/>
      <c r="O102" s="926"/>
      <c r="P102" s="926"/>
      <c r="Q102" s="926"/>
      <c r="R102" s="926"/>
      <c r="S102" s="926"/>
      <c r="T102" s="926"/>
      <c r="U102" s="926"/>
      <c r="V102" s="926"/>
      <c r="W102" s="926"/>
      <c r="X102" s="926"/>
      <c r="Y102" s="926"/>
      <c r="Z102" s="926"/>
      <c r="AA102" s="926"/>
      <c r="AB102" s="926"/>
      <c r="AC102" s="926"/>
      <c r="AD102" s="926"/>
      <c r="AE102" s="926"/>
      <c r="AF102" s="926"/>
      <c r="AG102" s="926"/>
      <c r="AH102" s="926"/>
      <c r="AI102" s="926"/>
      <c r="AJ102" s="926"/>
      <c r="AK102" s="926"/>
      <c r="AL102" s="926"/>
      <c r="AM102" s="926"/>
      <c r="AN102" s="926"/>
      <c r="AO102" s="926"/>
      <c r="AP102" s="926"/>
      <c r="AQ102" s="926"/>
      <c r="AR102" s="926"/>
      <c r="AS102" s="926"/>
      <c r="AT102" s="926"/>
      <c r="AU102" s="926"/>
      <c r="AV102" s="926"/>
      <c r="AW102" s="926"/>
      <c r="AX102" s="926"/>
      <c r="AY102" s="926"/>
      <c r="AZ102" s="926"/>
      <c r="BA102" s="926"/>
      <c r="BB102" s="926"/>
      <c r="BC102" s="926"/>
      <c r="BD102" s="926"/>
      <c r="BE102" s="926"/>
      <c r="BF102" s="926"/>
      <c r="BG102" s="926"/>
      <c r="BH102" s="926"/>
      <c r="BI102" s="926"/>
      <c r="BJ102" s="926"/>
      <c r="BK102" s="926"/>
      <c r="BL102" s="926"/>
      <c r="BM102" s="926"/>
      <c r="BN102" s="926"/>
      <c r="BO102" s="926"/>
      <c r="BP102" s="926"/>
      <c r="BQ102" s="926"/>
      <c r="BR102" s="926"/>
      <c r="BS102" s="926"/>
      <c r="BT102" s="926"/>
      <c r="BU102" s="926"/>
      <c r="BV102" s="926"/>
      <c r="BW102" s="926"/>
      <c r="BX102" s="926"/>
      <c r="BY102" s="926"/>
      <c r="BZ102" s="926"/>
      <c r="CA102" s="926"/>
      <c r="CB102" s="926"/>
      <c r="CC102" s="926"/>
      <c r="CD102" s="926"/>
      <c r="CE102" s="926"/>
      <c r="CF102" s="926"/>
      <c r="CG102" s="926"/>
      <c r="CH102" s="926"/>
      <c r="CI102" s="926"/>
      <c r="CJ102" s="926"/>
      <c r="CK102" s="926"/>
      <c r="CL102" s="941"/>
    </row>
    <row r="103" spans="1:90" s="927" customFormat="1" hidden="1">
      <c r="A103" s="928" t="str">
        <f>IF(ISERROR(#REF!),"xx","")</f>
        <v>xx</v>
      </c>
      <c r="B103" s="971"/>
      <c r="C103" s="950" t="str">
        <f t="shared" si="1"/>
        <v/>
      </c>
      <c r="D103" s="940">
        <v>9967004020</v>
      </c>
      <c r="E103" s="948" t="s">
        <v>3087</v>
      </c>
      <c r="F103" s="925">
        <v>227</v>
      </c>
      <c r="G103" s="925">
        <v>287</v>
      </c>
      <c r="H103" s="926">
        <v>367</v>
      </c>
      <c r="I103" s="926"/>
      <c r="J103" s="925"/>
      <c r="K103" s="925"/>
      <c r="L103" s="925"/>
      <c r="M103" s="925"/>
      <c r="N103" s="926"/>
      <c r="O103" s="926"/>
      <c r="P103" s="926"/>
      <c r="Q103" s="926"/>
      <c r="R103" s="926"/>
      <c r="S103" s="926"/>
      <c r="T103" s="926"/>
      <c r="U103" s="926"/>
      <c r="V103" s="926"/>
      <c r="W103" s="926"/>
      <c r="X103" s="926"/>
      <c r="Y103" s="926"/>
      <c r="Z103" s="926"/>
      <c r="AA103" s="926"/>
      <c r="AB103" s="926"/>
      <c r="AC103" s="926"/>
      <c r="AD103" s="926"/>
      <c r="AE103" s="926"/>
      <c r="AF103" s="926"/>
      <c r="AG103" s="926"/>
      <c r="AH103" s="926"/>
      <c r="AI103" s="926"/>
      <c r="AJ103" s="926"/>
      <c r="AK103" s="926"/>
      <c r="AL103" s="926"/>
      <c r="AM103" s="926"/>
      <c r="AN103" s="926"/>
      <c r="AO103" s="926"/>
      <c r="AP103" s="926"/>
      <c r="AQ103" s="926"/>
      <c r="AR103" s="926"/>
      <c r="AS103" s="926"/>
      <c r="AT103" s="926"/>
      <c r="AU103" s="926"/>
      <c r="AV103" s="926"/>
      <c r="AW103" s="926"/>
      <c r="AX103" s="926"/>
      <c r="AY103" s="926"/>
      <c r="AZ103" s="926"/>
      <c r="BA103" s="926"/>
      <c r="BB103" s="926"/>
      <c r="BC103" s="926"/>
      <c r="BD103" s="926"/>
      <c r="BE103" s="926"/>
      <c r="BF103" s="926"/>
      <c r="BG103" s="926"/>
      <c r="BH103" s="926"/>
      <c r="BI103" s="926"/>
      <c r="BJ103" s="926"/>
      <c r="BK103" s="926"/>
      <c r="BL103" s="926"/>
      <c r="BM103" s="926"/>
      <c r="BN103" s="926"/>
      <c r="BO103" s="926"/>
      <c r="BP103" s="926"/>
      <c r="BQ103" s="926"/>
      <c r="BR103" s="926"/>
      <c r="BS103" s="926"/>
      <c r="BT103" s="926"/>
      <c r="BU103" s="926"/>
      <c r="BV103" s="926"/>
      <c r="BW103" s="926"/>
      <c r="BX103" s="926"/>
      <c r="BY103" s="926"/>
      <c r="BZ103" s="926"/>
      <c r="CA103" s="926"/>
      <c r="CB103" s="926"/>
      <c r="CC103" s="926"/>
      <c r="CD103" s="926"/>
      <c r="CE103" s="926"/>
      <c r="CF103" s="926"/>
      <c r="CG103" s="926"/>
      <c r="CH103" s="926"/>
      <c r="CI103" s="926"/>
      <c r="CJ103" s="926"/>
      <c r="CK103" s="926"/>
      <c r="CL103" s="941"/>
    </row>
    <row r="104" spans="1:90" s="927" customFormat="1" hidden="1">
      <c r="A104" s="928" t="str">
        <f>IF(ISERROR(#REF!),"xx","")</f>
        <v>xx</v>
      </c>
      <c r="B104" s="971"/>
      <c r="C104" s="950" t="str">
        <f t="shared" si="1"/>
        <v/>
      </c>
      <c r="D104" s="940">
        <v>9967004600</v>
      </c>
      <c r="E104" s="948" t="s">
        <v>3317</v>
      </c>
      <c r="F104" s="925" t="s">
        <v>3256</v>
      </c>
      <c r="G104" s="925" t="s">
        <v>3257</v>
      </c>
      <c r="H104" s="926"/>
      <c r="I104" s="926"/>
      <c r="J104" s="925"/>
      <c r="K104" s="925"/>
      <c r="L104" s="925"/>
      <c r="M104" s="925"/>
      <c r="N104" s="926"/>
      <c r="O104" s="926"/>
      <c r="P104" s="926"/>
      <c r="Q104" s="926"/>
      <c r="R104" s="926"/>
      <c r="S104" s="926"/>
      <c r="T104" s="926"/>
      <c r="U104" s="926"/>
      <c r="V104" s="926"/>
      <c r="W104" s="926"/>
      <c r="X104" s="926"/>
      <c r="Y104" s="926"/>
      <c r="Z104" s="926"/>
      <c r="AA104" s="926"/>
      <c r="AB104" s="926"/>
      <c r="AC104" s="926"/>
      <c r="AD104" s="926"/>
      <c r="AE104" s="926"/>
      <c r="AF104" s="926"/>
      <c r="AG104" s="926"/>
      <c r="AH104" s="926"/>
      <c r="AI104" s="926"/>
      <c r="AJ104" s="926"/>
      <c r="AK104" s="926"/>
      <c r="AL104" s="926"/>
      <c r="AM104" s="926"/>
      <c r="AN104" s="926"/>
      <c r="AO104" s="926"/>
      <c r="AP104" s="926"/>
      <c r="AQ104" s="926"/>
      <c r="AR104" s="926"/>
      <c r="AS104" s="926"/>
      <c r="AT104" s="926"/>
      <c r="AU104" s="926"/>
      <c r="AV104" s="926"/>
      <c r="AW104" s="926"/>
      <c r="AX104" s="926"/>
      <c r="AY104" s="926"/>
      <c r="AZ104" s="926"/>
      <c r="BA104" s="926"/>
      <c r="BB104" s="926"/>
      <c r="BC104" s="926"/>
      <c r="BD104" s="926"/>
      <c r="BE104" s="926"/>
      <c r="BF104" s="926"/>
      <c r="BG104" s="926"/>
      <c r="BH104" s="926"/>
      <c r="BI104" s="926"/>
      <c r="BJ104" s="926"/>
      <c r="BK104" s="926"/>
      <c r="BL104" s="926"/>
      <c r="BM104" s="926"/>
      <c r="BN104" s="926"/>
      <c r="BO104" s="926"/>
      <c r="BP104" s="926"/>
      <c r="BQ104" s="926"/>
      <c r="BR104" s="926"/>
      <c r="BS104" s="926"/>
      <c r="BT104" s="926"/>
      <c r="BU104" s="926"/>
      <c r="BV104" s="926"/>
      <c r="BW104" s="926"/>
      <c r="BX104" s="926"/>
      <c r="BY104" s="926"/>
      <c r="BZ104" s="926"/>
      <c r="CA104" s="926"/>
      <c r="CB104" s="926"/>
      <c r="CC104" s="926"/>
      <c r="CD104" s="926"/>
      <c r="CE104" s="926"/>
      <c r="CF104" s="926"/>
      <c r="CG104" s="926"/>
      <c r="CH104" s="926"/>
      <c r="CI104" s="926"/>
      <c r="CJ104" s="926"/>
      <c r="CK104" s="926"/>
      <c r="CL104" s="941"/>
    </row>
    <row r="105" spans="1:90" s="927" customFormat="1" hidden="1">
      <c r="A105" s="928" t="str">
        <f>IF(ISERROR(#REF!),"xx","")</f>
        <v>xx</v>
      </c>
      <c r="B105" s="971"/>
      <c r="C105" s="950" t="str">
        <f t="shared" si="1"/>
        <v/>
      </c>
      <c r="D105" s="942">
        <v>9960950000</v>
      </c>
      <c r="E105" s="948" t="s">
        <v>2121</v>
      </c>
      <c r="F105" s="929">
        <v>215</v>
      </c>
      <c r="G105" s="929">
        <v>226</v>
      </c>
      <c r="H105" s="929">
        <v>266</v>
      </c>
      <c r="I105" s="926">
        <v>306</v>
      </c>
      <c r="J105" s="926"/>
      <c r="K105" s="926"/>
      <c r="L105" s="926"/>
      <c r="M105" s="926"/>
      <c r="N105" s="926"/>
      <c r="O105" s="926"/>
      <c r="P105" s="926"/>
      <c r="Q105" s="926"/>
      <c r="R105" s="926"/>
      <c r="S105" s="926"/>
      <c r="T105" s="926"/>
      <c r="U105" s="926"/>
      <c r="V105" s="926"/>
      <c r="W105" s="926"/>
      <c r="X105" s="926"/>
      <c r="Y105" s="926"/>
      <c r="Z105" s="926"/>
      <c r="AA105" s="926"/>
      <c r="AB105" s="926"/>
      <c r="AC105" s="926"/>
      <c r="AD105" s="926"/>
      <c r="AE105" s="926"/>
      <c r="AF105" s="926"/>
      <c r="AG105" s="926"/>
      <c r="AH105" s="926"/>
      <c r="AI105" s="926"/>
      <c r="AJ105" s="926"/>
      <c r="AK105" s="926"/>
      <c r="AL105" s="926"/>
      <c r="AM105" s="926"/>
      <c r="AN105" s="926"/>
      <c r="AO105" s="926"/>
      <c r="AP105" s="926"/>
      <c r="AQ105" s="926"/>
      <c r="AR105" s="926"/>
      <c r="AS105" s="926"/>
      <c r="AT105" s="926"/>
      <c r="AU105" s="926"/>
      <c r="AV105" s="926"/>
      <c r="AW105" s="926"/>
      <c r="AX105" s="926"/>
      <c r="AY105" s="926"/>
      <c r="AZ105" s="926"/>
      <c r="BA105" s="926"/>
      <c r="BB105" s="926"/>
      <c r="BC105" s="926"/>
      <c r="BD105" s="926"/>
      <c r="BE105" s="926"/>
      <c r="BF105" s="926"/>
      <c r="BG105" s="926"/>
      <c r="BH105" s="926"/>
      <c r="BI105" s="926"/>
      <c r="BJ105" s="926"/>
      <c r="BK105" s="926"/>
      <c r="BL105" s="926"/>
      <c r="BM105" s="926"/>
      <c r="BN105" s="926"/>
      <c r="BO105" s="926"/>
      <c r="BP105" s="926"/>
      <c r="BQ105" s="926"/>
      <c r="BR105" s="926"/>
      <c r="BS105" s="926"/>
      <c r="BT105" s="926"/>
      <c r="BU105" s="926"/>
      <c r="BV105" s="926"/>
      <c r="BW105" s="926"/>
      <c r="BX105" s="926"/>
      <c r="BY105" s="926"/>
      <c r="BZ105" s="926"/>
      <c r="CA105" s="926"/>
      <c r="CB105" s="926"/>
      <c r="CC105" s="926"/>
      <c r="CD105" s="926"/>
      <c r="CE105" s="926"/>
      <c r="CF105" s="926"/>
      <c r="CG105" s="926"/>
      <c r="CH105" s="926"/>
      <c r="CI105" s="926"/>
      <c r="CJ105" s="926"/>
      <c r="CK105" s="926"/>
      <c r="CL105" s="941"/>
    </row>
    <row r="106" spans="1:90" s="927" customFormat="1" hidden="1">
      <c r="A106" s="928" t="str">
        <f>IF(ISERROR(#REF!),"xx","")</f>
        <v>xx</v>
      </c>
      <c r="B106" s="971"/>
      <c r="C106" s="950" t="str">
        <f t="shared" si="1"/>
        <v/>
      </c>
      <c r="D106" s="942">
        <v>9960960000</v>
      </c>
      <c r="E106" s="948" t="s">
        <v>2122</v>
      </c>
      <c r="F106" s="929">
        <v>215</v>
      </c>
      <c r="G106" s="929">
        <v>226</v>
      </c>
      <c r="H106" s="929">
        <v>266</v>
      </c>
      <c r="I106" s="926">
        <v>306</v>
      </c>
      <c r="J106" s="926"/>
      <c r="K106" s="926"/>
      <c r="L106" s="926"/>
      <c r="M106" s="926"/>
      <c r="N106" s="926"/>
      <c r="O106" s="926"/>
      <c r="P106" s="926"/>
      <c r="Q106" s="926"/>
      <c r="R106" s="926"/>
      <c r="S106" s="926"/>
      <c r="T106" s="926"/>
      <c r="U106" s="926"/>
      <c r="V106" s="926"/>
      <c r="W106" s="926"/>
      <c r="X106" s="926"/>
      <c r="Y106" s="926"/>
      <c r="Z106" s="926"/>
      <c r="AA106" s="926"/>
      <c r="AB106" s="926"/>
      <c r="AC106" s="926"/>
      <c r="AD106" s="926"/>
      <c r="AE106" s="926"/>
      <c r="AF106" s="926"/>
      <c r="AG106" s="926"/>
      <c r="AH106" s="926"/>
      <c r="AI106" s="926"/>
      <c r="AJ106" s="926"/>
      <c r="AK106" s="926"/>
      <c r="AL106" s="926"/>
      <c r="AM106" s="926"/>
      <c r="AN106" s="926"/>
      <c r="AO106" s="926"/>
      <c r="AP106" s="926"/>
      <c r="AQ106" s="926"/>
      <c r="AR106" s="926"/>
      <c r="AS106" s="926"/>
      <c r="AT106" s="926"/>
      <c r="AU106" s="926"/>
      <c r="AV106" s="926"/>
      <c r="AW106" s="926"/>
      <c r="AX106" s="926"/>
      <c r="AY106" s="926"/>
      <c r="AZ106" s="926"/>
      <c r="BA106" s="926"/>
      <c r="BB106" s="926"/>
      <c r="BC106" s="926"/>
      <c r="BD106" s="926"/>
      <c r="BE106" s="926"/>
      <c r="BF106" s="926"/>
      <c r="BG106" s="926"/>
      <c r="BH106" s="926"/>
      <c r="BI106" s="926"/>
      <c r="BJ106" s="926"/>
      <c r="BK106" s="926"/>
      <c r="BL106" s="926"/>
      <c r="BM106" s="926"/>
      <c r="BN106" s="926"/>
      <c r="BO106" s="926"/>
      <c r="BP106" s="926"/>
      <c r="BQ106" s="926"/>
      <c r="BR106" s="926"/>
      <c r="BS106" s="926"/>
      <c r="BT106" s="926"/>
      <c r="BU106" s="926"/>
      <c r="BV106" s="926"/>
      <c r="BW106" s="926"/>
      <c r="BX106" s="926"/>
      <c r="BY106" s="926"/>
      <c r="BZ106" s="926"/>
      <c r="CA106" s="926"/>
      <c r="CB106" s="926"/>
      <c r="CC106" s="926"/>
      <c r="CD106" s="926"/>
      <c r="CE106" s="926"/>
      <c r="CF106" s="926"/>
      <c r="CG106" s="926"/>
      <c r="CH106" s="926"/>
      <c r="CI106" s="926"/>
      <c r="CJ106" s="926"/>
      <c r="CK106" s="926"/>
      <c r="CL106" s="941"/>
    </row>
    <row r="107" spans="1:90" s="927" customFormat="1" hidden="1">
      <c r="A107" s="928" t="str">
        <f>IF(ISERROR(#REF!),"xx","")</f>
        <v>xx</v>
      </c>
      <c r="B107" s="971"/>
      <c r="C107" s="950" t="str">
        <f t="shared" si="1"/>
        <v/>
      </c>
      <c r="D107" s="942">
        <v>9960970000</v>
      </c>
      <c r="E107" s="948" t="s">
        <v>2123</v>
      </c>
      <c r="F107" s="929">
        <v>215</v>
      </c>
      <c r="G107" s="929">
        <v>226</v>
      </c>
      <c r="H107" s="929">
        <v>266</v>
      </c>
      <c r="I107" s="926">
        <v>306</v>
      </c>
      <c r="J107" s="926"/>
      <c r="K107" s="926"/>
      <c r="L107" s="926"/>
      <c r="M107" s="926"/>
      <c r="N107" s="926"/>
      <c r="O107" s="926"/>
      <c r="P107" s="926"/>
      <c r="Q107" s="926"/>
      <c r="R107" s="926"/>
      <c r="S107" s="926"/>
      <c r="T107" s="926"/>
      <c r="U107" s="926"/>
      <c r="V107" s="926"/>
      <c r="W107" s="926"/>
      <c r="X107" s="926"/>
      <c r="Y107" s="926"/>
      <c r="Z107" s="926"/>
      <c r="AA107" s="926"/>
      <c r="AB107" s="926"/>
      <c r="AC107" s="926"/>
      <c r="AD107" s="926"/>
      <c r="AE107" s="926"/>
      <c r="AF107" s="926"/>
      <c r="AG107" s="926"/>
      <c r="AH107" s="926"/>
      <c r="AI107" s="926"/>
      <c r="AJ107" s="926"/>
      <c r="AK107" s="926"/>
      <c r="AL107" s="926"/>
      <c r="AM107" s="926"/>
      <c r="AN107" s="926"/>
      <c r="AO107" s="926"/>
      <c r="AP107" s="926"/>
      <c r="AQ107" s="926"/>
      <c r="AR107" s="926"/>
      <c r="AS107" s="926"/>
      <c r="AT107" s="926"/>
      <c r="AU107" s="926"/>
      <c r="AV107" s="926"/>
      <c r="AW107" s="926"/>
      <c r="AX107" s="926"/>
      <c r="AY107" s="926"/>
      <c r="AZ107" s="926"/>
      <c r="BA107" s="926"/>
      <c r="BB107" s="926"/>
      <c r="BC107" s="926"/>
      <c r="BD107" s="926"/>
      <c r="BE107" s="926"/>
      <c r="BF107" s="926"/>
      <c r="BG107" s="926"/>
      <c r="BH107" s="926"/>
      <c r="BI107" s="926"/>
      <c r="BJ107" s="926"/>
      <c r="BK107" s="926"/>
      <c r="BL107" s="926"/>
      <c r="BM107" s="926"/>
      <c r="BN107" s="926"/>
      <c r="BO107" s="926"/>
      <c r="BP107" s="926"/>
      <c r="BQ107" s="926"/>
      <c r="BR107" s="926"/>
      <c r="BS107" s="926"/>
      <c r="BT107" s="926"/>
      <c r="BU107" s="926"/>
      <c r="BV107" s="926"/>
      <c r="BW107" s="926"/>
      <c r="BX107" s="926"/>
      <c r="BY107" s="926"/>
      <c r="BZ107" s="926"/>
      <c r="CA107" s="926"/>
      <c r="CB107" s="926"/>
      <c r="CC107" s="926"/>
      <c r="CD107" s="926"/>
      <c r="CE107" s="926"/>
      <c r="CF107" s="926"/>
      <c r="CG107" s="926"/>
      <c r="CH107" s="926"/>
      <c r="CI107" s="926"/>
      <c r="CJ107" s="926"/>
      <c r="CK107" s="926"/>
      <c r="CL107" s="941"/>
    </row>
    <row r="108" spans="1:90" s="927" customFormat="1" hidden="1">
      <c r="A108" s="928" t="str">
        <f>IF(ISERROR(#REF!),"xx","")</f>
        <v>xx</v>
      </c>
      <c r="B108" s="971"/>
      <c r="C108" s="950" t="str">
        <f t="shared" si="1"/>
        <v/>
      </c>
      <c r="D108" s="940">
        <v>9960840000</v>
      </c>
      <c r="E108" s="948" t="s">
        <v>2124</v>
      </c>
      <c r="F108" s="925" t="s">
        <v>702</v>
      </c>
      <c r="G108" s="925"/>
      <c r="H108" s="925"/>
      <c r="I108" s="925"/>
      <c r="J108" s="925"/>
      <c r="K108" s="925"/>
      <c r="L108" s="925"/>
      <c r="M108" s="925"/>
      <c r="N108" s="926"/>
      <c r="O108" s="926"/>
      <c r="P108" s="926"/>
      <c r="Q108" s="926"/>
      <c r="R108" s="926"/>
      <c r="S108" s="926"/>
      <c r="T108" s="926"/>
      <c r="U108" s="926"/>
      <c r="V108" s="926"/>
      <c r="W108" s="926"/>
      <c r="X108" s="926"/>
      <c r="Y108" s="926"/>
      <c r="Z108" s="926"/>
      <c r="AA108" s="926"/>
      <c r="AB108" s="926"/>
      <c r="AC108" s="926"/>
      <c r="AD108" s="926"/>
      <c r="AE108" s="926"/>
      <c r="AF108" s="926"/>
      <c r="AG108" s="926"/>
      <c r="AH108" s="926"/>
      <c r="AI108" s="926"/>
      <c r="AJ108" s="926"/>
      <c r="AK108" s="926"/>
      <c r="AL108" s="926"/>
      <c r="AM108" s="926"/>
      <c r="AN108" s="926"/>
      <c r="AO108" s="926"/>
      <c r="AP108" s="926"/>
      <c r="AQ108" s="926"/>
      <c r="AR108" s="926"/>
      <c r="AS108" s="926"/>
      <c r="AT108" s="926"/>
      <c r="AU108" s="926"/>
      <c r="AV108" s="926"/>
      <c r="AW108" s="926"/>
      <c r="AX108" s="926"/>
      <c r="AY108" s="926"/>
      <c r="AZ108" s="926"/>
      <c r="BA108" s="926"/>
      <c r="BB108" s="926"/>
      <c r="BC108" s="926"/>
      <c r="BD108" s="926"/>
      <c r="BE108" s="926"/>
      <c r="BF108" s="926"/>
      <c r="BG108" s="926"/>
      <c r="BH108" s="926"/>
      <c r="BI108" s="926"/>
      <c r="BJ108" s="926"/>
      <c r="BK108" s="926"/>
      <c r="BL108" s="926"/>
      <c r="BM108" s="926"/>
      <c r="BN108" s="926"/>
      <c r="BO108" s="926"/>
      <c r="BP108" s="926"/>
      <c r="BQ108" s="926"/>
      <c r="BR108" s="926"/>
      <c r="BS108" s="926"/>
      <c r="BT108" s="926"/>
      <c r="BU108" s="926"/>
      <c r="BV108" s="926"/>
      <c r="BW108" s="926"/>
      <c r="BX108" s="926"/>
      <c r="BY108" s="926"/>
      <c r="BZ108" s="926"/>
      <c r="CA108" s="926"/>
      <c r="CB108" s="926"/>
      <c r="CC108" s="926"/>
      <c r="CD108" s="926"/>
      <c r="CE108" s="926"/>
      <c r="CF108" s="926"/>
      <c r="CG108" s="926"/>
      <c r="CH108" s="926"/>
      <c r="CI108" s="926"/>
      <c r="CJ108" s="926"/>
      <c r="CK108" s="926"/>
      <c r="CL108" s="941"/>
    </row>
    <row r="109" spans="1:90" s="927" customFormat="1" hidden="1">
      <c r="A109" s="928" t="str">
        <f>IF(ISERROR(#REF!),"xx","")</f>
        <v>xx</v>
      </c>
      <c r="B109" s="971"/>
      <c r="C109" s="950" t="str">
        <f t="shared" si="1"/>
        <v/>
      </c>
      <c r="D109" s="940">
        <v>9967002766</v>
      </c>
      <c r="E109" s="948" t="s">
        <v>2625</v>
      </c>
      <c r="F109" s="925" t="s">
        <v>2585</v>
      </c>
      <c r="G109" s="925" t="s">
        <v>3826</v>
      </c>
      <c r="H109" s="925" t="s">
        <v>2586</v>
      </c>
      <c r="I109" s="925" t="s">
        <v>2984</v>
      </c>
      <c r="J109" s="925" t="s">
        <v>3827</v>
      </c>
      <c r="K109" s="925" t="s">
        <v>3828</v>
      </c>
      <c r="L109" s="925"/>
      <c r="M109" s="925"/>
      <c r="N109" s="926"/>
      <c r="O109" s="926"/>
      <c r="P109" s="926"/>
      <c r="Q109" s="926"/>
      <c r="R109" s="926"/>
      <c r="S109" s="926"/>
      <c r="T109" s="926"/>
      <c r="U109" s="926"/>
      <c r="V109" s="926"/>
      <c r="W109" s="926"/>
      <c r="X109" s="926"/>
      <c r="Y109" s="926"/>
      <c r="Z109" s="926"/>
      <c r="AA109" s="926"/>
      <c r="AB109" s="926"/>
      <c r="AC109" s="926"/>
      <c r="AD109" s="926"/>
      <c r="AE109" s="926"/>
      <c r="AF109" s="926"/>
      <c r="AG109" s="926"/>
      <c r="AH109" s="926"/>
      <c r="AI109" s="926"/>
      <c r="AJ109" s="926"/>
      <c r="AK109" s="926"/>
      <c r="AL109" s="926"/>
      <c r="AM109" s="926"/>
      <c r="AN109" s="926"/>
      <c r="AO109" s="926"/>
      <c r="AP109" s="926"/>
      <c r="AQ109" s="926"/>
      <c r="AR109" s="926"/>
      <c r="AS109" s="926"/>
      <c r="AT109" s="926"/>
      <c r="AU109" s="926"/>
      <c r="AV109" s="926"/>
      <c r="AW109" s="926"/>
      <c r="AX109" s="926"/>
      <c r="AY109" s="926"/>
      <c r="AZ109" s="926"/>
      <c r="BA109" s="926"/>
      <c r="BB109" s="926"/>
      <c r="BC109" s="926"/>
      <c r="BD109" s="926"/>
      <c r="BE109" s="926"/>
      <c r="BF109" s="926"/>
      <c r="BG109" s="926"/>
      <c r="BH109" s="926"/>
      <c r="BI109" s="926"/>
      <c r="BJ109" s="926"/>
      <c r="BK109" s="926"/>
      <c r="BL109" s="926"/>
      <c r="BM109" s="926"/>
      <c r="BN109" s="926"/>
      <c r="BO109" s="926"/>
      <c r="BP109" s="926"/>
      <c r="BQ109" s="926"/>
      <c r="BR109" s="926"/>
      <c r="BS109" s="926"/>
      <c r="BT109" s="926"/>
      <c r="BU109" s="926"/>
      <c r="BV109" s="926"/>
      <c r="BW109" s="926"/>
      <c r="BX109" s="926"/>
      <c r="BY109" s="926"/>
      <c r="BZ109" s="926"/>
      <c r="CA109" s="926"/>
      <c r="CB109" s="926"/>
      <c r="CC109" s="926"/>
      <c r="CD109" s="926"/>
      <c r="CE109" s="926"/>
      <c r="CF109" s="926"/>
      <c r="CG109" s="926"/>
      <c r="CH109" s="926"/>
      <c r="CI109" s="926"/>
      <c r="CJ109" s="926"/>
      <c r="CK109" s="926"/>
      <c r="CL109" s="941"/>
    </row>
    <row r="110" spans="1:90" s="927" customFormat="1">
      <c r="A110" s="928" t="str">
        <f>IF(ISERROR(#REF!),"xx","")</f>
        <v>xx</v>
      </c>
      <c r="B110" s="971"/>
      <c r="C110" s="950" t="str">
        <f t="shared" si="1"/>
        <v>Press C83hc</v>
      </c>
      <c r="D110" s="942">
        <v>9967001678</v>
      </c>
      <c r="E110" s="948" t="s">
        <v>2125</v>
      </c>
      <c r="F110" s="926" t="s">
        <v>4299</v>
      </c>
      <c r="G110" s="926" t="s">
        <v>4302</v>
      </c>
      <c r="H110" s="926" t="s">
        <v>4303</v>
      </c>
      <c r="I110" s="926" t="s">
        <v>4308</v>
      </c>
      <c r="J110" s="926" t="s">
        <v>4309</v>
      </c>
      <c r="K110" s="926" t="s">
        <v>3900</v>
      </c>
      <c r="L110" s="926" t="s">
        <v>3902</v>
      </c>
      <c r="M110" s="926" t="s">
        <v>3904</v>
      </c>
      <c r="N110" s="926" t="s">
        <v>4313</v>
      </c>
      <c r="O110" s="926" t="s">
        <v>4314</v>
      </c>
      <c r="P110" s="926" t="s">
        <v>4315</v>
      </c>
      <c r="Q110" s="926" t="s">
        <v>4298</v>
      </c>
      <c r="R110" s="926" t="s">
        <v>4310</v>
      </c>
      <c r="S110" s="926" t="s">
        <v>4311</v>
      </c>
      <c r="T110" s="932" t="s">
        <v>4300</v>
      </c>
      <c r="U110" s="929" t="s">
        <v>4301</v>
      </c>
      <c r="V110" s="926" t="s">
        <v>4305</v>
      </c>
      <c r="W110" s="929" t="s">
        <v>4307</v>
      </c>
      <c r="X110" s="926" t="s">
        <v>4567</v>
      </c>
      <c r="Y110" s="926" t="s">
        <v>3898</v>
      </c>
      <c r="Z110" s="926" t="s">
        <v>4295</v>
      </c>
      <c r="AA110" s="926" t="s">
        <v>2476</v>
      </c>
      <c r="AB110" s="926" t="s">
        <v>2084</v>
      </c>
      <c r="AC110" s="926"/>
      <c r="AD110" s="926"/>
      <c r="AE110" s="926"/>
      <c r="AF110" s="926"/>
      <c r="AG110" s="926"/>
      <c r="AH110" s="926"/>
      <c r="AI110" s="926"/>
      <c r="AJ110" s="926"/>
      <c r="AK110" s="926"/>
      <c r="AL110" s="926"/>
      <c r="AM110" s="926"/>
      <c r="AN110" s="926"/>
      <c r="AO110" s="926"/>
      <c r="AP110" s="926"/>
      <c r="AQ110" s="926"/>
      <c r="AR110" s="926"/>
      <c r="AS110" s="926"/>
      <c r="AT110" s="926"/>
      <c r="AU110" s="926"/>
      <c r="AV110" s="926"/>
      <c r="AW110" s="926"/>
      <c r="AX110" s="926"/>
      <c r="AY110" s="926"/>
      <c r="AZ110" s="926"/>
      <c r="BA110" s="926"/>
      <c r="BB110" s="926"/>
      <c r="BC110" s="926"/>
      <c r="BD110" s="926"/>
      <c r="BE110" s="926"/>
      <c r="BF110" s="926"/>
      <c r="BG110" s="926"/>
      <c r="BH110" s="926"/>
      <c r="BI110" s="926"/>
      <c r="BJ110" s="926"/>
      <c r="BK110" s="926"/>
      <c r="BL110" s="926"/>
      <c r="BM110" s="926"/>
      <c r="BN110" s="926"/>
      <c r="BO110" s="926"/>
      <c r="BP110" s="926"/>
      <c r="BQ110" s="926"/>
      <c r="BR110" s="926"/>
      <c r="BS110" s="926"/>
      <c r="BT110" s="926"/>
      <c r="BU110" s="926"/>
      <c r="BV110" s="926"/>
      <c r="BW110" s="926"/>
      <c r="BX110" s="926"/>
      <c r="BY110" s="926"/>
      <c r="BZ110" s="926"/>
      <c r="CA110" s="926"/>
      <c r="CB110" s="926"/>
      <c r="CC110" s="926"/>
      <c r="CD110" s="926"/>
      <c r="CE110" s="926"/>
      <c r="CF110" s="926"/>
      <c r="CG110" s="926"/>
      <c r="CH110" s="926"/>
      <c r="CI110" s="926"/>
      <c r="CJ110" s="926"/>
      <c r="CK110" s="926"/>
      <c r="CL110" s="941"/>
    </row>
    <row r="111" spans="1:90" s="927" customFormat="1" ht="13.2">
      <c r="A111" s="928" t="str">
        <f>IF(ISERROR(#REF!),"xx","")</f>
        <v>xx</v>
      </c>
      <c r="B111" s="971"/>
      <c r="C111" s="950" t="str">
        <f t="shared" si="1"/>
        <v>Press C83hc</v>
      </c>
      <c r="D111" s="942" t="s">
        <v>774</v>
      </c>
      <c r="E111" s="948" t="s">
        <v>2126</v>
      </c>
      <c r="F111" s="926">
        <v>950</v>
      </c>
      <c r="G111" s="929">
        <v>951</v>
      </c>
      <c r="H111" s="926">
        <v>1051</v>
      </c>
      <c r="I111" s="926">
        <v>1100</v>
      </c>
      <c r="J111" s="926">
        <v>1200</v>
      </c>
      <c r="K111" s="929" t="s">
        <v>3407</v>
      </c>
      <c r="L111" s="926" t="s">
        <v>2076</v>
      </c>
      <c r="M111" s="929" t="s">
        <v>3410</v>
      </c>
      <c r="N111" s="929" t="s">
        <v>3409</v>
      </c>
      <c r="O111" s="926" t="s">
        <v>2890</v>
      </c>
      <c r="P111" s="926" t="s">
        <v>4296</v>
      </c>
      <c r="Q111" s="926" t="s">
        <v>4332</v>
      </c>
      <c r="R111" s="926" t="s">
        <v>4297</v>
      </c>
      <c r="S111" s="926" t="s">
        <v>4299</v>
      </c>
      <c r="T111" s="926" t="s">
        <v>4302</v>
      </c>
      <c r="U111" s="926" t="s">
        <v>4303</v>
      </c>
      <c r="V111" t="s">
        <v>4308</v>
      </c>
      <c r="W111" t="s">
        <v>4309</v>
      </c>
      <c r="X111" s="926" t="s">
        <v>3900</v>
      </c>
      <c r="Y111" s="926" t="s">
        <v>3902</v>
      </c>
      <c r="Z111" s="926" t="s">
        <v>3904</v>
      </c>
      <c r="AA111" s="926" t="s">
        <v>4313</v>
      </c>
      <c r="AB111" s="926" t="s">
        <v>4314</v>
      </c>
      <c r="AC111" s="926" t="s">
        <v>4315</v>
      </c>
      <c r="AD111" s="929" t="s">
        <v>4298</v>
      </c>
      <c r="AE111" s="926" t="s">
        <v>4310</v>
      </c>
      <c r="AF111" s="926" t="s">
        <v>4311</v>
      </c>
      <c r="AG111" s="929" t="s">
        <v>4300</v>
      </c>
      <c r="AH111" s="929" t="s">
        <v>4301</v>
      </c>
      <c r="AI111" s="929" t="s">
        <v>4304</v>
      </c>
      <c r="AJ111" s="926" t="s">
        <v>4305</v>
      </c>
      <c r="AK111" s="929" t="s">
        <v>4307</v>
      </c>
      <c r="AL111" s="926" t="s">
        <v>4567</v>
      </c>
      <c r="AM111" s="926" t="s">
        <v>695</v>
      </c>
      <c r="AN111" s="926" t="s">
        <v>2078</v>
      </c>
      <c r="AO111" s="926" t="s">
        <v>1495</v>
      </c>
      <c r="AP111" s="926"/>
      <c r="AQ111" s="926"/>
      <c r="AR111" s="926"/>
      <c r="AS111" s="926"/>
      <c r="AT111" s="926"/>
      <c r="AU111" s="926"/>
      <c r="AV111" s="926"/>
      <c r="AW111" s="926"/>
      <c r="AX111" s="926"/>
      <c r="AY111" s="926"/>
      <c r="AZ111" s="926"/>
      <c r="BA111" s="926"/>
      <c r="BB111" s="926"/>
      <c r="BC111" s="926"/>
      <c r="BD111" s="926"/>
      <c r="BE111" s="926"/>
      <c r="BF111" s="926"/>
      <c r="BG111" s="926"/>
      <c r="BH111" s="926"/>
      <c r="BI111" s="926"/>
      <c r="BJ111" s="926"/>
      <c r="BK111" s="926"/>
      <c r="BL111" s="926"/>
      <c r="BM111" s="926"/>
      <c r="BN111" s="926"/>
      <c r="BO111" s="926"/>
      <c r="BP111" s="926"/>
      <c r="BQ111" s="926"/>
      <c r="BR111" s="926"/>
      <c r="BS111" s="926"/>
      <c r="BT111" s="926"/>
      <c r="BU111" s="926"/>
      <c r="BV111" s="926"/>
      <c r="BW111" s="926"/>
      <c r="BX111" s="926"/>
      <c r="BY111" s="926"/>
      <c r="BZ111" s="926"/>
      <c r="CA111" s="926"/>
      <c r="CB111" s="926"/>
      <c r="CC111" s="926"/>
      <c r="CD111" s="926"/>
      <c r="CE111" s="926"/>
      <c r="CF111" s="926"/>
      <c r="CG111" s="926"/>
      <c r="CH111" s="926"/>
      <c r="CI111" s="926"/>
      <c r="CJ111" s="926"/>
      <c r="CK111" s="926"/>
      <c r="CL111" s="941"/>
    </row>
    <row r="112" spans="1:90" s="927" customFormat="1" ht="13.2">
      <c r="A112" s="928" t="str">
        <f>IF(ISERROR(#REF!),"xx","")</f>
        <v>xx</v>
      </c>
      <c r="B112" s="971"/>
      <c r="C112" s="950" t="str">
        <f t="shared" si="1"/>
        <v>Press C83hc</v>
      </c>
      <c r="D112" s="942" t="s">
        <v>282</v>
      </c>
      <c r="E112" s="948" t="s">
        <v>2127</v>
      </c>
      <c r="F112" s="926">
        <v>950</v>
      </c>
      <c r="G112" s="929">
        <v>951</v>
      </c>
      <c r="H112" s="926">
        <v>1051</v>
      </c>
      <c r="I112" s="926">
        <v>1100</v>
      </c>
      <c r="J112" s="926">
        <v>1200</v>
      </c>
      <c r="K112" s="929" t="s">
        <v>3407</v>
      </c>
      <c r="L112" s="926" t="s">
        <v>2076</v>
      </c>
      <c r="M112" s="929" t="s">
        <v>3410</v>
      </c>
      <c r="N112" s="929" t="s">
        <v>3409</v>
      </c>
      <c r="O112" s="926" t="s">
        <v>2890</v>
      </c>
      <c r="P112" s="926" t="s">
        <v>4296</v>
      </c>
      <c r="Q112" s="926" t="s">
        <v>4332</v>
      </c>
      <c r="R112" s="926" t="s">
        <v>4297</v>
      </c>
      <c r="S112" s="926" t="s">
        <v>4299</v>
      </c>
      <c r="T112" s="926" t="s">
        <v>4302</v>
      </c>
      <c r="U112" s="926" t="s">
        <v>4303</v>
      </c>
      <c r="V112" t="s">
        <v>4308</v>
      </c>
      <c r="W112" t="s">
        <v>4309</v>
      </c>
      <c r="X112" s="926" t="s">
        <v>3900</v>
      </c>
      <c r="Y112" s="926" t="s">
        <v>3902</v>
      </c>
      <c r="Z112" s="926" t="s">
        <v>3904</v>
      </c>
      <c r="AA112" s="926" t="s">
        <v>4313</v>
      </c>
      <c r="AB112" s="926" t="s">
        <v>4314</v>
      </c>
      <c r="AC112" s="926" t="s">
        <v>4315</v>
      </c>
      <c r="AD112" s="929" t="s">
        <v>4298</v>
      </c>
      <c r="AE112" s="926" t="s">
        <v>4310</v>
      </c>
      <c r="AF112" s="926" t="s">
        <v>4311</v>
      </c>
      <c r="AG112" s="929" t="s">
        <v>4300</v>
      </c>
      <c r="AH112" s="929" t="s">
        <v>4301</v>
      </c>
      <c r="AI112" s="929" t="s">
        <v>4304</v>
      </c>
      <c r="AJ112" s="926" t="s">
        <v>4305</v>
      </c>
      <c r="AK112" s="929" t="s">
        <v>4307</v>
      </c>
      <c r="AL112" s="926" t="s">
        <v>4567</v>
      </c>
      <c r="AM112" s="926" t="s">
        <v>695</v>
      </c>
      <c r="AN112" s="926" t="s">
        <v>2078</v>
      </c>
      <c r="AO112" s="926" t="s">
        <v>1495</v>
      </c>
      <c r="AP112" s="926"/>
      <c r="AQ112" s="926"/>
      <c r="AR112" s="926"/>
      <c r="AS112" s="926"/>
      <c r="AT112" s="926"/>
      <c r="AU112" s="926"/>
      <c r="AV112" s="926"/>
      <c r="AW112" s="926"/>
      <c r="AX112" s="926"/>
      <c r="AY112" s="926"/>
      <c r="AZ112" s="926"/>
      <c r="BA112" s="926"/>
      <c r="BB112" s="926"/>
      <c r="BC112" s="926"/>
      <c r="BD112" s="926"/>
      <c r="BE112" s="926"/>
      <c r="BF112" s="926"/>
      <c r="BG112" s="926"/>
      <c r="BH112" s="926"/>
      <c r="BI112" s="926"/>
      <c r="BJ112" s="926"/>
      <c r="BK112" s="926"/>
      <c r="BL112" s="926"/>
      <c r="BM112" s="926"/>
      <c r="BN112" s="926"/>
      <c r="BO112" s="926"/>
      <c r="BP112" s="926"/>
      <c r="BQ112" s="926"/>
      <c r="BR112" s="926"/>
      <c r="BS112" s="926"/>
      <c r="BT112" s="926"/>
      <c r="BU112" s="926"/>
      <c r="BV112" s="926"/>
      <c r="BW112" s="926"/>
      <c r="BX112" s="926"/>
      <c r="BY112" s="926"/>
      <c r="BZ112" s="926"/>
      <c r="CA112" s="926"/>
      <c r="CB112" s="926"/>
      <c r="CC112" s="926"/>
      <c r="CD112" s="926"/>
      <c r="CE112" s="926"/>
      <c r="CF112" s="926"/>
      <c r="CG112" s="926"/>
      <c r="CH112" s="926"/>
      <c r="CI112" s="926"/>
      <c r="CJ112" s="926"/>
      <c r="CK112" s="926"/>
      <c r="CL112" s="941"/>
    </row>
    <row r="113" spans="1:90" s="927" customFormat="1" ht="13.2">
      <c r="A113" s="928" t="str">
        <f>IF(ISERROR(#REF!),"xx","")</f>
        <v>xx</v>
      </c>
      <c r="B113" s="971"/>
      <c r="C113" s="950" t="str">
        <f t="shared" si="1"/>
        <v>Press C83hc</v>
      </c>
      <c r="D113" s="942" t="s">
        <v>283</v>
      </c>
      <c r="E113" s="948" t="s">
        <v>2128</v>
      </c>
      <c r="F113" s="926">
        <v>950</v>
      </c>
      <c r="G113" s="929">
        <v>951</v>
      </c>
      <c r="H113" s="926">
        <v>1051</v>
      </c>
      <c r="I113" s="926">
        <v>1100</v>
      </c>
      <c r="J113" s="926">
        <v>1200</v>
      </c>
      <c r="K113" s="929" t="s">
        <v>3407</v>
      </c>
      <c r="L113" s="926" t="s">
        <v>2076</v>
      </c>
      <c r="M113" s="929" t="s">
        <v>3410</v>
      </c>
      <c r="N113" s="929" t="s">
        <v>3409</v>
      </c>
      <c r="O113" s="926" t="s">
        <v>2890</v>
      </c>
      <c r="P113" s="926" t="s">
        <v>4296</v>
      </c>
      <c r="Q113" s="926" t="s">
        <v>4332</v>
      </c>
      <c r="R113" s="926" t="s">
        <v>4297</v>
      </c>
      <c r="S113" s="926" t="s">
        <v>4299</v>
      </c>
      <c r="T113" s="926" t="s">
        <v>4302</v>
      </c>
      <c r="U113" s="926" t="s">
        <v>4303</v>
      </c>
      <c r="V113" t="s">
        <v>4308</v>
      </c>
      <c r="W113" t="s">
        <v>4309</v>
      </c>
      <c r="X113" s="926" t="s">
        <v>3900</v>
      </c>
      <c r="Y113" s="926" t="s">
        <v>3902</v>
      </c>
      <c r="Z113" s="926" t="s">
        <v>3904</v>
      </c>
      <c r="AA113" s="926" t="s">
        <v>4313</v>
      </c>
      <c r="AB113" s="926" t="s">
        <v>4314</v>
      </c>
      <c r="AC113" s="926" t="s">
        <v>4315</v>
      </c>
      <c r="AD113" s="929" t="s">
        <v>4298</v>
      </c>
      <c r="AE113" s="926" t="s">
        <v>4310</v>
      </c>
      <c r="AF113" s="926" t="s">
        <v>4311</v>
      </c>
      <c r="AG113" s="929" t="s">
        <v>4300</v>
      </c>
      <c r="AH113" s="929" t="s">
        <v>4301</v>
      </c>
      <c r="AI113" s="929" t="s">
        <v>4304</v>
      </c>
      <c r="AJ113" s="926" t="s">
        <v>4305</v>
      </c>
      <c r="AK113" s="929" t="s">
        <v>4307</v>
      </c>
      <c r="AL113" s="926" t="s">
        <v>4567</v>
      </c>
      <c r="AM113" s="926" t="s">
        <v>695</v>
      </c>
      <c r="AN113" s="926" t="s">
        <v>2078</v>
      </c>
      <c r="AO113" s="926" t="s">
        <v>1495</v>
      </c>
      <c r="AP113" s="926"/>
      <c r="AQ113" s="926"/>
      <c r="AR113" s="926"/>
      <c r="AS113" s="926"/>
      <c r="AT113" s="926"/>
      <c r="AU113" s="926"/>
      <c r="AV113" s="926"/>
      <c r="AW113" s="926"/>
      <c r="AX113" s="926"/>
      <c r="AY113" s="926"/>
      <c r="AZ113" s="926"/>
      <c r="BA113" s="926"/>
      <c r="BB113" s="926"/>
      <c r="BC113" s="926"/>
      <c r="BD113" s="926"/>
      <c r="BE113" s="926"/>
      <c r="BF113" s="926"/>
      <c r="BG113" s="926"/>
      <c r="BH113" s="926"/>
      <c r="BI113" s="926"/>
      <c r="BJ113" s="926"/>
      <c r="BK113" s="926"/>
      <c r="BL113" s="926"/>
      <c r="BM113" s="926"/>
      <c r="BN113" s="926"/>
      <c r="BO113" s="926"/>
      <c r="BP113" s="926"/>
      <c r="BQ113" s="926"/>
      <c r="BR113" s="926"/>
      <c r="BS113" s="926"/>
      <c r="BT113" s="926"/>
      <c r="BU113" s="926"/>
      <c r="BV113" s="926"/>
      <c r="BW113" s="926"/>
      <c r="BX113" s="926"/>
      <c r="BY113" s="926"/>
      <c r="BZ113" s="926"/>
      <c r="CA113" s="926"/>
      <c r="CB113" s="926"/>
      <c r="CC113" s="926"/>
      <c r="CD113" s="926"/>
      <c r="CE113" s="926"/>
      <c r="CF113" s="926"/>
      <c r="CG113" s="926"/>
      <c r="CH113" s="926"/>
      <c r="CI113" s="926"/>
      <c r="CJ113" s="926"/>
      <c r="CK113" s="926"/>
      <c r="CL113" s="941"/>
    </row>
    <row r="114" spans="1:90" s="927" customFormat="1" ht="13.2">
      <c r="A114" s="928" t="str">
        <f>IF(ISERROR(#REF!),"xx","")</f>
        <v>xx</v>
      </c>
      <c r="B114" s="971"/>
      <c r="C114" s="950" t="str">
        <f t="shared" si="1"/>
        <v>Press C83hc</v>
      </c>
      <c r="D114" s="942" t="s">
        <v>284</v>
      </c>
      <c r="E114" s="948" t="s">
        <v>2129</v>
      </c>
      <c r="F114" s="926">
        <v>950</v>
      </c>
      <c r="G114" s="929">
        <v>951</v>
      </c>
      <c r="H114" s="926">
        <v>1051</v>
      </c>
      <c r="I114" s="926">
        <v>1100</v>
      </c>
      <c r="J114" s="926">
        <v>1200</v>
      </c>
      <c r="K114" s="929" t="s">
        <v>3407</v>
      </c>
      <c r="L114" s="926" t="s">
        <v>2076</v>
      </c>
      <c r="M114" s="929" t="s">
        <v>3410</v>
      </c>
      <c r="N114" s="929" t="s">
        <v>3409</v>
      </c>
      <c r="O114" s="926" t="s">
        <v>2890</v>
      </c>
      <c r="P114" s="926" t="s">
        <v>4296</v>
      </c>
      <c r="Q114" s="926" t="s">
        <v>4332</v>
      </c>
      <c r="R114" s="926" t="s">
        <v>4297</v>
      </c>
      <c r="S114" s="926" t="s">
        <v>4299</v>
      </c>
      <c r="T114" s="926" t="s">
        <v>4302</v>
      </c>
      <c r="U114" s="926" t="s">
        <v>4303</v>
      </c>
      <c r="V114" t="s">
        <v>4308</v>
      </c>
      <c r="W114" t="s">
        <v>4309</v>
      </c>
      <c r="X114" s="926" t="s">
        <v>3900</v>
      </c>
      <c r="Y114" s="926" t="s">
        <v>3902</v>
      </c>
      <c r="Z114" s="926" t="s">
        <v>3904</v>
      </c>
      <c r="AA114" s="926" t="s">
        <v>4313</v>
      </c>
      <c r="AB114" s="926" t="s">
        <v>4314</v>
      </c>
      <c r="AC114" s="926" t="s">
        <v>4315</v>
      </c>
      <c r="AD114" s="929" t="s">
        <v>4298</v>
      </c>
      <c r="AE114" s="926" t="s">
        <v>4310</v>
      </c>
      <c r="AF114" s="926" t="s">
        <v>4311</v>
      </c>
      <c r="AG114" s="929" t="s">
        <v>4300</v>
      </c>
      <c r="AH114" s="929" t="s">
        <v>4301</v>
      </c>
      <c r="AI114" s="929" t="s">
        <v>4304</v>
      </c>
      <c r="AJ114" s="926" t="s">
        <v>4305</v>
      </c>
      <c r="AK114" s="929" t="s">
        <v>4307</v>
      </c>
      <c r="AL114" s="926" t="s">
        <v>4567</v>
      </c>
      <c r="AM114" s="926" t="s">
        <v>695</v>
      </c>
      <c r="AN114" s="926" t="s">
        <v>2078</v>
      </c>
      <c r="AO114" s="926" t="s">
        <v>1495</v>
      </c>
      <c r="AP114" s="926"/>
      <c r="AQ114" s="926"/>
      <c r="AR114" s="926"/>
      <c r="AS114" s="926"/>
      <c r="AT114" s="926"/>
      <c r="AU114" s="926"/>
      <c r="AV114" s="926"/>
      <c r="AW114" s="926"/>
      <c r="AX114" s="926"/>
      <c r="AY114" s="926"/>
      <c r="AZ114" s="926"/>
      <c r="BA114" s="926"/>
      <c r="BB114" s="926"/>
      <c r="BC114" s="926"/>
      <c r="BD114" s="926"/>
      <c r="BE114" s="926"/>
      <c r="BF114" s="926"/>
      <c r="BG114" s="926"/>
      <c r="BH114" s="926"/>
      <c r="BI114" s="926"/>
      <c r="BJ114" s="926"/>
      <c r="BK114" s="926"/>
      <c r="BL114" s="926"/>
      <c r="BM114" s="926"/>
      <c r="BN114" s="926"/>
      <c r="BO114" s="926"/>
      <c r="BP114" s="926"/>
      <c r="BQ114" s="926"/>
      <c r="BR114" s="926"/>
      <c r="BS114" s="926"/>
      <c r="BT114" s="926"/>
      <c r="BU114" s="926"/>
      <c r="BV114" s="926"/>
      <c r="BW114" s="926"/>
      <c r="BX114" s="926"/>
      <c r="BY114" s="926"/>
      <c r="BZ114" s="926"/>
      <c r="CA114" s="926"/>
      <c r="CB114" s="926"/>
      <c r="CC114" s="926"/>
      <c r="CD114" s="926"/>
      <c r="CE114" s="926"/>
      <c r="CF114" s="926"/>
      <c r="CG114" s="926"/>
      <c r="CH114" s="926"/>
      <c r="CI114" s="926"/>
      <c r="CJ114" s="926"/>
      <c r="CK114" s="926"/>
      <c r="CL114" s="941"/>
    </row>
    <row r="115" spans="1:90" s="927" customFormat="1" ht="13.2">
      <c r="A115" s="928" t="str">
        <f>IF(ISERROR(#REF!),"xx","")</f>
        <v>xx</v>
      </c>
      <c r="B115" s="971"/>
      <c r="C115" s="950" t="str">
        <f t="shared" si="1"/>
        <v>Press C83hc</v>
      </c>
      <c r="D115" s="942" t="s">
        <v>285</v>
      </c>
      <c r="E115" s="948" t="s">
        <v>2130</v>
      </c>
      <c r="F115" s="926">
        <v>950</v>
      </c>
      <c r="G115" s="929">
        <v>951</v>
      </c>
      <c r="H115" s="926">
        <v>1051</v>
      </c>
      <c r="I115" s="926">
        <v>1100</v>
      </c>
      <c r="J115" s="926">
        <v>1200</v>
      </c>
      <c r="K115" s="929" t="s">
        <v>3407</v>
      </c>
      <c r="L115" s="926" t="s">
        <v>2076</v>
      </c>
      <c r="M115" s="929" t="s">
        <v>3410</v>
      </c>
      <c r="N115" s="929" t="s">
        <v>3409</v>
      </c>
      <c r="O115" s="926" t="s">
        <v>2890</v>
      </c>
      <c r="P115" s="926" t="s">
        <v>4296</v>
      </c>
      <c r="Q115" s="926" t="s">
        <v>4332</v>
      </c>
      <c r="R115" s="926" t="s">
        <v>4297</v>
      </c>
      <c r="S115" s="926" t="s">
        <v>4299</v>
      </c>
      <c r="T115" s="926" t="s">
        <v>4302</v>
      </c>
      <c r="U115" s="926" t="s">
        <v>4303</v>
      </c>
      <c r="V115" t="s">
        <v>4308</v>
      </c>
      <c r="W115" t="s">
        <v>4309</v>
      </c>
      <c r="X115" s="926" t="s">
        <v>3900</v>
      </c>
      <c r="Y115" s="926" t="s">
        <v>3902</v>
      </c>
      <c r="Z115" s="926" t="s">
        <v>3904</v>
      </c>
      <c r="AA115" s="926" t="s">
        <v>4313</v>
      </c>
      <c r="AB115" s="926" t="s">
        <v>4314</v>
      </c>
      <c r="AC115" s="926" t="s">
        <v>4315</v>
      </c>
      <c r="AD115" s="929" t="s">
        <v>4298</v>
      </c>
      <c r="AE115" s="926" t="s">
        <v>4310</v>
      </c>
      <c r="AF115" s="926" t="s">
        <v>4311</v>
      </c>
      <c r="AG115" s="929" t="s">
        <v>4300</v>
      </c>
      <c r="AH115" s="929" t="s">
        <v>4301</v>
      </c>
      <c r="AI115" s="929" t="s">
        <v>4304</v>
      </c>
      <c r="AJ115" s="926" t="s">
        <v>4305</v>
      </c>
      <c r="AK115" s="929" t="s">
        <v>4307</v>
      </c>
      <c r="AL115" s="926" t="s">
        <v>4567</v>
      </c>
      <c r="AM115" s="926" t="s">
        <v>695</v>
      </c>
      <c r="AN115" s="926" t="s">
        <v>2078</v>
      </c>
      <c r="AO115" s="926" t="s">
        <v>1495</v>
      </c>
      <c r="AP115" s="926"/>
      <c r="AQ115" s="926"/>
      <c r="AR115" s="926"/>
      <c r="AS115" s="926"/>
      <c r="AT115" s="926"/>
      <c r="AU115" s="926"/>
      <c r="AV115" s="926"/>
      <c r="AW115" s="926"/>
      <c r="AX115" s="926"/>
      <c r="AY115" s="926"/>
      <c r="AZ115" s="926"/>
      <c r="BA115" s="926"/>
      <c r="BB115" s="926"/>
      <c r="BC115" s="926"/>
      <c r="BD115" s="926"/>
      <c r="BE115" s="926"/>
      <c r="BF115" s="926"/>
      <c r="BG115" s="926"/>
      <c r="BH115" s="926"/>
      <c r="BI115" s="926"/>
      <c r="BJ115" s="926"/>
      <c r="BK115" s="926"/>
      <c r="BL115" s="926"/>
      <c r="BM115" s="926"/>
      <c r="BN115" s="926"/>
      <c r="BO115" s="926"/>
      <c r="BP115" s="926"/>
      <c r="BQ115" s="926"/>
      <c r="BR115" s="926"/>
      <c r="BS115" s="926"/>
      <c r="BT115" s="926"/>
      <c r="BU115" s="926"/>
      <c r="BV115" s="926"/>
      <c r="BW115" s="926"/>
      <c r="BX115" s="926"/>
      <c r="BY115" s="926"/>
      <c r="BZ115" s="926"/>
      <c r="CA115" s="926"/>
      <c r="CB115" s="926"/>
      <c r="CC115" s="926"/>
      <c r="CD115" s="926"/>
      <c r="CE115" s="926"/>
      <c r="CF115" s="926"/>
      <c r="CG115" s="926"/>
      <c r="CH115" s="926"/>
      <c r="CI115" s="926"/>
      <c r="CJ115" s="926"/>
      <c r="CK115" s="926"/>
      <c r="CL115" s="941"/>
    </row>
    <row r="116" spans="1:90" s="927" customFormat="1" ht="13.2">
      <c r="A116" s="928" t="str">
        <f>IF(ISERROR(#REF!),"xx","")</f>
        <v>xx</v>
      </c>
      <c r="B116" s="971"/>
      <c r="C116" s="950" t="str">
        <f t="shared" si="1"/>
        <v>Press C83hc</v>
      </c>
      <c r="D116" s="942" t="s">
        <v>286</v>
      </c>
      <c r="E116" s="948" t="s">
        <v>2131</v>
      </c>
      <c r="F116" s="926">
        <v>950</v>
      </c>
      <c r="G116" s="929">
        <v>951</v>
      </c>
      <c r="H116" s="926">
        <v>1051</v>
      </c>
      <c r="I116" s="926">
        <v>1100</v>
      </c>
      <c r="J116" s="926">
        <v>1200</v>
      </c>
      <c r="K116" s="929" t="s">
        <v>3407</v>
      </c>
      <c r="L116" s="926" t="s">
        <v>2076</v>
      </c>
      <c r="M116" s="929" t="s">
        <v>3410</v>
      </c>
      <c r="N116" s="929" t="s">
        <v>3409</v>
      </c>
      <c r="O116" s="926" t="s">
        <v>2890</v>
      </c>
      <c r="P116" s="926" t="s">
        <v>4296</v>
      </c>
      <c r="Q116" s="926" t="s">
        <v>4332</v>
      </c>
      <c r="R116" s="926" t="s">
        <v>4297</v>
      </c>
      <c r="S116" s="926" t="s">
        <v>4299</v>
      </c>
      <c r="T116" s="926" t="s">
        <v>4302</v>
      </c>
      <c r="U116" s="926" t="s">
        <v>4303</v>
      </c>
      <c r="V116" t="s">
        <v>4308</v>
      </c>
      <c r="W116" t="s">
        <v>4309</v>
      </c>
      <c r="X116" s="926" t="s">
        <v>3900</v>
      </c>
      <c r="Y116" s="926" t="s">
        <v>3902</v>
      </c>
      <c r="Z116" s="926" t="s">
        <v>3904</v>
      </c>
      <c r="AA116" s="926" t="s">
        <v>4313</v>
      </c>
      <c r="AB116" s="926" t="s">
        <v>4314</v>
      </c>
      <c r="AC116" s="926" t="s">
        <v>4315</v>
      </c>
      <c r="AD116" s="929" t="s">
        <v>4298</v>
      </c>
      <c r="AE116" s="926" t="s">
        <v>4310</v>
      </c>
      <c r="AF116" s="926" t="s">
        <v>4311</v>
      </c>
      <c r="AG116" s="929" t="s">
        <v>4300</v>
      </c>
      <c r="AH116" s="929" t="s">
        <v>4301</v>
      </c>
      <c r="AI116" s="929" t="s">
        <v>4304</v>
      </c>
      <c r="AJ116" s="926" t="s">
        <v>4305</v>
      </c>
      <c r="AK116" s="929" t="s">
        <v>4307</v>
      </c>
      <c r="AL116" s="926" t="s">
        <v>4567</v>
      </c>
      <c r="AM116" s="926" t="s">
        <v>695</v>
      </c>
      <c r="AN116" s="926" t="s">
        <v>2078</v>
      </c>
      <c r="AO116" s="926" t="s">
        <v>1495</v>
      </c>
      <c r="AP116" s="926"/>
      <c r="AQ116" s="926"/>
      <c r="AR116" s="926"/>
      <c r="AS116" s="926"/>
      <c r="AT116" s="926"/>
      <c r="AU116" s="926"/>
      <c r="AV116" s="926"/>
      <c r="AW116" s="926"/>
      <c r="AX116" s="926"/>
      <c r="AY116" s="926"/>
      <c r="AZ116" s="926"/>
      <c r="BA116" s="926"/>
      <c r="BB116" s="926"/>
      <c r="BC116" s="926"/>
      <c r="BD116" s="926"/>
      <c r="BE116" s="926"/>
      <c r="BF116" s="926"/>
      <c r="BG116" s="926"/>
      <c r="BH116" s="926"/>
      <c r="BI116" s="926"/>
      <c r="BJ116" s="926"/>
      <c r="BK116" s="926"/>
      <c r="BL116" s="926"/>
      <c r="BM116" s="926"/>
      <c r="BN116" s="926"/>
      <c r="BO116" s="926"/>
      <c r="BP116" s="926"/>
      <c r="BQ116" s="926"/>
      <c r="BR116" s="926"/>
      <c r="BS116" s="926"/>
      <c r="BT116" s="926"/>
      <c r="BU116" s="926"/>
      <c r="BV116" s="926"/>
      <c r="BW116" s="926"/>
      <c r="BX116" s="926"/>
      <c r="BY116" s="926"/>
      <c r="BZ116" s="926"/>
      <c r="CA116" s="926"/>
      <c r="CB116" s="926"/>
      <c r="CC116" s="926"/>
      <c r="CD116" s="926"/>
      <c r="CE116" s="926"/>
      <c r="CF116" s="926"/>
      <c r="CG116" s="926"/>
      <c r="CH116" s="926"/>
      <c r="CI116" s="926"/>
      <c r="CJ116" s="926"/>
      <c r="CK116" s="926"/>
      <c r="CL116" s="941"/>
    </row>
    <row r="117" spans="1:90" s="927" customFormat="1" ht="13.2">
      <c r="A117" s="928" t="str">
        <f>IF(ISERROR(#REF!),"xx","")</f>
        <v>xx</v>
      </c>
      <c r="B117" s="971"/>
      <c r="C117" s="950" t="str">
        <f t="shared" si="1"/>
        <v>Press C83hc</v>
      </c>
      <c r="D117" s="942" t="s">
        <v>287</v>
      </c>
      <c r="E117" s="948" t="s">
        <v>2132</v>
      </c>
      <c r="F117" s="926">
        <v>950</v>
      </c>
      <c r="G117" s="929">
        <v>951</v>
      </c>
      <c r="H117" s="926">
        <v>1051</v>
      </c>
      <c r="I117" s="926">
        <v>1100</v>
      </c>
      <c r="J117" s="926">
        <v>1200</v>
      </c>
      <c r="K117" s="929" t="s">
        <v>3407</v>
      </c>
      <c r="L117" s="926" t="s">
        <v>2076</v>
      </c>
      <c r="M117" s="929" t="s">
        <v>3410</v>
      </c>
      <c r="N117" s="929" t="s">
        <v>3409</v>
      </c>
      <c r="O117" s="926" t="s">
        <v>2890</v>
      </c>
      <c r="P117" s="926" t="s">
        <v>4296</v>
      </c>
      <c r="Q117" s="926" t="s">
        <v>4332</v>
      </c>
      <c r="R117" s="926" t="s">
        <v>4297</v>
      </c>
      <c r="S117" s="926" t="s">
        <v>4299</v>
      </c>
      <c r="T117" s="926" t="s">
        <v>4302</v>
      </c>
      <c r="U117" s="926" t="s">
        <v>4303</v>
      </c>
      <c r="V117" t="s">
        <v>4308</v>
      </c>
      <c r="W117" t="s">
        <v>4309</v>
      </c>
      <c r="X117" s="926" t="s">
        <v>3900</v>
      </c>
      <c r="Y117" s="926" t="s">
        <v>3902</v>
      </c>
      <c r="Z117" s="926" t="s">
        <v>3904</v>
      </c>
      <c r="AA117" s="926" t="s">
        <v>4313</v>
      </c>
      <c r="AB117" s="926" t="s">
        <v>4314</v>
      </c>
      <c r="AC117" s="926" t="s">
        <v>4315</v>
      </c>
      <c r="AD117" s="929" t="s">
        <v>4298</v>
      </c>
      <c r="AE117" s="926" t="s">
        <v>4310</v>
      </c>
      <c r="AF117" s="926" t="s">
        <v>4311</v>
      </c>
      <c r="AG117" s="929" t="s">
        <v>4300</v>
      </c>
      <c r="AH117" s="929" t="s">
        <v>4301</v>
      </c>
      <c r="AI117" s="929" t="s">
        <v>4304</v>
      </c>
      <c r="AJ117" s="926" t="s">
        <v>4305</v>
      </c>
      <c r="AK117" s="929" t="s">
        <v>4307</v>
      </c>
      <c r="AL117" s="926" t="s">
        <v>4567</v>
      </c>
      <c r="AM117" s="926" t="s">
        <v>695</v>
      </c>
      <c r="AN117" s="926" t="s">
        <v>2078</v>
      </c>
      <c r="AO117" s="926" t="s">
        <v>1495</v>
      </c>
      <c r="AP117" s="926"/>
      <c r="AQ117" s="926"/>
      <c r="AR117" s="926"/>
      <c r="AS117" s="926"/>
      <c r="AT117" s="926"/>
      <c r="AU117" s="926"/>
      <c r="AV117" s="926"/>
      <c r="AW117" s="926"/>
      <c r="AX117" s="926"/>
      <c r="AY117" s="926"/>
      <c r="AZ117" s="926"/>
      <c r="BA117" s="926"/>
      <c r="BB117" s="926"/>
      <c r="BC117" s="926"/>
      <c r="BD117" s="926"/>
      <c r="BE117" s="926"/>
      <c r="BF117" s="926"/>
      <c r="BG117" s="926"/>
      <c r="BH117" s="926"/>
      <c r="BI117" s="926"/>
      <c r="BJ117" s="926"/>
      <c r="BK117" s="926"/>
      <c r="BL117" s="926"/>
      <c r="BM117" s="926"/>
      <c r="BN117" s="926"/>
      <c r="BO117" s="926"/>
      <c r="BP117" s="926"/>
      <c r="BQ117" s="926"/>
      <c r="BR117" s="926"/>
      <c r="BS117" s="926"/>
      <c r="BT117" s="926"/>
      <c r="BU117" s="926"/>
      <c r="BV117" s="926"/>
      <c r="BW117" s="926"/>
      <c r="BX117" s="926"/>
      <c r="BY117" s="926"/>
      <c r="BZ117" s="926"/>
      <c r="CA117" s="926"/>
      <c r="CB117" s="926"/>
      <c r="CC117" s="926"/>
      <c r="CD117" s="926"/>
      <c r="CE117" s="926"/>
      <c r="CF117" s="926"/>
      <c r="CG117" s="926"/>
      <c r="CH117" s="926"/>
      <c r="CI117" s="926"/>
      <c r="CJ117" s="926"/>
      <c r="CK117" s="926"/>
      <c r="CL117" s="941"/>
    </row>
    <row r="118" spans="1:90" s="927" customFormat="1" ht="13.2">
      <c r="A118" s="928" t="str">
        <f>IF(ISERROR(#REF!),"xx","")</f>
        <v>xx</v>
      </c>
      <c r="B118" s="971"/>
      <c r="C118" s="950" t="str">
        <f t="shared" si="1"/>
        <v>Press C83hc</v>
      </c>
      <c r="D118" s="942" t="s">
        <v>288</v>
      </c>
      <c r="E118" s="948" t="s">
        <v>2133</v>
      </c>
      <c r="F118" s="926">
        <v>950</v>
      </c>
      <c r="G118" s="929">
        <v>951</v>
      </c>
      <c r="H118" s="926">
        <v>1051</v>
      </c>
      <c r="I118" s="926">
        <v>1100</v>
      </c>
      <c r="J118" s="926">
        <v>1200</v>
      </c>
      <c r="K118" s="929" t="s">
        <v>3407</v>
      </c>
      <c r="L118" s="926" t="s">
        <v>2076</v>
      </c>
      <c r="M118" s="929" t="s">
        <v>3410</v>
      </c>
      <c r="N118" s="929" t="s">
        <v>3409</v>
      </c>
      <c r="O118" s="926" t="s">
        <v>2890</v>
      </c>
      <c r="P118" s="926" t="s">
        <v>4296</v>
      </c>
      <c r="Q118" s="926" t="s">
        <v>4332</v>
      </c>
      <c r="R118" s="926" t="s">
        <v>4297</v>
      </c>
      <c r="S118" s="926" t="s">
        <v>4299</v>
      </c>
      <c r="T118" s="926" t="s">
        <v>4302</v>
      </c>
      <c r="U118" s="926" t="s">
        <v>4303</v>
      </c>
      <c r="V118" t="s">
        <v>4308</v>
      </c>
      <c r="W118" t="s">
        <v>4309</v>
      </c>
      <c r="X118" s="926" t="s">
        <v>3900</v>
      </c>
      <c r="Y118" s="926" t="s">
        <v>3902</v>
      </c>
      <c r="Z118" s="926" t="s">
        <v>3904</v>
      </c>
      <c r="AA118" s="926" t="s">
        <v>4313</v>
      </c>
      <c r="AB118" s="926" t="s">
        <v>4314</v>
      </c>
      <c r="AC118" s="926" t="s">
        <v>4315</v>
      </c>
      <c r="AD118" s="929" t="s">
        <v>4298</v>
      </c>
      <c r="AE118" s="926" t="s">
        <v>4310</v>
      </c>
      <c r="AF118" s="926" t="s">
        <v>4311</v>
      </c>
      <c r="AG118" s="929" t="s">
        <v>4300</v>
      </c>
      <c r="AH118" s="929" t="s">
        <v>4301</v>
      </c>
      <c r="AI118" s="929" t="s">
        <v>4304</v>
      </c>
      <c r="AJ118" s="926" t="s">
        <v>4305</v>
      </c>
      <c r="AK118" s="929" t="s">
        <v>4307</v>
      </c>
      <c r="AL118" s="926" t="s">
        <v>4567</v>
      </c>
      <c r="AM118" s="926" t="s">
        <v>695</v>
      </c>
      <c r="AN118" s="926" t="s">
        <v>2078</v>
      </c>
      <c r="AO118" s="926" t="s">
        <v>1495</v>
      </c>
      <c r="AP118" s="926"/>
      <c r="AQ118" s="926"/>
      <c r="AR118" s="926"/>
      <c r="AS118" s="926"/>
      <c r="AT118" s="926"/>
      <c r="AU118" s="926"/>
      <c r="AV118" s="926"/>
      <c r="AW118" s="926"/>
      <c r="AX118" s="926"/>
      <c r="AY118" s="926"/>
      <c r="AZ118" s="926"/>
      <c r="BA118" s="926"/>
      <c r="BB118" s="926"/>
      <c r="BC118" s="926"/>
      <c r="BD118" s="926"/>
      <c r="BE118" s="926"/>
      <c r="BF118" s="926"/>
      <c r="BG118" s="926"/>
      <c r="BH118" s="926"/>
      <c r="BI118" s="926"/>
      <c r="BJ118" s="926"/>
      <c r="BK118" s="926"/>
      <c r="BL118" s="926"/>
      <c r="BM118" s="926"/>
      <c r="BN118" s="926"/>
      <c r="BO118" s="926"/>
      <c r="BP118" s="926"/>
      <c r="BQ118" s="926"/>
      <c r="BR118" s="926"/>
      <c r="BS118" s="926"/>
      <c r="BT118" s="926"/>
      <c r="BU118" s="926"/>
      <c r="BV118" s="926"/>
      <c r="BW118" s="926"/>
      <c r="BX118" s="926"/>
      <c r="BY118" s="926"/>
      <c r="BZ118" s="926"/>
      <c r="CA118" s="926"/>
      <c r="CB118" s="926"/>
      <c r="CC118" s="926"/>
      <c r="CD118" s="926"/>
      <c r="CE118" s="926"/>
      <c r="CF118" s="926"/>
      <c r="CG118" s="926"/>
      <c r="CH118" s="926"/>
      <c r="CI118" s="926"/>
      <c r="CJ118" s="926"/>
      <c r="CK118" s="926"/>
      <c r="CL118" s="941"/>
    </row>
    <row r="119" spans="1:90" s="927" customFormat="1" ht="13.2">
      <c r="A119" s="928" t="str">
        <f>IF(ISERROR(#REF!),"xx","")</f>
        <v>xx</v>
      </c>
      <c r="B119" s="971"/>
      <c r="C119" s="950" t="str">
        <f t="shared" si="1"/>
        <v>Press C83hc</v>
      </c>
      <c r="D119" s="942" t="s">
        <v>289</v>
      </c>
      <c r="E119" s="948" t="s">
        <v>2134</v>
      </c>
      <c r="F119" s="926">
        <v>950</v>
      </c>
      <c r="G119" s="929">
        <v>951</v>
      </c>
      <c r="H119" s="926">
        <v>1051</v>
      </c>
      <c r="I119" s="926">
        <v>1100</v>
      </c>
      <c r="J119" s="926">
        <v>1200</v>
      </c>
      <c r="K119" s="929" t="s">
        <v>3407</v>
      </c>
      <c r="L119" s="926" t="s">
        <v>2076</v>
      </c>
      <c r="M119" s="929" t="s">
        <v>3410</v>
      </c>
      <c r="N119" s="929" t="s">
        <v>3409</v>
      </c>
      <c r="O119" s="926" t="s">
        <v>2890</v>
      </c>
      <c r="P119" s="926" t="s">
        <v>4296</v>
      </c>
      <c r="Q119" s="926" t="s">
        <v>4332</v>
      </c>
      <c r="R119" s="926" t="s">
        <v>4297</v>
      </c>
      <c r="S119" s="926" t="s">
        <v>4299</v>
      </c>
      <c r="T119" s="926" t="s">
        <v>4302</v>
      </c>
      <c r="U119" s="926" t="s">
        <v>4303</v>
      </c>
      <c r="V119" t="s">
        <v>4308</v>
      </c>
      <c r="W119" t="s">
        <v>4309</v>
      </c>
      <c r="X119" s="926" t="s">
        <v>3900</v>
      </c>
      <c r="Y119" s="926" t="s">
        <v>3902</v>
      </c>
      <c r="Z119" s="926" t="s">
        <v>3904</v>
      </c>
      <c r="AA119" s="926" t="s">
        <v>4313</v>
      </c>
      <c r="AB119" s="926" t="s">
        <v>4314</v>
      </c>
      <c r="AC119" s="926" t="s">
        <v>4315</v>
      </c>
      <c r="AD119" s="929" t="s">
        <v>4298</v>
      </c>
      <c r="AE119" s="926" t="s">
        <v>4310</v>
      </c>
      <c r="AF119" s="926" t="s">
        <v>4311</v>
      </c>
      <c r="AG119" s="929" t="s">
        <v>4300</v>
      </c>
      <c r="AH119" s="929" t="s">
        <v>4301</v>
      </c>
      <c r="AI119" s="929" t="s">
        <v>4304</v>
      </c>
      <c r="AJ119" s="926" t="s">
        <v>4305</v>
      </c>
      <c r="AK119" s="929" t="s">
        <v>4307</v>
      </c>
      <c r="AL119" s="926" t="s">
        <v>4567</v>
      </c>
      <c r="AM119" s="926" t="s">
        <v>695</v>
      </c>
      <c r="AN119" s="926" t="s">
        <v>2078</v>
      </c>
      <c r="AO119" s="926" t="s">
        <v>1495</v>
      </c>
      <c r="AP119" s="926"/>
      <c r="AQ119" s="926"/>
      <c r="AR119" s="926"/>
      <c r="AS119" s="926"/>
      <c r="AT119" s="926"/>
      <c r="AU119" s="926"/>
      <c r="AV119" s="926"/>
      <c r="AW119" s="926"/>
      <c r="AX119" s="926"/>
      <c r="AY119" s="926"/>
      <c r="AZ119" s="926"/>
      <c r="BA119" s="926"/>
      <c r="BB119" s="926"/>
      <c r="BC119" s="926"/>
      <c r="BD119" s="926"/>
      <c r="BE119" s="926"/>
      <c r="BF119" s="926"/>
      <c r="BG119" s="926"/>
      <c r="BH119" s="926"/>
      <c r="BI119" s="926"/>
      <c r="BJ119" s="926"/>
      <c r="BK119" s="926"/>
      <c r="BL119" s="926"/>
      <c r="BM119" s="926"/>
      <c r="BN119" s="926"/>
      <c r="BO119" s="926"/>
      <c r="BP119" s="926"/>
      <c r="BQ119" s="926"/>
      <c r="BR119" s="926"/>
      <c r="BS119" s="926"/>
      <c r="BT119" s="926"/>
      <c r="BU119" s="926"/>
      <c r="BV119" s="926"/>
      <c r="BW119" s="926"/>
      <c r="BX119" s="926"/>
      <c r="BY119" s="926"/>
      <c r="BZ119" s="926"/>
      <c r="CA119" s="926"/>
      <c r="CB119" s="926"/>
      <c r="CC119" s="926"/>
      <c r="CD119" s="926"/>
      <c r="CE119" s="926"/>
      <c r="CF119" s="926"/>
      <c r="CG119" s="926"/>
      <c r="CH119" s="926"/>
      <c r="CI119" s="926"/>
      <c r="CJ119" s="926"/>
      <c r="CK119" s="926"/>
      <c r="CL119" s="941"/>
    </row>
    <row r="120" spans="1:90" s="927" customFormat="1" ht="13.2">
      <c r="A120" s="928" t="str">
        <f>IF(ISERROR(#REF!),"xx","")</f>
        <v>xx</v>
      </c>
      <c r="B120" s="971"/>
      <c r="C120" s="950" t="str">
        <f t="shared" si="1"/>
        <v>Press C83hc</v>
      </c>
      <c r="D120" s="942" t="s">
        <v>1541</v>
      </c>
      <c r="E120" s="948" t="s">
        <v>2135</v>
      </c>
      <c r="F120" s="926">
        <v>950</v>
      </c>
      <c r="G120" s="929">
        <v>951</v>
      </c>
      <c r="H120" s="926">
        <v>1051</v>
      </c>
      <c r="I120" s="926">
        <v>1100</v>
      </c>
      <c r="J120" s="926">
        <v>1200</v>
      </c>
      <c r="K120" s="929" t="s">
        <v>3407</v>
      </c>
      <c r="L120" s="926" t="s">
        <v>2076</v>
      </c>
      <c r="M120" s="929" t="s">
        <v>3410</v>
      </c>
      <c r="N120" s="929" t="s">
        <v>3409</v>
      </c>
      <c r="O120" s="926" t="s">
        <v>2890</v>
      </c>
      <c r="P120" s="926" t="s">
        <v>4296</v>
      </c>
      <c r="Q120" s="926" t="s">
        <v>4332</v>
      </c>
      <c r="R120" s="926" t="s">
        <v>4297</v>
      </c>
      <c r="S120" s="926" t="s">
        <v>4299</v>
      </c>
      <c r="T120" s="926" t="s">
        <v>4302</v>
      </c>
      <c r="U120" s="926" t="s">
        <v>4303</v>
      </c>
      <c r="V120" t="s">
        <v>4308</v>
      </c>
      <c r="W120" t="s">
        <v>4309</v>
      </c>
      <c r="X120" s="926" t="s">
        <v>3900</v>
      </c>
      <c r="Y120" s="926" t="s">
        <v>3902</v>
      </c>
      <c r="Z120" s="926" t="s">
        <v>3904</v>
      </c>
      <c r="AA120" s="926" t="s">
        <v>4313</v>
      </c>
      <c r="AB120" s="926" t="s">
        <v>4314</v>
      </c>
      <c r="AC120" s="926" t="s">
        <v>4315</v>
      </c>
      <c r="AD120" s="929" t="s">
        <v>4298</v>
      </c>
      <c r="AE120" s="926" t="s">
        <v>4310</v>
      </c>
      <c r="AF120" s="926" t="s">
        <v>4311</v>
      </c>
      <c r="AG120" s="929" t="s">
        <v>4300</v>
      </c>
      <c r="AH120" s="929" t="s">
        <v>4301</v>
      </c>
      <c r="AI120" s="929" t="s">
        <v>4304</v>
      </c>
      <c r="AJ120" s="926" t="s">
        <v>4305</v>
      </c>
      <c r="AK120" s="929" t="s">
        <v>4307</v>
      </c>
      <c r="AL120" s="926" t="s">
        <v>4567</v>
      </c>
      <c r="AM120" s="926" t="s">
        <v>695</v>
      </c>
      <c r="AN120" s="926" t="s">
        <v>2078</v>
      </c>
      <c r="AO120" s="926" t="s">
        <v>1495</v>
      </c>
      <c r="AP120" s="926"/>
      <c r="AQ120" s="926"/>
      <c r="AR120" s="926"/>
      <c r="AS120" s="926"/>
      <c r="AT120" s="926"/>
      <c r="AU120" s="926"/>
      <c r="AV120" s="926"/>
      <c r="AW120" s="926"/>
      <c r="AX120" s="926"/>
      <c r="AY120" s="926"/>
      <c r="AZ120" s="926"/>
      <c r="BA120" s="926"/>
      <c r="BB120" s="926"/>
      <c r="BC120" s="926"/>
      <c r="BD120" s="926"/>
      <c r="BE120" s="926"/>
      <c r="BF120" s="926"/>
      <c r="BG120" s="926"/>
      <c r="BH120" s="926"/>
      <c r="BI120" s="926"/>
      <c r="BJ120" s="926"/>
      <c r="BK120" s="926"/>
      <c r="BL120" s="926"/>
      <c r="BM120" s="926"/>
      <c r="BN120" s="926"/>
      <c r="BO120" s="926"/>
      <c r="BP120" s="926"/>
      <c r="BQ120" s="926"/>
      <c r="BR120" s="926"/>
      <c r="BS120" s="926"/>
      <c r="BT120" s="926"/>
      <c r="BU120" s="926"/>
      <c r="BV120" s="926"/>
      <c r="BW120" s="926"/>
      <c r="BX120" s="926"/>
      <c r="BY120" s="926"/>
      <c r="BZ120" s="926"/>
      <c r="CA120" s="926"/>
      <c r="CB120" s="926"/>
      <c r="CC120" s="926"/>
      <c r="CD120" s="926"/>
      <c r="CE120" s="926"/>
      <c r="CF120" s="926"/>
      <c r="CG120" s="926"/>
      <c r="CH120" s="926"/>
      <c r="CI120" s="926"/>
      <c r="CJ120" s="926"/>
      <c r="CK120" s="926"/>
      <c r="CL120" s="941"/>
    </row>
    <row r="121" spans="1:90" s="927" customFormat="1" ht="13.2">
      <c r="A121" s="928" t="str">
        <f>IF(ISERROR(#REF!),"xx","")</f>
        <v>xx</v>
      </c>
      <c r="B121" s="971"/>
      <c r="C121" s="950" t="str">
        <f t="shared" si="1"/>
        <v>Press C83hc</v>
      </c>
      <c r="D121" s="942" t="s">
        <v>1542</v>
      </c>
      <c r="E121" s="948" t="s">
        <v>2136</v>
      </c>
      <c r="F121" s="926">
        <v>950</v>
      </c>
      <c r="G121" s="929">
        <v>951</v>
      </c>
      <c r="H121" s="926">
        <v>1051</v>
      </c>
      <c r="I121" s="926">
        <v>1100</v>
      </c>
      <c r="J121" s="926">
        <v>1200</v>
      </c>
      <c r="K121" s="929" t="s">
        <v>3407</v>
      </c>
      <c r="L121" s="926" t="s">
        <v>2076</v>
      </c>
      <c r="M121" s="929" t="s">
        <v>3410</v>
      </c>
      <c r="N121" s="929" t="s">
        <v>3409</v>
      </c>
      <c r="O121" s="926" t="s">
        <v>2890</v>
      </c>
      <c r="P121" s="926" t="s">
        <v>4296</v>
      </c>
      <c r="Q121" s="926" t="s">
        <v>4332</v>
      </c>
      <c r="R121" s="926" t="s">
        <v>4297</v>
      </c>
      <c r="S121" s="926" t="s">
        <v>4299</v>
      </c>
      <c r="T121" s="926" t="s">
        <v>4302</v>
      </c>
      <c r="U121" s="926" t="s">
        <v>4303</v>
      </c>
      <c r="V121" t="s">
        <v>4308</v>
      </c>
      <c r="W121" t="s">
        <v>4309</v>
      </c>
      <c r="X121" s="926" t="s">
        <v>3900</v>
      </c>
      <c r="Y121" s="926" t="s">
        <v>3902</v>
      </c>
      <c r="Z121" s="926" t="s">
        <v>3904</v>
      </c>
      <c r="AA121" s="926" t="s">
        <v>4313</v>
      </c>
      <c r="AB121" s="926" t="s">
        <v>4314</v>
      </c>
      <c r="AC121" s="926" t="s">
        <v>4315</v>
      </c>
      <c r="AD121" s="929" t="s">
        <v>4298</v>
      </c>
      <c r="AE121" s="926" t="s">
        <v>4310</v>
      </c>
      <c r="AF121" s="926" t="s">
        <v>4311</v>
      </c>
      <c r="AG121" s="929" t="s">
        <v>4300</v>
      </c>
      <c r="AH121" s="929" t="s">
        <v>4301</v>
      </c>
      <c r="AI121" s="929" t="s">
        <v>4304</v>
      </c>
      <c r="AJ121" s="926" t="s">
        <v>4305</v>
      </c>
      <c r="AK121" s="929" t="s">
        <v>4307</v>
      </c>
      <c r="AL121" s="926" t="s">
        <v>4567</v>
      </c>
      <c r="AM121" s="926" t="s">
        <v>695</v>
      </c>
      <c r="AN121" s="926" t="s">
        <v>2078</v>
      </c>
      <c r="AO121" s="926" t="s">
        <v>1495</v>
      </c>
      <c r="AP121" s="926"/>
      <c r="AQ121" s="926"/>
      <c r="AR121" s="926"/>
      <c r="AS121" s="926"/>
      <c r="AT121" s="926"/>
      <c r="AU121" s="926"/>
      <c r="AV121" s="926"/>
      <c r="AW121" s="926"/>
      <c r="AX121" s="926"/>
      <c r="AY121" s="926"/>
      <c r="AZ121" s="926"/>
      <c r="BA121" s="926"/>
      <c r="BB121" s="926"/>
      <c r="BC121" s="926"/>
      <c r="BD121" s="926"/>
      <c r="BE121" s="926"/>
      <c r="BF121" s="926"/>
      <c r="BG121" s="926"/>
      <c r="BH121" s="926"/>
      <c r="BI121" s="926"/>
      <c r="BJ121" s="926"/>
      <c r="BK121" s="926"/>
      <c r="BL121" s="926"/>
      <c r="BM121" s="926"/>
      <c r="BN121" s="926"/>
      <c r="BO121" s="926"/>
      <c r="BP121" s="926"/>
      <c r="BQ121" s="926"/>
      <c r="BR121" s="926"/>
      <c r="BS121" s="926"/>
      <c r="BT121" s="926"/>
      <c r="BU121" s="926"/>
      <c r="BV121" s="926"/>
      <c r="BW121" s="926"/>
      <c r="BX121" s="926"/>
      <c r="BY121" s="926"/>
      <c r="BZ121" s="926"/>
      <c r="CA121" s="926"/>
      <c r="CB121" s="926"/>
      <c r="CC121" s="926"/>
      <c r="CD121" s="926"/>
      <c r="CE121" s="926"/>
      <c r="CF121" s="926"/>
      <c r="CG121" s="926"/>
      <c r="CH121" s="926"/>
      <c r="CI121" s="926"/>
      <c r="CJ121" s="926"/>
      <c r="CK121" s="926"/>
      <c r="CL121" s="941"/>
    </row>
    <row r="122" spans="1:90" s="927" customFormat="1" hidden="1">
      <c r="A122" s="928" t="str">
        <f>IF(ISERROR(#REF!),"xx","")</f>
        <v>xx</v>
      </c>
      <c r="B122" s="971"/>
      <c r="C122" s="950" t="str">
        <f t="shared" si="1"/>
        <v/>
      </c>
      <c r="D122" s="940" t="s">
        <v>983</v>
      </c>
      <c r="E122" s="948" t="s">
        <v>2137</v>
      </c>
      <c r="F122" s="925" t="s">
        <v>986</v>
      </c>
      <c r="G122" s="925"/>
      <c r="H122" s="925"/>
      <c r="I122" s="925"/>
      <c r="J122" s="926"/>
      <c r="K122" s="925"/>
      <c r="L122" s="925"/>
      <c r="M122" s="925"/>
      <c r="N122" s="926"/>
      <c r="O122" s="926"/>
      <c r="P122" s="926"/>
      <c r="Q122" s="926"/>
      <c r="R122" s="926"/>
      <c r="S122" s="926"/>
      <c r="T122" s="926"/>
      <c r="U122" s="926"/>
      <c r="V122" s="926"/>
      <c r="W122" s="926"/>
      <c r="X122" s="926"/>
      <c r="Y122" s="926"/>
      <c r="Z122" s="926"/>
      <c r="AA122" s="926"/>
      <c r="AB122" s="926"/>
      <c r="AC122" s="926"/>
      <c r="AD122" s="926"/>
      <c r="AE122" s="926"/>
      <c r="AF122" s="926"/>
      <c r="AG122" s="926"/>
      <c r="AH122" s="926"/>
      <c r="AI122" s="926"/>
      <c r="AJ122" s="926"/>
      <c r="AK122" s="926"/>
      <c r="AL122" s="926"/>
      <c r="AM122" s="926"/>
      <c r="AN122" s="926"/>
      <c r="AO122" s="926"/>
      <c r="AP122" s="926"/>
      <c r="AQ122" s="926"/>
      <c r="AR122" s="926"/>
      <c r="AS122" s="926"/>
      <c r="AT122" s="926"/>
      <c r="AU122" s="926"/>
      <c r="AV122" s="926"/>
      <c r="AW122" s="926"/>
      <c r="AX122" s="926"/>
      <c r="AY122" s="926"/>
      <c r="AZ122" s="926"/>
      <c r="BA122" s="926"/>
      <c r="BB122" s="926"/>
      <c r="BC122" s="926"/>
      <c r="BD122" s="926"/>
      <c r="BE122" s="926"/>
      <c r="BF122" s="926"/>
      <c r="BG122" s="926"/>
      <c r="BH122" s="926"/>
      <c r="BI122" s="926"/>
      <c r="BJ122" s="926"/>
      <c r="BK122" s="926"/>
      <c r="BL122" s="926"/>
      <c r="BM122" s="926"/>
      <c r="BN122" s="926"/>
      <c r="BO122" s="926"/>
      <c r="BP122" s="926"/>
      <c r="BQ122" s="926"/>
      <c r="BR122" s="926"/>
      <c r="BS122" s="926"/>
      <c r="BT122" s="926"/>
      <c r="BU122" s="926"/>
      <c r="BV122" s="926"/>
      <c r="BW122" s="926"/>
      <c r="BX122" s="926"/>
      <c r="BY122" s="926"/>
      <c r="BZ122" s="926"/>
      <c r="CA122" s="926"/>
      <c r="CB122" s="926"/>
      <c r="CC122" s="926"/>
      <c r="CD122" s="926"/>
      <c r="CE122" s="926"/>
      <c r="CF122" s="926"/>
      <c r="CG122" s="926"/>
      <c r="CH122" s="926"/>
      <c r="CI122" s="926"/>
      <c r="CJ122" s="926"/>
      <c r="CK122" s="926"/>
      <c r="CL122" s="941"/>
    </row>
    <row r="123" spans="1:90" s="927" customFormat="1" hidden="1">
      <c r="A123" s="928" t="str">
        <f>IF(ISERROR(#REF!),"xx","")</f>
        <v>xx</v>
      </c>
      <c r="B123" s="971"/>
      <c r="C123" s="950" t="str">
        <f t="shared" si="1"/>
        <v/>
      </c>
      <c r="D123" s="942" t="s">
        <v>904</v>
      </c>
      <c r="E123" s="948" t="s">
        <v>2138</v>
      </c>
      <c r="F123" s="926" t="s">
        <v>4307</v>
      </c>
      <c r="G123" s="926"/>
      <c r="H123" s="926"/>
      <c r="I123" s="926"/>
      <c r="J123" s="926"/>
      <c r="K123" s="926"/>
      <c r="L123" s="926"/>
      <c r="M123" s="926"/>
      <c r="N123" s="926"/>
      <c r="O123" s="926"/>
      <c r="P123" s="926"/>
      <c r="Q123" s="926"/>
      <c r="R123" s="926"/>
      <c r="S123" s="926"/>
      <c r="T123" s="926"/>
      <c r="U123" s="926"/>
      <c r="V123" s="926"/>
      <c r="W123" s="926"/>
      <c r="X123" s="926"/>
      <c r="Y123" s="926"/>
      <c r="Z123" s="926"/>
      <c r="AA123" s="926"/>
      <c r="AB123" s="926"/>
      <c r="AC123" s="926"/>
      <c r="AD123" s="926"/>
      <c r="AE123" s="926"/>
      <c r="AF123" s="926"/>
      <c r="AG123" s="926"/>
      <c r="AH123" s="926"/>
      <c r="AI123" s="926"/>
      <c r="AJ123" s="926"/>
      <c r="AK123" s="926"/>
      <c r="AL123" s="926"/>
      <c r="AM123" s="926"/>
      <c r="AN123" s="926"/>
      <c r="AO123" s="926"/>
      <c r="AP123" s="926"/>
      <c r="AQ123" s="926"/>
      <c r="AR123" s="926"/>
      <c r="AS123" s="926"/>
      <c r="AT123" s="926"/>
      <c r="AU123" s="926"/>
      <c r="AV123" s="926"/>
      <c r="AW123" s="926"/>
      <c r="AX123" s="926"/>
      <c r="AY123" s="926"/>
      <c r="AZ123" s="926"/>
      <c r="BA123" s="926"/>
      <c r="BB123" s="926"/>
      <c r="BC123" s="926"/>
      <c r="BD123" s="926"/>
      <c r="BE123" s="926"/>
      <c r="BF123" s="926"/>
      <c r="BG123" s="926"/>
      <c r="BH123" s="926"/>
      <c r="BI123" s="926"/>
      <c r="BJ123" s="926"/>
      <c r="BK123" s="926"/>
      <c r="BL123" s="926"/>
      <c r="BM123" s="926"/>
      <c r="BN123" s="926"/>
      <c r="BO123" s="926"/>
      <c r="BP123" s="926"/>
      <c r="BQ123" s="926"/>
      <c r="BR123" s="926"/>
      <c r="BS123" s="926"/>
      <c r="BT123" s="926"/>
      <c r="BU123" s="926"/>
      <c r="BV123" s="926"/>
      <c r="BW123" s="926"/>
      <c r="BX123" s="926"/>
      <c r="BY123" s="926"/>
      <c r="BZ123" s="926"/>
      <c r="CA123" s="926"/>
      <c r="CB123" s="926"/>
      <c r="CC123" s="926"/>
      <c r="CD123" s="926"/>
      <c r="CE123" s="926"/>
      <c r="CF123" s="926"/>
      <c r="CG123" s="926"/>
      <c r="CH123" s="926"/>
      <c r="CI123" s="926"/>
      <c r="CJ123" s="926"/>
      <c r="CK123" s="926"/>
      <c r="CL123" s="941"/>
    </row>
    <row r="124" spans="1:90" s="927" customFormat="1" hidden="1">
      <c r="A124" s="928" t="str">
        <f>IF(ISERROR(#REF!),"xx","")</f>
        <v>xx</v>
      </c>
      <c r="B124" s="971"/>
      <c r="C124" s="950" t="str">
        <f t="shared" si="1"/>
        <v/>
      </c>
      <c r="D124" s="942" t="s">
        <v>1820</v>
      </c>
      <c r="E124" s="948" t="s">
        <v>2139</v>
      </c>
      <c r="F124" s="929" t="s">
        <v>3407</v>
      </c>
      <c r="G124" s="929" t="s">
        <v>3410</v>
      </c>
      <c r="H124" s="926" t="s">
        <v>3409</v>
      </c>
      <c r="I124" s="929" t="s">
        <v>2890</v>
      </c>
      <c r="J124" s="926"/>
      <c r="K124" s="926"/>
      <c r="L124" s="926"/>
      <c r="M124" s="926"/>
      <c r="N124" s="926"/>
      <c r="O124" s="926"/>
      <c r="P124" s="926"/>
      <c r="Q124" s="926"/>
      <c r="R124" s="926"/>
      <c r="S124" s="926"/>
      <c r="T124" s="926"/>
      <c r="U124" s="926"/>
      <c r="V124" s="926"/>
      <c r="W124" s="926"/>
      <c r="X124" s="926"/>
      <c r="Y124" s="926"/>
      <c r="Z124" s="926"/>
      <c r="AA124" s="926"/>
      <c r="AB124" s="926"/>
      <c r="AC124" s="926"/>
      <c r="AD124" s="926"/>
      <c r="AE124" s="926"/>
      <c r="AF124" s="926"/>
      <c r="AG124" s="926"/>
      <c r="AH124" s="926"/>
      <c r="AI124" s="926"/>
      <c r="AJ124" s="926"/>
      <c r="AK124" s="926"/>
      <c r="AL124" s="926"/>
      <c r="AM124" s="926"/>
      <c r="AN124" s="926"/>
      <c r="AO124" s="926"/>
      <c r="AP124" s="926"/>
      <c r="AQ124" s="926"/>
      <c r="AR124" s="926"/>
      <c r="AS124" s="926"/>
      <c r="AT124" s="926"/>
      <c r="AU124" s="926"/>
      <c r="AV124" s="926"/>
      <c r="AW124" s="926"/>
      <c r="AX124" s="926"/>
      <c r="AY124" s="926"/>
      <c r="AZ124" s="926"/>
      <c r="BA124" s="926"/>
      <c r="BB124" s="926"/>
      <c r="BC124" s="926"/>
      <c r="BD124" s="926"/>
      <c r="BE124" s="926"/>
      <c r="BF124" s="926"/>
      <c r="BG124" s="926"/>
      <c r="BH124" s="926"/>
      <c r="BI124" s="926"/>
      <c r="BJ124" s="926"/>
      <c r="BK124" s="926"/>
      <c r="BL124" s="926"/>
      <c r="BM124" s="926"/>
      <c r="BN124" s="926"/>
      <c r="BO124" s="926"/>
      <c r="BP124" s="926"/>
      <c r="BQ124" s="926"/>
      <c r="BR124" s="926"/>
      <c r="BS124" s="926"/>
      <c r="BT124" s="926"/>
      <c r="BU124" s="926"/>
      <c r="BV124" s="926"/>
      <c r="BW124" s="926"/>
      <c r="BX124" s="926"/>
      <c r="BY124" s="926"/>
      <c r="BZ124" s="926"/>
      <c r="CA124" s="926"/>
      <c r="CB124" s="926"/>
      <c r="CC124" s="926"/>
      <c r="CD124" s="926"/>
      <c r="CE124" s="926"/>
      <c r="CF124" s="926"/>
      <c r="CG124" s="926"/>
      <c r="CH124" s="926"/>
      <c r="CI124" s="926"/>
      <c r="CJ124" s="926"/>
      <c r="CK124" s="926"/>
      <c r="CL124" s="941"/>
    </row>
    <row r="125" spans="1:90" s="927" customFormat="1">
      <c r="A125" s="928" t="str">
        <f>IF(ISERROR(#REF!),"xx","")</f>
        <v>xx</v>
      </c>
      <c r="B125" s="971"/>
      <c r="C125" s="950" t="str">
        <f t="shared" si="1"/>
        <v>Press C83hc</v>
      </c>
      <c r="D125" s="942" t="s">
        <v>4394</v>
      </c>
      <c r="E125" s="948" t="s">
        <v>2486</v>
      </c>
      <c r="F125" s="929" t="s">
        <v>4299</v>
      </c>
      <c r="G125" s="929" t="s">
        <v>4302</v>
      </c>
      <c r="H125" s="926" t="s">
        <v>4303</v>
      </c>
      <c r="I125" s="926" t="s">
        <v>3900</v>
      </c>
      <c r="J125" s="926" t="s">
        <v>3902</v>
      </c>
      <c r="K125" s="926" t="s">
        <v>3904</v>
      </c>
      <c r="L125" s="926" t="s">
        <v>4313</v>
      </c>
      <c r="M125" s="926" t="s">
        <v>4314</v>
      </c>
      <c r="N125" s="926" t="s">
        <v>4315</v>
      </c>
      <c r="O125" s="929" t="s">
        <v>4305</v>
      </c>
      <c r="P125" s="926" t="s">
        <v>4567</v>
      </c>
      <c r="Q125" s="926" t="s">
        <v>3898</v>
      </c>
      <c r="R125" s="926" t="s">
        <v>4295</v>
      </c>
      <c r="S125" s="926"/>
      <c r="T125" s="926"/>
      <c r="U125" s="926"/>
      <c r="V125" s="926"/>
      <c r="W125" s="926"/>
      <c r="X125" s="926"/>
      <c r="Y125" s="926"/>
      <c r="Z125" s="926"/>
      <c r="AA125" s="926"/>
      <c r="AB125" s="926"/>
      <c r="AC125" s="926"/>
      <c r="AD125" s="926"/>
      <c r="AE125" s="926"/>
      <c r="AF125" s="926"/>
      <c r="AG125" s="926"/>
      <c r="AH125" s="926"/>
      <c r="AI125" s="926"/>
      <c r="AJ125" s="926"/>
      <c r="AK125" s="926"/>
      <c r="AL125" s="926"/>
      <c r="AM125" s="926"/>
      <c r="AN125" s="926"/>
      <c r="AO125" s="926"/>
      <c r="AP125" s="926"/>
      <c r="AQ125" s="926"/>
      <c r="AR125" s="926"/>
      <c r="AS125" s="926"/>
      <c r="AT125" s="926"/>
      <c r="AU125" s="926"/>
      <c r="AV125" s="926"/>
      <c r="AW125" s="926"/>
      <c r="AX125" s="926"/>
      <c r="AY125" s="926"/>
      <c r="AZ125" s="926"/>
      <c r="BA125" s="926"/>
      <c r="BB125" s="926"/>
      <c r="BC125" s="926"/>
      <c r="BD125" s="926"/>
      <c r="BE125" s="926"/>
      <c r="BF125" s="926"/>
      <c r="BG125" s="926"/>
      <c r="BH125" s="926"/>
      <c r="BI125" s="926"/>
      <c r="BJ125" s="926"/>
      <c r="BK125" s="926"/>
      <c r="BL125" s="926"/>
      <c r="BM125" s="926"/>
      <c r="BN125" s="926"/>
      <c r="BO125" s="926"/>
      <c r="BP125" s="926"/>
      <c r="BQ125" s="926"/>
      <c r="BR125" s="926"/>
      <c r="BS125" s="926"/>
      <c r="BT125" s="926"/>
      <c r="BU125" s="926"/>
      <c r="BV125" s="926"/>
      <c r="BW125" s="926"/>
      <c r="BX125" s="926"/>
      <c r="BY125" s="926"/>
      <c r="BZ125" s="926"/>
      <c r="CA125" s="926"/>
      <c r="CB125" s="926"/>
      <c r="CC125" s="926"/>
      <c r="CD125" s="926"/>
      <c r="CE125" s="926"/>
      <c r="CF125" s="926"/>
      <c r="CG125" s="926"/>
      <c r="CH125" s="926"/>
      <c r="CI125" s="926"/>
      <c r="CJ125" s="926"/>
      <c r="CK125" s="926"/>
      <c r="CL125" s="941"/>
    </row>
    <row r="126" spans="1:90" s="927" customFormat="1" hidden="1">
      <c r="A126" s="928" t="str">
        <f>IF(ISERROR(#REF!),"xx","")</f>
        <v>xx</v>
      </c>
      <c r="B126" s="971"/>
      <c r="C126" s="950" t="str">
        <f t="shared" si="1"/>
        <v/>
      </c>
      <c r="D126" s="942" t="s">
        <v>3992</v>
      </c>
      <c r="E126" s="948" t="s">
        <v>4025</v>
      </c>
      <c r="F126" s="929" t="s">
        <v>4310</v>
      </c>
      <c r="G126" s="929" t="s">
        <v>4311</v>
      </c>
      <c r="H126" s="926"/>
      <c r="I126" s="926"/>
      <c r="J126" s="926"/>
      <c r="K126" s="926"/>
      <c r="L126" s="929"/>
      <c r="M126" s="926"/>
      <c r="N126" s="926"/>
      <c r="O126" s="926"/>
      <c r="P126" s="926"/>
      <c r="Q126" s="926"/>
      <c r="R126" s="926"/>
      <c r="S126" s="926"/>
      <c r="T126" s="926"/>
      <c r="U126" s="926"/>
      <c r="V126" s="926"/>
      <c r="W126" s="926"/>
      <c r="X126" s="926"/>
      <c r="Y126" s="926"/>
      <c r="Z126" s="926"/>
      <c r="AA126" s="926"/>
      <c r="AB126" s="926"/>
      <c r="AC126" s="926"/>
      <c r="AD126" s="926"/>
      <c r="AE126" s="926"/>
      <c r="AF126" s="926"/>
      <c r="AG126" s="926"/>
      <c r="AH126" s="926"/>
      <c r="AI126" s="926"/>
      <c r="AJ126" s="926"/>
      <c r="AK126" s="926"/>
      <c r="AL126" s="926"/>
      <c r="AM126" s="926"/>
      <c r="AN126" s="926"/>
      <c r="AO126" s="926"/>
      <c r="AP126" s="926"/>
      <c r="AQ126" s="926"/>
      <c r="AR126" s="926"/>
      <c r="AS126" s="926"/>
      <c r="AT126" s="926"/>
      <c r="AU126" s="926"/>
      <c r="AV126" s="926"/>
      <c r="AW126" s="926"/>
      <c r="AX126" s="926"/>
      <c r="AY126" s="926"/>
      <c r="AZ126" s="926"/>
      <c r="BA126" s="926"/>
      <c r="BB126" s="926"/>
      <c r="BC126" s="926"/>
      <c r="BD126" s="926"/>
      <c r="BE126" s="926"/>
      <c r="BF126" s="926"/>
      <c r="BG126" s="926"/>
      <c r="BH126" s="926"/>
      <c r="BI126" s="926"/>
      <c r="BJ126" s="926"/>
      <c r="BK126" s="926"/>
      <c r="BL126" s="926"/>
      <c r="BM126" s="926"/>
      <c r="BN126" s="926"/>
      <c r="BO126" s="926"/>
      <c r="BP126" s="926"/>
      <c r="BQ126" s="926"/>
      <c r="BR126" s="926"/>
      <c r="BS126" s="926"/>
      <c r="BT126" s="926"/>
      <c r="BU126" s="926"/>
      <c r="BV126" s="926"/>
      <c r="BW126" s="926"/>
      <c r="BX126" s="926"/>
      <c r="BY126" s="926"/>
      <c r="BZ126" s="926"/>
      <c r="CA126" s="926"/>
      <c r="CB126" s="926"/>
      <c r="CC126" s="926"/>
      <c r="CD126" s="926"/>
      <c r="CE126" s="926"/>
      <c r="CF126" s="926"/>
      <c r="CG126" s="926"/>
      <c r="CH126" s="926"/>
      <c r="CI126" s="926"/>
      <c r="CJ126" s="926"/>
      <c r="CK126" s="926"/>
      <c r="CL126" s="941"/>
    </row>
    <row r="127" spans="1:90" s="927" customFormat="1" hidden="1">
      <c r="A127" s="928" t="str">
        <f>IF(ISERROR(#REF!),"xx","")</f>
        <v>xx</v>
      </c>
      <c r="B127" s="971"/>
      <c r="C127" s="950" t="str">
        <f t="shared" si="1"/>
        <v/>
      </c>
      <c r="D127" s="942" t="s">
        <v>4223</v>
      </c>
      <c r="E127" s="948" t="s">
        <v>4269</v>
      </c>
      <c r="F127" s="929" t="s">
        <v>4296</v>
      </c>
      <c r="G127" s="929" t="s">
        <v>4332</v>
      </c>
      <c r="H127" s="926" t="s">
        <v>4297</v>
      </c>
      <c r="I127" s="926"/>
      <c r="J127" s="926"/>
      <c r="K127" s="926"/>
      <c r="L127" s="929"/>
      <c r="M127" s="926"/>
      <c r="N127" s="926"/>
      <c r="O127" s="926"/>
      <c r="P127" s="926"/>
      <c r="Q127" s="926"/>
      <c r="R127" s="926"/>
      <c r="S127" s="926"/>
      <c r="T127" s="926"/>
      <c r="U127" s="926"/>
      <c r="V127" s="926"/>
      <c r="W127" s="926"/>
      <c r="X127" s="926"/>
      <c r="Y127" s="926"/>
      <c r="Z127" s="926"/>
      <c r="AA127" s="926"/>
      <c r="AB127" s="926"/>
      <c r="AC127" s="926"/>
      <c r="AD127" s="926"/>
      <c r="AE127" s="926"/>
      <c r="AF127" s="926"/>
      <c r="AG127" s="926"/>
      <c r="AH127" s="926"/>
      <c r="AI127" s="926"/>
      <c r="AJ127" s="926"/>
      <c r="AK127" s="926"/>
      <c r="AL127" s="926"/>
      <c r="AM127" s="926"/>
      <c r="AN127" s="926"/>
      <c r="AO127" s="926"/>
      <c r="AP127" s="926"/>
      <c r="AQ127" s="926"/>
      <c r="AR127" s="926"/>
      <c r="AS127" s="926"/>
      <c r="AT127" s="926"/>
      <c r="AU127" s="926"/>
      <c r="AV127" s="926"/>
      <c r="AW127" s="926"/>
      <c r="AX127" s="926"/>
      <c r="AY127" s="926"/>
      <c r="AZ127" s="926"/>
      <c r="BA127" s="926"/>
      <c r="BB127" s="926"/>
      <c r="BC127" s="926"/>
      <c r="BD127" s="926"/>
      <c r="BE127" s="926"/>
      <c r="BF127" s="926"/>
      <c r="BG127" s="926"/>
      <c r="BH127" s="926"/>
      <c r="BI127" s="926"/>
      <c r="BJ127" s="926"/>
      <c r="BK127" s="926"/>
      <c r="BL127" s="926"/>
      <c r="BM127" s="926"/>
      <c r="BN127" s="926"/>
      <c r="BO127" s="926"/>
      <c r="BP127" s="926"/>
      <c r="BQ127" s="926"/>
      <c r="BR127" s="926"/>
      <c r="BS127" s="926"/>
      <c r="BT127" s="926"/>
      <c r="BU127" s="926"/>
      <c r="BV127" s="926"/>
      <c r="BW127" s="926"/>
      <c r="BX127" s="926"/>
      <c r="BY127" s="926"/>
      <c r="BZ127" s="926"/>
      <c r="CA127" s="926"/>
      <c r="CB127" s="926"/>
      <c r="CC127" s="926"/>
      <c r="CD127" s="926"/>
      <c r="CE127" s="926"/>
      <c r="CF127" s="926"/>
      <c r="CG127" s="926"/>
      <c r="CH127" s="926"/>
      <c r="CI127" s="926"/>
      <c r="CJ127" s="926"/>
      <c r="CK127" s="926"/>
      <c r="CL127" s="941"/>
    </row>
    <row r="128" spans="1:90" s="927" customFormat="1" hidden="1">
      <c r="A128" s="928" t="str">
        <f>IF(ISERROR(#REF!),"xx","")</f>
        <v>xx</v>
      </c>
      <c r="B128" s="971"/>
      <c r="C128" s="950" t="str">
        <f t="shared" si="1"/>
        <v/>
      </c>
      <c r="D128" s="942">
        <v>9967001293</v>
      </c>
      <c r="E128" s="948" t="s">
        <v>2140</v>
      </c>
      <c r="F128" s="926">
        <v>185</v>
      </c>
      <c r="G128" s="929">
        <v>215</v>
      </c>
      <c r="H128" s="931">
        <v>223</v>
      </c>
      <c r="I128" s="926">
        <v>226</v>
      </c>
      <c r="J128" s="926">
        <v>266</v>
      </c>
      <c r="K128" s="931">
        <v>283</v>
      </c>
      <c r="L128" s="926">
        <v>306</v>
      </c>
      <c r="M128" s="929">
        <v>361</v>
      </c>
      <c r="N128" s="931">
        <v>363</v>
      </c>
      <c r="O128" s="929">
        <v>421</v>
      </c>
      <c r="P128" s="931">
        <v>423</v>
      </c>
      <c r="Q128" s="929">
        <v>501</v>
      </c>
      <c r="R128" s="932">
        <v>552</v>
      </c>
      <c r="S128" s="932">
        <v>652</v>
      </c>
      <c r="T128" s="929">
        <v>3320</v>
      </c>
      <c r="U128" s="926">
        <v>3622</v>
      </c>
      <c r="V128" s="929">
        <v>4020</v>
      </c>
      <c r="W128" s="926">
        <v>4422</v>
      </c>
      <c r="X128" s="929" t="s">
        <v>2330</v>
      </c>
      <c r="Y128" s="929" t="s">
        <v>2331</v>
      </c>
      <c r="Z128" s="929" t="s">
        <v>1959</v>
      </c>
      <c r="AA128" s="929" t="s">
        <v>2018</v>
      </c>
      <c r="AB128" s="926" t="s">
        <v>3242</v>
      </c>
      <c r="AC128" s="926" t="s">
        <v>4407</v>
      </c>
      <c r="AD128" s="929" t="s">
        <v>2019</v>
      </c>
      <c r="AE128" s="926" t="s">
        <v>4408</v>
      </c>
      <c r="AF128" s="929" t="s">
        <v>2020</v>
      </c>
      <c r="AG128" s="926" t="s">
        <v>4409</v>
      </c>
      <c r="AH128" s="926" t="s">
        <v>1245</v>
      </c>
      <c r="AI128" s="929" t="s">
        <v>989</v>
      </c>
      <c r="AJ128" s="926" t="s">
        <v>778</v>
      </c>
      <c r="AK128" s="929" t="s">
        <v>990</v>
      </c>
      <c r="AL128" s="926" t="s">
        <v>2670</v>
      </c>
      <c r="AM128" s="926" t="s">
        <v>2880</v>
      </c>
      <c r="AN128" s="926" t="s">
        <v>702</v>
      </c>
      <c r="AO128" s="929" t="s">
        <v>271</v>
      </c>
      <c r="AP128" s="926" t="s">
        <v>703</v>
      </c>
      <c r="AQ128" s="929" t="s">
        <v>991</v>
      </c>
      <c r="AR128" s="929" t="s">
        <v>1102</v>
      </c>
      <c r="AS128" s="929" t="s">
        <v>1416</v>
      </c>
      <c r="AT128" s="932" t="s">
        <v>1417</v>
      </c>
      <c r="AU128" s="929" t="s">
        <v>845</v>
      </c>
      <c r="AV128" s="926"/>
      <c r="AW128" s="926"/>
      <c r="AX128" s="926"/>
      <c r="AY128" s="926"/>
      <c r="AZ128" s="926"/>
      <c r="BA128" s="926"/>
      <c r="BB128" s="926"/>
      <c r="BC128" s="926"/>
      <c r="BD128" s="926"/>
      <c r="BE128" s="926"/>
      <c r="BF128" s="926"/>
      <c r="BG128" s="926"/>
      <c r="BH128" s="926"/>
      <c r="BI128" s="926"/>
      <c r="BJ128" s="926"/>
      <c r="BK128" s="926"/>
      <c r="BL128" s="926"/>
      <c r="BM128" s="926"/>
      <c r="BN128" s="926"/>
      <c r="BO128" s="926"/>
      <c r="BP128" s="926"/>
      <c r="BQ128" s="926"/>
      <c r="BR128" s="926"/>
      <c r="BS128" s="926"/>
      <c r="BT128" s="926"/>
      <c r="BU128" s="926"/>
      <c r="BV128" s="926"/>
      <c r="BW128" s="926"/>
      <c r="BX128" s="926"/>
      <c r="BY128" s="926"/>
      <c r="BZ128" s="926"/>
      <c r="CA128" s="926"/>
      <c r="CB128" s="926"/>
      <c r="CC128" s="926"/>
      <c r="CD128" s="926"/>
      <c r="CE128" s="926"/>
      <c r="CF128" s="926"/>
      <c r="CG128" s="926"/>
      <c r="CH128" s="926"/>
      <c r="CI128" s="926"/>
      <c r="CJ128" s="926"/>
      <c r="CK128" s="926"/>
      <c r="CL128" s="941"/>
    </row>
    <row r="129" spans="1:90" s="927" customFormat="1" hidden="1">
      <c r="A129" s="928" t="str">
        <f>IF(ISERROR(#REF!),"xx","")</f>
        <v>xx</v>
      </c>
      <c r="B129" s="971"/>
      <c r="C129" s="950" t="str">
        <f t="shared" si="1"/>
        <v/>
      </c>
      <c r="D129" s="942" t="s">
        <v>1082</v>
      </c>
      <c r="E129" s="948" t="s">
        <v>2141</v>
      </c>
      <c r="F129" s="929" t="s">
        <v>318</v>
      </c>
      <c r="G129" s="929" t="s">
        <v>319</v>
      </c>
      <c r="H129" s="929" t="s">
        <v>320</v>
      </c>
      <c r="I129" s="929" t="s">
        <v>271</v>
      </c>
      <c r="J129" s="932" t="s">
        <v>747</v>
      </c>
      <c r="K129" s="929" t="s">
        <v>748</v>
      </c>
      <c r="L129" s="932" t="s">
        <v>1400</v>
      </c>
      <c r="M129" s="926"/>
      <c r="N129" s="926"/>
      <c r="O129" s="926"/>
      <c r="P129" s="926"/>
      <c r="Q129" s="926"/>
      <c r="R129" s="926"/>
      <c r="S129" s="926"/>
      <c r="T129" s="926"/>
      <c r="U129" s="926"/>
      <c r="V129" s="926"/>
      <c r="W129" s="926"/>
      <c r="X129" s="926"/>
      <c r="Y129" s="926"/>
      <c r="Z129" s="926"/>
      <c r="AA129" s="926"/>
      <c r="AB129" s="926"/>
      <c r="AC129" s="926"/>
      <c r="AD129" s="926"/>
      <c r="AE129" s="926"/>
      <c r="AF129" s="926"/>
      <c r="AG129" s="926"/>
      <c r="AH129" s="926"/>
      <c r="AI129" s="926"/>
      <c r="AJ129" s="926"/>
      <c r="AK129" s="926"/>
      <c r="AL129" s="926"/>
      <c r="AM129" s="926"/>
      <c r="AN129" s="926"/>
      <c r="AO129" s="926"/>
      <c r="AP129" s="926"/>
      <c r="AQ129" s="926"/>
      <c r="AR129" s="926"/>
      <c r="AS129" s="926"/>
      <c r="AT129" s="926"/>
      <c r="AU129" s="926"/>
      <c r="AV129" s="926"/>
      <c r="AW129" s="926"/>
      <c r="AX129" s="926"/>
      <c r="AY129" s="926"/>
      <c r="AZ129" s="926"/>
      <c r="BA129" s="926"/>
      <c r="BB129" s="926"/>
      <c r="BC129" s="926"/>
      <c r="BD129" s="926"/>
      <c r="BE129" s="926"/>
      <c r="BF129" s="926"/>
      <c r="BG129" s="926"/>
      <c r="BH129" s="926"/>
      <c r="BI129" s="926"/>
      <c r="BJ129" s="926"/>
      <c r="BK129" s="926"/>
      <c r="BL129" s="926"/>
      <c r="BM129" s="926"/>
      <c r="BN129" s="926"/>
      <c r="BO129" s="926"/>
      <c r="BP129" s="926"/>
      <c r="BQ129" s="926"/>
      <c r="BR129" s="926"/>
      <c r="BS129" s="926"/>
      <c r="BT129" s="926"/>
      <c r="BU129" s="926"/>
      <c r="BV129" s="926"/>
      <c r="BW129" s="926"/>
      <c r="BX129" s="926"/>
      <c r="BY129" s="926"/>
      <c r="BZ129" s="926"/>
      <c r="CA129" s="926"/>
      <c r="CB129" s="926"/>
      <c r="CC129" s="926"/>
      <c r="CD129" s="926"/>
      <c r="CE129" s="926"/>
      <c r="CF129" s="926"/>
      <c r="CG129" s="926"/>
      <c r="CH129" s="926"/>
      <c r="CI129" s="926"/>
      <c r="CJ129" s="926"/>
      <c r="CK129" s="926"/>
      <c r="CL129" s="941"/>
    </row>
    <row r="130" spans="1:90" s="927" customFormat="1" hidden="1">
      <c r="A130" s="928" t="str">
        <f>IF(ISERROR(#REF!),"xx","")</f>
        <v>xx</v>
      </c>
      <c r="B130" s="971"/>
      <c r="C130" s="950" t="str">
        <f t="shared" si="1"/>
        <v/>
      </c>
      <c r="D130" s="942" t="s">
        <v>365</v>
      </c>
      <c r="E130" s="948" t="s">
        <v>2142</v>
      </c>
      <c r="F130" s="931">
        <v>223</v>
      </c>
      <c r="G130" s="931">
        <v>283</v>
      </c>
      <c r="H130" s="931">
        <v>363</v>
      </c>
      <c r="I130" s="931">
        <v>423</v>
      </c>
      <c r="J130" s="929">
        <v>654</v>
      </c>
      <c r="K130" s="929">
        <v>754</v>
      </c>
      <c r="L130" s="926" t="s">
        <v>2378</v>
      </c>
      <c r="M130" s="926" t="s">
        <v>2379</v>
      </c>
      <c r="N130" s="929" t="s">
        <v>1149</v>
      </c>
      <c r="O130" s="929" t="s">
        <v>2072</v>
      </c>
      <c r="P130" s="929" t="s">
        <v>1150</v>
      </c>
      <c r="Q130" s="929" t="s">
        <v>2073</v>
      </c>
      <c r="R130" s="932" t="s">
        <v>2068</v>
      </c>
      <c r="S130" s="926" t="s">
        <v>2380</v>
      </c>
      <c r="T130" s="929" t="s">
        <v>909</v>
      </c>
      <c r="U130" s="929" t="s">
        <v>2083</v>
      </c>
      <c r="V130" s="926"/>
      <c r="W130" s="926"/>
      <c r="X130" s="926"/>
      <c r="Y130" s="926"/>
      <c r="Z130" s="926"/>
      <c r="AA130" s="926"/>
      <c r="AB130" s="926"/>
      <c r="AC130" s="926"/>
      <c r="AD130" s="926"/>
      <c r="AE130" s="926"/>
      <c r="AF130" s="926"/>
      <c r="AG130" s="926"/>
      <c r="AH130" s="926"/>
      <c r="AI130" s="926"/>
      <c r="AJ130" s="926"/>
      <c r="AK130" s="926"/>
      <c r="AL130" s="926"/>
      <c r="AM130" s="926"/>
      <c r="AN130" s="926"/>
      <c r="AO130" s="926"/>
      <c r="AP130" s="926"/>
      <c r="AQ130" s="926"/>
      <c r="AR130" s="926"/>
      <c r="AS130" s="926"/>
      <c r="AT130" s="926"/>
      <c r="AU130" s="926"/>
      <c r="AV130" s="926"/>
      <c r="AW130" s="926"/>
      <c r="AX130" s="926"/>
      <c r="AY130" s="926"/>
      <c r="AZ130" s="926"/>
      <c r="BA130" s="926"/>
      <c r="BB130" s="926"/>
      <c r="BC130" s="926"/>
      <c r="BD130" s="926"/>
      <c r="BE130" s="926"/>
      <c r="BF130" s="926"/>
      <c r="BG130" s="926"/>
      <c r="BH130" s="926"/>
      <c r="BI130" s="926"/>
      <c r="BJ130" s="926"/>
      <c r="BK130" s="926"/>
      <c r="BL130" s="926"/>
      <c r="BM130" s="926"/>
      <c r="BN130" s="926"/>
      <c r="BO130" s="926"/>
      <c r="BP130" s="926"/>
      <c r="BQ130" s="926"/>
      <c r="BR130" s="926"/>
      <c r="BS130" s="926"/>
      <c r="BT130" s="926"/>
      <c r="BU130" s="926"/>
      <c r="BV130" s="926"/>
      <c r="BW130" s="926"/>
      <c r="BX130" s="926"/>
      <c r="BY130" s="926"/>
      <c r="BZ130" s="926"/>
      <c r="CA130" s="926"/>
      <c r="CB130" s="926"/>
      <c r="CC130" s="926"/>
      <c r="CD130" s="926"/>
      <c r="CE130" s="926"/>
      <c r="CF130" s="926"/>
      <c r="CG130" s="926"/>
      <c r="CH130" s="926"/>
      <c r="CI130" s="926"/>
      <c r="CJ130" s="926"/>
      <c r="CK130" s="926"/>
      <c r="CL130" s="941"/>
    </row>
    <row r="131" spans="1:90" s="927" customFormat="1" hidden="1">
      <c r="A131" s="928" t="str">
        <f>IF(ISERROR(#REF!),"xx","")</f>
        <v>xx</v>
      </c>
      <c r="B131" s="971"/>
      <c r="C131" s="950" t="str">
        <f t="shared" si="1"/>
        <v/>
      </c>
      <c r="D131" s="942" t="s">
        <v>366</v>
      </c>
      <c r="E131" s="948" t="s">
        <v>2143</v>
      </c>
      <c r="F131" s="931">
        <v>223</v>
      </c>
      <c r="G131" s="931">
        <v>283</v>
      </c>
      <c r="H131" s="931">
        <v>363</v>
      </c>
      <c r="I131" s="931">
        <v>423</v>
      </c>
      <c r="J131" s="932">
        <v>552</v>
      </c>
      <c r="K131" s="932">
        <v>652</v>
      </c>
      <c r="L131" s="932">
        <v>654</v>
      </c>
      <c r="M131" s="929">
        <v>754</v>
      </c>
      <c r="N131" s="926" t="s">
        <v>2378</v>
      </c>
      <c r="O131" s="926" t="s">
        <v>2379</v>
      </c>
      <c r="P131" s="929" t="s">
        <v>989</v>
      </c>
      <c r="Q131" s="929" t="s">
        <v>990</v>
      </c>
      <c r="R131" s="932" t="s">
        <v>991</v>
      </c>
      <c r="S131" s="929" t="s">
        <v>1102</v>
      </c>
      <c r="T131" s="929" t="s">
        <v>1416</v>
      </c>
      <c r="U131" s="932" t="s">
        <v>1417</v>
      </c>
      <c r="V131" s="929" t="s">
        <v>845</v>
      </c>
      <c r="W131" s="932" t="s">
        <v>1149</v>
      </c>
      <c r="X131" s="932" t="s">
        <v>2072</v>
      </c>
      <c r="Y131" s="929" t="s">
        <v>1150</v>
      </c>
      <c r="Z131" s="929" t="s">
        <v>2073</v>
      </c>
      <c r="AA131" s="932" t="s">
        <v>2068</v>
      </c>
      <c r="AB131" s="926" t="s">
        <v>2380</v>
      </c>
      <c r="AC131" s="929" t="s">
        <v>909</v>
      </c>
      <c r="AD131" s="929" t="s">
        <v>2083</v>
      </c>
      <c r="AE131" s="926"/>
      <c r="AF131" s="926"/>
      <c r="AG131" s="926"/>
      <c r="AH131" s="926"/>
      <c r="AI131" s="926"/>
      <c r="AJ131" s="926"/>
      <c r="AK131" s="926"/>
      <c r="AL131" s="926"/>
      <c r="AM131" s="926"/>
      <c r="AN131" s="926"/>
      <c r="AO131" s="926"/>
      <c r="AP131" s="926"/>
      <c r="AQ131" s="926"/>
      <c r="AR131" s="926"/>
      <c r="AS131" s="926"/>
      <c r="AT131" s="926"/>
      <c r="AU131" s="926"/>
      <c r="AV131" s="926"/>
      <c r="AW131" s="926"/>
      <c r="AX131" s="926"/>
      <c r="AY131" s="926"/>
      <c r="AZ131" s="926"/>
      <c r="BA131" s="926"/>
      <c r="BB131" s="926"/>
      <c r="BC131" s="926"/>
      <c r="BD131" s="926"/>
      <c r="BE131" s="926"/>
      <c r="BF131" s="926"/>
      <c r="BG131" s="926"/>
      <c r="BH131" s="926"/>
      <c r="BI131" s="926"/>
      <c r="BJ131" s="926"/>
      <c r="BK131" s="926"/>
      <c r="BL131" s="926"/>
      <c r="BM131" s="926"/>
      <c r="BN131" s="926"/>
      <c r="BO131" s="926"/>
      <c r="BP131" s="926"/>
      <c r="BQ131" s="926"/>
      <c r="BR131" s="926"/>
      <c r="BS131" s="926"/>
      <c r="BT131" s="926"/>
      <c r="BU131" s="926"/>
      <c r="BV131" s="926"/>
      <c r="BW131" s="926"/>
      <c r="BX131" s="926"/>
      <c r="BY131" s="926"/>
      <c r="BZ131" s="926"/>
      <c r="CA131" s="926"/>
      <c r="CB131" s="926"/>
      <c r="CC131" s="926"/>
      <c r="CD131" s="926"/>
      <c r="CE131" s="926"/>
      <c r="CF131" s="926"/>
      <c r="CG131" s="926"/>
      <c r="CH131" s="926"/>
      <c r="CI131" s="926"/>
      <c r="CJ131" s="926"/>
      <c r="CK131" s="926"/>
      <c r="CL131" s="941"/>
    </row>
    <row r="132" spans="1:90" s="927" customFormat="1" hidden="1">
      <c r="A132" s="928" t="str">
        <f>IF(ISERROR(#REF!),"xx","")</f>
        <v>xx</v>
      </c>
      <c r="B132" s="971"/>
      <c r="C132" s="950" t="str">
        <f t="shared" si="1"/>
        <v/>
      </c>
      <c r="D132" s="872" t="s">
        <v>2047</v>
      </c>
      <c r="E132" s="948" t="s">
        <v>2144</v>
      </c>
      <c r="F132" s="926" t="s">
        <v>2473</v>
      </c>
      <c r="G132" s="926" t="s">
        <v>2474</v>
      </c>
      <c r="H132" s="926" t="s">
        <v>2475</v>
      </c>
      <c r="I132" s="926" t="s">
        <v>2384</v>
      </c>
      <c r="J132" s="926" t="s">
        <v>2383</v>
      </c>
      <c r="K132" s="933" t="s">
        <v>2079</v>
      </c>
      <c r="L132" s="933" t="s">
        <v>2325</v>
      </c>
      <c r="M132" s="933" t="s">
        <v>2080</v>
      </c>
      <c r="N132" s="933" t="s">
        <v>2333</v>
      </c>
      <c r="O132" s="933" t="s">
        <v>2081</v>
      </c>
      <c r="P132" s="933" t="s">
        <v>2082</v>
      </c>
      <c r="Q132" s="933" t="s">
        <v>1804</v>
      </c>
      <c r="R132" s="933" t="s">
        <v>2052</v>
      </c>
      <c r="S132" s="934" t="s">
        <v>1789</v>
      </c>
      <c r="T132" s="933" t="s">
        <v>2051</v>
      </c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6"/>
      <c r="AL132" s="926"/>
      <c r="AM132" s="926"/>
      <c r="AN132" s="926"/>
      <c r="AO132" s="926"/>
      <c r="AP132" s="926"/>
      <c r="AQ132" s="926"/>
      <c r="AR132" s="926"/>
      <c r="AS132" s="926"/>
      <c r="AT132" s="926"/>
      <c r="AU132" s="926"/>
      <c r="AV132" s="926"/>
      <c r="AW132" s="926"/>
      <c r="AX132" s="926"/>
      <c r="AY132" s="926"/>
      <c r="AZ132" s="926"/>
      <c r="BA132" s="926"/>
      <c r="BB132" s="926"/>
      <c r="BC132" s="926"/>
      <c r="BD132" s="926"/>
      <c r="BE132" s="926"/>
      <c r="BF132" s="926"/>
      <c r="BG132" s="926"/>
      <c r="BH132" s="926"/>
      <c r="BI132" s="926"/>
      <c r="BJ132" s="926"/>
      <c r="BK132" s="926"/>
      <c r="BL132" s="926"/>
      <c r="BM132" s="926"/>
      <c r="BN132" s="926"/>
      <c r="BO132" s="926"/>
      <c r="BP132" s="926"/>
      <c r="BQ132" s="926"/>
      <c r="BR132" s="926"/>
      <c r="BS132" s="926"/>
      <c r="BT132" s="926"/>
      <c r="BU132" s="926"/>
      <c r="BV132" s="926"/>
      <c r="BW132" s="926"/>
      <c r="BX132" s="926"/>
      <c r="BY132" s="926"/>
      <c r="BZ132" s="926"/>
      <c r="CA132" s="926"/>
      <c r="CB132" s="926"/>
      <c r="CC132" s="926"/>
      <c r="CD132" s="926"/>
      <c r="CE132" s="926"/>
      <c r="CF132" s="926"/>
      <c r="CG132" s="926"/>
      <c r="CH132" s="926"/>
      <c r="CI132" s="926"/>
      <c r="CJ132" s="926"/>
      <c r="CK132" s="926"/>
      <c r="CL132" s="941"/>
    </row>
    <row r="133" spans="1:90" s="927" customFormat="1" hidden="1">
      <c r="A133" s="928" t="str">
        <f>IF(ISERROR(#REF!),"xx","")</f>
        <v>xx</v>
      </c>
      <c r="B133" s="971"/>
      <c r="C133" s="950" t="str">
        <f t="shared" si="1"/>
        <v/>
      </c>
      <c r="D133" s="872" t="s">
        <v>1792</v>
      </c>
      <c r="E133" s="948" t="s">
        <v>2145</v>
      </c>
      <c r="F133" s="933" t="s">
        <v>2079</v>
      </c>
      <c r="G133" s="933" t="s">
        <v>2333</v>
      </c>
      <c r="H133" s="933" t="s">
        <v>2081</v>
      </c>
      <c r="I133" s="933" t="s">
        <v>1804</v>
      </c>
      <c r="J133" s="933" t="s">
        <v>1789</v>
      </c>
      <c r="K133" s="933"/>
      <c r="L133" s="933"/>
      <c r="M133" s="933"/>
      <c r="N133" s="934"/>
      <c r="O133" s="933"/>
      <c r="P133" s="926"/>
      <c r="Q133" s="926"/>
      <c r="R133" s="926"/>
      <c r="S133" s="926"/>
      <c r="T133" s="926"/>
      <c r="U133" s="926"/>
      <c r="V133" s="926"/>
      <c r="W133" s="926"/>
      <c r="X133" s="926"/>
      <c r="Y133" s="926"/>
      <c r="Z133" s="926"/>
      <c r="AA133" s="926"/>
      <c r="AB133" s="926"/>
      <c r="AC133" s="926"/>
      <c r="AD133" s="926"/>
      <c r="AE133" s="926"/>
      <c r="AF133" s="926"/>
      <c r="AG133" s="926"/>
      <c r="AH133" s="926"/>
      <c r="AI133" s="926"/>
      <c r="AJ133" s="926"/>
      <c r="AK133" s="926"/>
      <c r="AL133" s="926"/>
      <c r="AM133" s="926"/>
      <c r="AN133" s="926"/>
      <c r="AO133" s="926"/>
      <c r="AP133" s="926"/>
      <c r="AQ133" s="926"/>
      <c r="AR133" s="926"/>
      <c r="AS133" s="926"/>
      <c r="AT133" s="926"/>
      <c r="AU133" s="926"/>
      <c r="AV133" s="926"/>
      <c r="AW133" s="926"/>
      <c r="AX133" s="926"/>
      <c r="AY133" s="926"/>
      <c r="AZ133" s="926"/>
      <c r="BA133" s="926"/>
      <c r="BB133" s="926"/>
      <c r="BC133" s="926"/>
      <c r="BD133" s="926"/>
      <c r="BE133" s="926"/>
      <c r="BF133" s="926"/>
      <c r="BG133" s="926"/>
      <c r="BH133" s="926"/>
      <c r="BI133" s="926"/>
      <c r="BJ133" s="926"/>
      <c r="BK133" s="926"/>
      <c r="BL133" s="926"/>
      <c r="BM133" s="926"/>
      <c r="BN133" s="926"/>
      <c r="BO133" s="926"/>
      <c r="BP133" s="926"/>
      <c r="BQ133" s="926"/>
      <c r="BR133" s="926"/>
      <c r="BS133" s="926"/>
      <c r="BT133" s="926"/>
      <c r="BU133" s="926"/>
      <c r="BV133" s="926"/>
      <c r="BW133" s="926"/>
      <c r="BX133" s="926"/>
      <c r="BY133" s="926"/>
      <c r="BZ133" s="926"/>
      <c r="CA133" s="926"/>
      <c r="CB133" s="926"/>
      <c r="CC133" s="926"/>
      <c r="CD133" s="926"/>
      <c r="CE133" s="926"/>
      <c r="CF133" s="926"/>
      <c r="CG133" s="926"/>
      <c r="CH133" s="926"/>
      <c r="CI133" s="926"/>
      <c r="CJ133" s="926"/>
      <c r="CK133" s="926"/>
      <c r="CL133" s="941"/>
    </row>
    <row r="134" spans="1:90" s="927" customFormat="1" hidden="1">
      <c r="A134" s="928" t="str">
        <f>IF(ISERROR(#REF!),"xx","")</f>
        <v>xx</v>
      </c>
      <c r="B134" s="971"/>
      <c r="C134" s="950" t="str">
        <f t="shared" si="1"/>
        <v/>
      </c>
      <c r="D134" s="872" t="s">
        <v>2048</v>
      </c>
      <c r="E134" s="948" t="s">
        <v>2145</v>
      </c>
      <c r="F134" s="933" t="s">
        <v>2473</v>
      </c>
      <c r="G134" s="933" t="s">
        <v>2474</v>
      </c>
      <c r="H134" s="933" t="s">
        <v>2475</v>
      </c>
      <c r="I134" s="934" t="s">
        <v>2384</v>
      </c>
      <c r="J134" s="933" t="s">
        <v>2383</v>
      </c>
      <c r="K134" s="933" t="s">
        <v>2325</v>
      </c>
      <c r="L134" s="933" t="s">
        <v>2333</v>
      </c>
      <c r="M134" s="933" t="s">
        <v>2082</v>
      </c>
      <c r="N134" s="933" t="s">
        <v>2052</v>
      </c>
      <c r="O134" s="933" t="s">
        <v>2051</v>
      </c>
      <c r="P134" s="926"/>
      <c r="Q134" s="926"/>
      <c r="R134" s="926"/>
      <c r="S134" s="926"/>
      <c r="T134" s="926"/>
      <c r="U134" s="926"/>
      <c r="V134" s="926"/>
      <c r="W134" s="926"/>
      <c r="X134" s="926"/>
      <c r="Y134" s="926"/>
      <c r="Z134" s="926"/>
      <c r="AA134" s="926"/>
      <c r="AB134" s="926"/>
      <c r="AC134" s="926"/>
      <c r="AD134" s="926"/>
      <c r="AE134" s="926"/>
      <c r="AF134" s="926"/>
      <c r="AG134" s="926"/>
      <c r="AH134" s="926"/>
      <c r="AI134" s="926"/>
      <c r="AJ134" s="926"/>
      <c r="AK134" s="926"/>
      <c r="AL134" s="926"/>
      <c r="AM134" s="926"/>
      <c r="AN134" s="926"/>
      <c r="AO134" s="926"/>
      <c r="AP134" s="926"/>
      <c r="AQ134" s="926"/>
      <c r="AR134" s="926"/>
      <c r="AS134" s="926"/>
      <c r="AT134" s="926"/>
      <c r="AU134" s="926"/>
      <c r="AV134" s="926"/>
      <c r="AW134" s="926"/>
      <c r="AX134" s="926"/>
      <c r="AY134" s="926"/>
      <c r="AZ134" s="926"/>
      <c r="BA134" s="926"/>
      <c r="BB134" s="926"/>
      <c r="BC134" s="926"/>
      <c r="BD134" s="926"/>
      <c r="BE134" s="926"/>
      <c r="BF134" s="926"/>
      <c r="BG134" s="926"/>
      <c r="BH134" s="926"/>
      <c r="BI134" s="926"/>
      <c r="BJ134" s="926"/>
      <c r="BK134" s="926"/>
      <c r="BL134" s="926"/>
      <c r="BM134" s="926"/>
      <c r="BN134" s="926"/>
      <c r="BO134" s="926"/>
      <c r="BP134" s="926"/>
      <c r="BQ134" s="926"/>
      <c r="BR134" s="926"/>
      <c r="BS134" s="926"/>
      <c r="BT134" s="926"/>
      <c r="BU134" s="926"/>
      <c r="BV134" s="926"/>
      <c r="BW134" s="926"/>
      <c r="BX134" s="926"/>
      <c r="BY134" s="926"/>
      <c r="BZ134" s="926"/>
      <c r="CA134" s="926"/>
      <c r="CB134" s="926"/>
      <c r="CC134" s="926"/>
      <c r="CD134" s="926"/>
      <c r="CE134" s="926"/>
      <c r="CF134" s="926"/>
      <c r="CG134" s="926"/>
      <c r="CH134" s="926"/>
      <c r="CI134" s="926"/>
      <c r="CJ134" s="926"/>
      <c r="CK134" s="926"/>
      <c r="CL134" s="941"/>
    </row>
    <row r="135" spans="1:90" s="927" customFormat="1" hidden="1">
      <c r="A135" s="928" t="str">
        <f>IF(ISERROR(#REF!),"xx","")</f>
        <v>xx</v>
      </c>
      <c r="B135" s="971"/>
      <c r="C135" s="950" t="str">
        <f t="shared" ref="C135:C198" si="2">IF(ISERROR(MATCH($C$2,F135:CL135,0)),"",C$2)</f>
        <v/>
      </c>
      <c r="D135" s="872" t="s">
        <v>3338</v>
      </c>
      <c r="E135" s="948" t="s">
        <v>3095</v>
      </c>
      <c r="F135" s="933">
        <v>227</v>
      </c>
      <c r="G135" s="933">
        <v>287</v>
      </c>
      <c r="H135" s="926">
        <v>308</v>
      </c>
      <c r="I135" s="933">
        <v>367</v>
      </c>
      <c r="J135" s="926">
        <v>368</v>
      </c>
      <c r="K135" s="926">
        <v>458</v>
      </c>
      <c r="L135" s="926">
        <v>558</v>
      </c>
      <c r="M135" s="926" t="s">
        <v>4256</v>
      </c>
      <c r="N135" s="926" t="s">
        <v>4241</v>
      </c>
      <c r="O135" s="926" t="s">
        <v>4242</v>
      </c>
      <c r="P135" s="926" t="s">
        <v>4243</v>
      </c>
      <c r="Q135" s="926" t="s">
        <v>4095</v>
      </c>
      <c r="R135" s="933" t="s">
        <v>3256</v>
      </c>
      <c r="S135" s="933" t="s">
        <v>3291</v>
      </c>
      <c r="T135" s="933" t="s">
        <v>3257</v>
      </c>
      <c r="U135" s="934" t="s">
        <v>3128</v>
      </c>
      <c r="V135" s="933" t="s">
        <v>3130</v>
      </c>
      <c r="W135" s="933" t="s">
        <v>3665</v>
      </c>
      <c r="X135" s="933" t="s">
        <v>3674</v>
      </c>
      <c r="Y135" s="926" t="s">
        <v>3675</v>
      </c>
      <c r="Z135" s="926"/>
      <c r="AA135" s="926"/>
      <c r="AB135" s="926"/>
      <c r="AC135" s="926"/>
      <c r="AD135" s="926"/>
      <c r="AE135" s="926"/>
      <c r="AF135" s="926"/>
      <c r="AG135" s="926"/>
      <c r="AH135" s="926"/>
      <c r="AI135" s="926"/>
      <c r="AJ135" s="926"/>
      <c r="AK135" s="926"/>
      <c r="AL135" s="926"/>
      <c r="AM135" s="926"/>
      <c r="AN135" s="926"/>
      <c r="AO135" s="926"/>
      <c r="AP135" s="926"/>
      <c r="AQ135" s="926"/>
      <c r="AR135" s="926"/>
      <c r="AS135" s="926"/>
      <c r="AT135" s="926"/>
      <c r="AU135" s="926"/>
      <c r="AV135" s="926"/>
      <c r="AW135" s="926"/>
      <c r="AX135" s="926"/>
      <c r="AY135" s="926"/>
      <c r="AZ135" s="926"/>
      <c r="BA135" s="926"/>
      <c r="BB135" s="926"/>
      <c r="BC135" s="926"/>
      <c r="BD135" s="926"/>
      <c r="BE135" s="926"/>
      <c r="BF135" s="926"/>
      <c r="BG135" s="926"/>
      <c r="BH135" s="926"/>
      <c r="BI135" s="926"/>
      <c r="BJ135" s="926"/>
      <c r="BK135" s="926"/>
      <c r="BL135" s="926"/>
      <c r="BM135" s="926"/>
      <c r="BN135" s="926"/>
      <c r="BO135" s="926"/>
      <c r="BP135" s="926"/>
      <c r="BQ135" s="926"/>
      <c r="BR135" s="926"/>
      <c r="BS135" s="926"/>
      <c r="BT135" s="926"/>
      <c r="BU135" s="926"/>
      <c r="BV135" s="926"/>
      <c r="BW135" s="926"/>
      <c r="BX135" s="926"/>
      <c r="BY135" s="926"/>
      <c r="BZ135" s="926"/>
      <c r="CA135" s="926"/>
      <c r="CB135" s="926"/>
      <c r="CC135" s="926"/>
      <c r="CD135" s="926"/>
      <c r="CE135" s="926"/>
      <c r="CF135" s="926"/>
      <c r="CG135" s="926"/>
      <c r="CH135" s="926"/>
      <c r="CI135" s="926"/>
      <c r="CJ135" s="926"/>
      <c r="CK135" s="926"/>
      <c r="CL135" s="941"/>
    </row>
    <row r="136" spans="1:90" s="927" customFormat="1" hidden="1">
      <c r="A136" s="928" t="str">
        <f>IF(ISERROR(#REF!),"xx","")</f>
        <v>xx</v>
      </c>
      <c r="B136" s="971"/>
      <c r="C136" s="950" t="str">
        <f t="shared" si="2"/>
        <v/>
      </c>
      <c r="D136" s="872" t="s">
        <v>3326</v>
      </c>
      <c r="E136" s="948" t="s">
        <v>3096</v>
      </c>
      <c r="F136" s="933">
        <v>227</v>
      </c>
      <c r="G136" s="933">
        <v>287</v>
      </c>
      <c r="H136" s="926">
        <v>308</v>
      </c>
      <c r="I136" s="933">
        <v>367</v>
      </c>
      <c r="J136" s="926">
        <v>368</v>
      </c>
      <c r="K136" s="926">
        <v>458</v>
      </c>
      <c r="L136" s="926">
        <v>558</v>
      </c>
      <c r="M136" s="926" t="s">
        <v>4256</v>
      </c>
      <c r="N136" s="926" t="s">
        <v>4241</v>
      </c>
      <c r="O136" s="926" t="s">
        <v>4242</v>
      </c>
      <c r="P136" s="926" t="s">
        <v>4243</v>
      </c>
      <c r="Q136" s="926" t="s">
        <v>4095</v>
      </c>
      <c r="R136" s="933" t="s">
        <v>3256</v>
      </c>
      <c r="S136" s="933" t="s">
        <v>3291</v>
      </c>
      <c r="T136" s="933" t="s">
        <v>3257</v>
      </c>
      <c r="U136" s="934" t="s">
        <v>3128</v>
      </c>
      <c r="V136" s="933" t="s">
        <v>3130</v>
      </c>
      <c r="W136" s="933" t="s">
        <v>3665</v>
      </c>
      <c r="X136" s="933" t="s">
        <v>3674</v>
      </c>
      <c r="Y136" s="926" t="s">
        <v>3675</v>
      </c>
      <c r="Z136" s="926"/>
      <c r="AA136" s="926"/>
      <c r="AB136" s="926"/>
      <c r="AC136" s="926"/>
      <c r="AD136" s="926"/>
      <c r="AE136" s="926"/>
      <c r="AF136" s="926"/>
      <c r="AG136" s="926"/>
      <c r="AH136" s="926"/>
      <c r="AI136" s="926"/>
      <c r="AJ136" s="926"/>
      <c r="AK136" s="926"/>
      <c r="AL136" s="926"/>
      <c r="AM136" s="926"/>
      <c r="AN136" s="926"/>
      <c r="AO136" s="926"/>
      <c r="AP136" s="926"/>
      <c r="AQ136" s="926"/>
      <c r="AR136" s="926"/>
      <c r="AS136" s="926"/>
      <c r="AT136" s="926"/>
      <c r="AU136" s="926"/>
      <c r="AV136" s="926"/>
      <c r="AW136" s="926"/>
      <c r="AX136" s="926"/>
      <c r="AY136" s="926"/>
      <c r="AZ136" s="926"/>
      <c r="BA136" s="926"/>
      <c r="BB136" s="926"/>
      <c r="BC136" s="926"/>
      <c r="BD136" s="926"/>
      <c r="BE136" s="926"/>
      <c r="BF136" s="926"/>
      <c r="BG136" s="926"/>
      <c r="BH136" s="926"/>
      <c r="BI136" s="926"/>
      <c r="BJ136" s="926"/>
      <c r="BK136" s="926"/>
      <c r="BL136" s="926"/>
      <c r="BM136" s="926"/>
      <c r="BN136" s="926"/>
      <c r="BO136" s="926"/>
      <c r="BP136" s="926"/>
      <c r="BQ136" s="926"/>
      <c r="BR136" s="926"/>
      <c r="BS136" s="926"/>
      <c r="BT136" s="926"/>
      <c r="BU136" s="926"/>
      <c r="BV136" s="926"/>
      <c r="BW136" s="926"/>
      <c r="BX136" s="926"/>
      <c r="BY136" s="926"/>
      <c r="BZ136" s="926"/>
      <c r="CA136" s="926"/>
      <c r="CB136" s="926"/>
      <c r="CC136" s="926"/>
      <c r="CD136" s="926"/>
      <c r="CE136" s="926"/>
      <c r="CF136" s="926"/>
      <c r="CG136" s="926"/>
      <c r="CH136" s="926"/>
      <c r="CI136" s="926"/>
      <c r="CJ136" s="926"/>
      <c r="CK136" s="926"/>
      <c r="CL136" s="941"/>
    </row>
    <row r="137" spans="1:90" s="927" customFormat="1" hidden="1">
      <c r="A137" s="928" t="str">
        <f>IF(ISERROR(#REF!),"xx","")</f>
        <v>xx</v>
      </c>
      <c r="B137" s="971"/>
      <c r="C137" s="950" t="str">
        <f t="shared" si="2"/>
        <v/>
      </c>
      <c r="D137" s="872" t="s">
        <v>3543</v>
      </c>
      <c r="E137" s="948" t="s">
        <v>3595</v>
      </c>
      <c r="F137" s="933">
        <v>758</v>
      </c>
      <c r="G137" s="933">
        <v>958</v>
      </c>
      <c r="H137" s="933" t="s">
        <v>4102</v>
      </c>
      <c r="I137" s="933" t="s">
        <v>4103</v>
      </c>
      <c r="J137" s="933" t="s">
        <v>4312</v>
      </c>
      <c r="K137" s="933"/>
      <c r="L137" s="934"/>
      <c r="M137" s="933"/>
      <c r="N137" s="933"/>
      <c r="O137" s="933"/>
      <c r="P137" s="926"/>
      <c r="Q137" s="926"/>
      <c r="R137" s="926"/>
      <c r="S137" s="926"/>
      <c r="T137" s="926"/>
      <c r="U137" s="926"/>
      <c r="V137" s="926"/>
      <c r="W137" s="926"/>
      <c r="X137" s="926"/>
      <c r="Y137" s="926"/>
      <c r="Z137" s="926"/>
      <c r="AA137" s="926"/>
      <c r="AB137" s="926"/>
      <c r="AC137" s="926"/>
      <c r="AD137" s="926"/>
      <c r="AE137" s="926"/>
      <c r="AF137" s="926"/>
      <c r="AG137" s="926"/>
      <c r="AH137" s="926"/>
      <c r="AI137" s="926"/>
      <c r="AJ137" s="926"/>
      <c r="AK137" s="926"/>
      <c r="AL137" s="926"/>
      <c r="AM137" s="926"/>
      <c r="AN137" s="926"/>
      <c r="AO137" s="926"/>
      <c r="AP137" s="926"/>
      <c r="AQ137" s="926"/>
      <c r="AR137" s="926"/>
      <c r="AS137" s="926"/>
      <c r="AT137" s="926"/>
      <c r="AU137" s="926"/>
      <c r="AV137" s="926"/>
      <c r="AW137" s="926"/>
      <c r="AX137" s="926"/>
      <c r="AY137" s="926"/>
      <c r="AZ137" s="926"/>
      <c r="BA137" s="926"/>
      <c r="BB137" s="926"/>
      <c r="BC137" s="926"/>
      <c r="BD137" s="926"/>
      <c r="BE137" s="926"/>
      <c r="BF137" s="926"/>
      <c r="BG137" s="926"/>
      <c r="BH137" s="926"/>
      <c r="BI137" s="926"/>
      <c r="BJ137" s="926"/>
      <c r="BK137" s="926"/>
      <c r="BL137" s="926"/>
      <c r="BM137" s="926"/>
      <c r="BN137" s="926"/>
      <c r="BO137" s="926"/>
      <c r="BP137" s="926"/>
      <c r="BQ137" s="926"/>
      <c r="BR137" s="926"/>
      <c r="BS137" s="926"/>
      <c r="BT137" s="926"/>
      <c r="BU137" s="926"/>
      <c r="BV137" s="926"/>
      <c r="BW137" s="926"/>
      <c r="BX137" s="926"/>
      <c r="BY137" s="926"/>
      <c r="BZ137" s="926"/>
      <c r="CA137" s="926"/>
      <c r="CB137" s="926"/>
      <c r="CC137" s="926"/>
      <c r="CD137" s="926"/>
      <c r="CE137" s="926"/>
      <c r="CF137" s="926"/>
      <c r="CG137" s="926"/>
      <c r="CH137" s="926"/>
      <c r="CI137" s="926"/>
      <c r="CJ137" s="926"/>
      <c r="CK137" s="926"/>
      <c r="CL137" s="941"/>
    </row>
    <row r="138" spans="1:90" s="927" customFormat="1" hidden="1">
      <c r="A138" s="928" t="str">
        <f>IF(ISERROR(#REF!),"xx","")</f>
        <v>xx</v>
      </c>
      <c r="B138" s="971"/>
      <c r="C138" s="950" t="str">
        <f t="shared" si="2"/>
        <v/>
      </c>
      <c r="D138" s="872" t="s">
        <v>3544</v>
      </c>
      <c r="E138" s="948" t="s">
        <v>3596</v>
      </c>
      <c r="F138" s="933">
        <v>758</v>
      </c>
      <c r="G138" s="933">
        <v>958</v>
      </c>
      <c r="H138" s="933" t="s">
        <v>4102</v>
      </c>
      <c r="I138" s="933" t="s">
        <v>4103</v>
      </c>
      <c r="J138" s="933" t="s">
        <v>4312</v>
      </c>
      <c r="K138" s="933"/>
      <c r="L138" s="934"/>
      <c r="M138" s="933"/>
      <c r="N138" s="933"/>
      <c r="O138" s="933"/>
      <c r="P138" s="926"/>
      <c r="Q138" s="926"/>
      <c r="R138" s="926"/>
      <c r="S138" s="926"/>
      <c r="T138" s="926"/>
      <c r="U138" s="926"/>
      <c r="V138" s="926"/>
      <c r="W138" s="926"/>
      <c r="X138" s="926"/>
      <c r="Y138" s="926"/>
      <c r="Z138" s="926"/>
      <c r="AA138" s="926"/>
      <c r="AB138" s="926"/>
      <c r="AC138" s="926"/>
      <c r="AD138" s="926"/>
      <c r="AE138" s="926"/>
      <c r="AF138" s="926"/>
      <c r="AG138" s="926"/>
      <c r="AH138" s="926"/>
      <c r="AI138" s="926"/>
      <c r="AJ138" s="926"/>
      <c r="AK138" s="926"/>
      <c r="AL138" s="926"/>
      <c r="AM138" s="926"/>
      <c r="AN138" s="926"/>
      <c r="AO138" s="926"/>
      <c r="AP138" s="926"/>
      <c r="AQ138" s="926"/>
      <c r="AR138" s="926"/>
      <c r="AS138" s="926"/>
      <c r="AT138" s="926"/>
      <c r="AU138" s="926"/>
      <c r="AV138" s="926"/>
      <c r="AW138" s="926"/>
      <c r="AX138" s="926"/>
      <c r="AY138" s="926"/>
      <c r="AZ138" s="926"/>
      <c r="BA138" s="926"/>
      <c r="BB138" s="926"/>
      <c r="BC138" s="926"/>
      <c r="BD138" s="926"/>
      <c r="BE138" s="926"/>
      <c r="BF138" s="926"/>
      <c r="BG138" s="926"/>
      <c r="BH138" s="926"/>
      <c r="BI138" s="926"/>
      <c r="BJ138" s="926"/>
      <c r="BK138" s="926"/>
      <c r="BL138" s="926"/>
      <c r="BM138" s="926"/>
      <c r="BN138" s="926"/>
      <c r="BO138" s="926"/>
      <c r="BP138" s="926"/>
      <c r="BQ138" s="926"/>
      <c r="BR138" s="926"/>
      <c r="BS138" s="926"/>
      <c r="BT138" s="926"/>
      <c r="BU138" s="926"/>
      <c r="BV138" s="926"/>
      <c r="BW138" s="926"/>
      <c r="BX138" s="926"/>
      <c r="BY138" s="926"/>
      <c r="BZ138" s="926"/>
      <c r="CA138" s="926"/>
      <c r="CB138" s="926"/>
      <c r="CC138" s="926"/>
      <c r="CD138" s="926"/>
      <c r="CE138" s="926"/>
      <c r="CF138" s="926"/>
      <c r="CG138" s="926"/>
      <c r="CH138" s="926"/>
      <c r="CI138" s="926"/>
      <c r="CJ138" s="926"/>
      <c r="CK138" s="926"/>
      <c r="CL138" s="941"/>
    </row>
    <row r="139" spans="1:90" s="927" customFormat="1" hidden="1">
      <c r="A139" s="928" t="str">
        <f>IF(ISERROR(#REF!),"xx","")</f>
        <v>xx</v>
      </c>
      <c r="B139" s="971"/>
      <c r="C139" s="950" t="str">
        <f t="shared" si="2"/>
        <v/>
      </c>
      <c r="D139" s="942">
        <v>9967000874</v>
      </c>
      <c r="E139" s="948" t="s">
        <v>2332</v>
      </c>
      <c r="F139" s="929" t="s">
        <v>2331</v>
      </c>
      <c r="G139" s="929"/>
      <c r="H139" s="929"/>
      <c r="I139" s="926"/>
      <c r="J139" s="926"/>
      <c r="K139" s="926"/>
      <c r="L139" s="926"/>
      <c r="M139" s="926"/>
      <c r="N139" s="926"/>
      <c r="O139" s="926"/>
      <c r="P139" s="926"/>
      <c r="Q139" s="926"/>
      <c r="R139" s="926"/>
      <c r="S139" s="926"/>
      <c r="T139" s="926"/>
      <c r="U139" s="926"/>
      <c r="V139" s="926"/>
      <c r="W139" s="926"/>
      <c r="X139" s="926"/>
      <c r="Y139" s="926"/>
      <c r="Z139" s="926"/>
      <c r="AA139" s="926"/>
      <c r="AB139" s="926"/>
      <c r="AC139" s="926"/>
      <c r="AD139" s="926"/>
      <c r="AE139" s="926"/>
      <c r="AF139" s="926"/>
      <c r="AG139" s="926"/>
      <c r="AH139" s="926"/>
      <c r="AI139" s="926"/>
      <c r="AJ139" s="926"/>
      <c r="AK139" s="926"/>
      <c r="AL139" s="926"/>
      <c r="AM139" s="926"/>
      <c r="AN139" s="926"/>
      <c r="AO139" s="926"/>
      <c r="AP139" s="926"/>
      <c r="AQ139" s="926"/>
      <c r="AR139" s="926"/>
      <c r="AS139" s="926"/>
      <c r="AT139" s="926"/>
      <c r="AU139" s="926"/>
      <c r="AV139" s="926"/>
      <c r="AW139" s="926"/>
      <c r="AX139" s="926"/>
      <c r="AY139" s="926"/>
      <c r="AZ139" s="926"/>
      <c r="BA139" s="926"/>
      <c r="BB139" s="926"/>
      <c r="BC139" s="926"/>
      <c r="BD139" s="926"/>
      <c r="BE139" s="926"/>
      <c r="BF139" s="926"/>
      <c r="BG139" s="926"/>
      <c r="BH139" s="926"/>
      <c r="BI139" s="926"/>
      <c r="BJ139" s="926"/>
      <c r="BK139" s="926"/>
      <c r="BL139" s="926"/>
      <c r="BM139" s="926"/>
      <c r="BN139" s="926"/>
      <c r="BO139" s="926"/>
      <c r="BP139" s="926"/>
      <c r="BQ139" s="926"/>
      <c r="BR139" s="926"/>
      <c r="BS139" s="926"/>
      <c r="BT139" s="926"/>
      <c r="BU139" s="926"/>
      <c r="BV139" s="926"/>
      <c r="BW139" s="926"/>
      <c r="BX139" s="926"/>
      <c r="BY139" s="926"/>
      <c r="BZ139" s="926"/>
      <c r="CA139" s="926"/>
      <c r="CB139" s="926"/>
      <c r="CC139" s="926"/>
      <c r="CD139" s="926"/>
      <c r="CE139" s="926"/>
      <c r="CF139" s="926"/>
      <c r="CG139" s="926"/>
      <c r="CH139" s="926"/>
      <c r="CI139" s="926"/>
      <c r="CJ139" s="926"/>
      <c r="CK139" s="926"/>
      <c r="CL139" s="941"/>
    </row>
    <row r="140" spans="1:90" s="927" customFormat="1" hidden="1">
      <c r="A140" s="928" t="str">
        <f>IF(ISERROR(#REF!),"xx","")</f>
        <v>xx</v>
      </c>
      <c r="B140" s="971"/>
      <c r="C140" s="950" t="str">
        <f t="shared" si="2"/>
        <v/>
      </c>
      <c r="D140" s="942" t="s">
        <v>2575</v>
      </c>
      <c r="E140" s="948" t="s">
        <v>2621</v>
      </c>
      <c r="F140" s="929" t="s">
        <v>2585</v>
      </c>
      <c r="G140" s="929" t="s">
        <v>2586</v>
      </c>
      <c r="H140" s="929" t="s">
        <v>2984</v>
      </c>
      <c r="I140" s="926"/>
      <c r="J140" s="926"/>
      <c r="K140" s="926"/>
      <c r="L140" s="926"/>
      <c r="M140" s="926"/>
      <c r="N140" s="926"/>
      <c r="O140" s="926"/>
      <c r="P140" s="926"/>
      <c r="Q140" s="926"/>
      <c r="R140" s="926"/>
      <c r="S140" s="926"/>
      <c r="T140" s="926"/>
      <c r="U140" s="926"/>
      <c r="V140" s="926"/>
      <c r="W140" s="926"/>
      <c r="X140" s="926"/>
      <c r="Y140" s="926"/>
      <c r="Z140" s="926"/>
      <c r="AA140" s="926"/>
      <c r="AB140" s="926"/>
      <c r="AC140" s="926"/>
      <c r="AD140" s="926"/>
      <c r="AE140" s="926"/>
      <c r="AF140" s="926"/>
      <c r="AG140" s="926"/>
      <c r="AH140" s="926"/>
      <c r="AI140" s="926"/>
      <c r="AJ140" s="926"/>
      <c r="AK140" s="926"/>
      <c r="AL140" s="926"/>
      <c r="AM140" s="926"/>
      <c r="AN140" s="926"/>
      <c r="AO140" s="926"/>
      <c r="AP140" s="926"/>
      <c r="AQ140" s="926"/>
      <c r="AR140" s="926"/>
      <c r="AS140" s="926"/>
      <c r="AT140" s="926"/>
      <c r="AU140" s="926"/>
      <c r="AV140" s="926"/>
      <c r="AW140" s="926"/>
      <c r="AX140" s="926"/>
      <c r="AY140" s="926"/>
      <c r="AZ140" s="926"/>
      <c r="BA140" s="926"/>
      <c r="BB140" s="926"/>
      <c r="BC140" s="926"/>
      <c r="BD140" s="926"/>
      <c r="BE140" s="926"/>
      <c r="BF140" s="926"/>
      <c r="BG140" s="926"/>
      <c r="BH140" s="926"/>
      <c r="BI140" s="926"/>
      <c r="BJ140" s="926"/>
      <c r="BK140" s="926"/>
      <c r="BL140" s="926"/>
      <c r="BM140" s="926"/>
      <c r="BN140" s="926"/>
      <c r="BO140" s="926"/>
      <c r="BP140" s="926"/>
      <c r="BQ140" s="926"/>
      <c r="BR140" s="926"/>
      <c r="BS140" s="926"/>
      <c r="BT140" s="926"/>
      <c r="BU140" s="926"/>
      <c r="BV140" s="926"/>
      <c r="BW140" s="926"/>
      <c r="BX140" s="926"/>
      <c r="BY140" s="926"/>
      <c r="BZ140" s="926"/>
      <c r="CA140" s="926"/>
      <c r="CB140" s="926"/>
      <c r="CC140" s="926"/>
      <c r="CD140" s="926"/>
      <c r="CE140" s="926"/>
      <c r="CF140" s="926"/>
      <c r="CG140" s="926"/>
      <c r="CH140" s="926"/>
      <c r="CI140" s="926"/>
      <c r="CJ140" s="926"/>
      <c r="CK140" s="926"/>
      <c r="CL140" s="941"/>
    </row>
    <row r="141" spans="1:90" s="927" customFormat="1" hidden="1">
      <c r="A141" s="928" t="str">
        <f>IF(ISERROR(#REF!),"xx","")</f>
        <v>xx</v>
      </c>
      <c r="B141" s="971"/>
      <c r="C141" s="950" t="str">
        <f t="shared" si="2"/>
        <v/>
      </c>
      <c r="D141" s="942" t="s">
        <v>2720</v>
      </c>
      <c r="E141" s="948" t="s">
        <v>2728</v>
      </c>
      <c r="F141" s="929">
        <v>4020</v>
      </c>
      <c r="G141" s="929"/>
      <c r="H141" s="929"/>
      <c r="I141" s="926"/>
      <c r="J141" s="926"/>
      <c r="K141" s="926"/>
      <c r="L141" s="926"/>
      <c r="M141" s="926"/>
      <c r="N141" s="926"/>
      <c r="O141" s="926"/>
      <c r="P141" s="926"/>
      <c r="Q141" s="926"/>
      <c r="R141" s="926"/>
      <c r="S141" s="926"/>
      <c r="T141" s="926"/>
      <c r="U141" s="926"/>
      <c r="V141" s="926"/>
      <c r="W141" s="926"/>
      <c r="X141" s="926"/>
      <c r="Y141" s="926"/>
      <c r="Z141" s="926"/>
      <c r="AA141" s="926"/>
      <c r="AB141" s="926"/>
      <c r="AC141" s="926"/>
      <c r="AD141" s="926"/>
      <c r="AE141" s="926"/>
      <c r="AF141" s="926"/>
      <c r="AG141" s="926"/>
      <c r="AH141" s="926"/>
      <c r="AI141" s="926"/>
      <c r="AJ141" s="926"/>
      <c r="AK141" s="926"/>
      <c r="AL141" s="926"/>
      <c r="AM141" s="926"/>
      <c r="AN141" s="926"/>
      <c r="AO141" s="926"/>
      <c r="AP141" s="926"/>
      <c r="AQ141" s="926"/>
      <c r="AR141" s="926"/>
      <c r="AS141" s="926"/>
      <c r="AT141" s="926"/>
      <c r="AU141" s="926"/>
      <c r="AV141" s="926"/>
      <c r="AW141" s="926"/>
      <c r="AX141" s="926"/>
      <c r="AY141" s="926"/>
      <c r="AZ141" s="926"/>
      <c r="BA141" s="926"/>
      <c r="BB141" s="926"/>
      <c r="BC141" s="926"/>
      <c r="BD141" s="926"/>
      <c r="BE141" s="926"/>
      <c r="BF141" s="926"/>
      <c r="BG141" s="926"/>
      <c r="BH141" s="926"/>
      <c r="BI141" s="926"/>
      <c r="BJ141" s="926"/>
      <c r="BK141" s="926"/>
      <c r="BL141" s="926"/>
      <c r="BM141" s="926"/>
      <c r="BN141" s="926"/>
      <c r="BO141" s="926"/>
      <c r="BP141" s="926"/>
      <c r="BQ141" s="926"/>
      <c r="BR141" s="926"/>
      <c r="BS141" s="926"/>
      <c r="BT141" s="926"/>
      <c r="BU141" s="926"/>
      <c r="BV141" s="926"/>
      <c r="BW141" s="926"/>
      <c r="BX141" s="926"/>
      <c r="BY141" s="926"/>
      <c r="BZ141" s="926"/>
      <c r="CA141" s="926"/>
      <c r="CB141" s="926"/>
      <c r="CC141" s="926"/>
      <c r="CD141" s="926"/>
      <c r="CE141" s="926"/>
      <c r="CF141" s="926"/>
      <c r="CG141" s="926"/>
      <c r="CH141" s="926"/>
      <c r="CI141" s="926"/>
      <c r="CJ141" s="926"/>
      <c r="CK141" s="926"/>
      <c r="CL141" s="941"/>
    </row>
    <row r="142" spans="1:90" s="927" customFormat="1" hidden="1">
      <c r="A142" s="928" t="str">
        <f>IF(ISERROR(#REF!),"xx","")</f>
        <v>xx</v>
      </c>
      <c r="B142" s="971"/>
      <c r="C142" s="950" t="str">
        <f t="shared" si="2"/>
        <v/>
      </c>
      <c r="D142" s="942" t="s">
        <v>2721</v>
      </c>
      <c r="E142" s="948" t="s">
        <v>2729</v>
      </c>
      <c r="F142" s="929">
        <v>4020</v>
      </c>
      <c r="G142" s="929"/>
      <c r="H142" s="929"/>
      <c r="I142" s="926"/>
      <c r="J142" s="926"/>
      <c r="K142" s="926"/>
      <c r="L142" s="926"/>
      <c r="M142" s="926"/>
      <c r="N142" s="926"/>
      <c r="O142" s="926"/>
      <c r="P142" s="926"/>
      <c r="Q142" s="926"/>
      <c r="R142" s="926"/>
      <c r="S142" s="926"/>
      <c r="T142" s="926"/>
      <c r="U142" s="926"/>
      <c r="V142" s="926"/>
      <c r="W142" s="926"/>
      <c r="X142" s="926"/>
      <c r="Y142" s="926"/>
      <c r="Z142" s="926"/>
      <c r="AA142" s="926"/>
      <c r="AB142" s="926"/>
      <c r="AC142" s="926"/>
      <c r="AD142" s="926"/>
      <c r="AE142" s="926"/>
      <c r="AF142" s="926"/>
      <c r="AG142" s="926"/>
      <c r="AH142" s="926"/>
      <c r="AI142" s="926"/>
      <c r="AJ142" s="926"/>
      <c r="AK142" s="926"/>
      <c r="AL142" s="926"/>
      <c r="AM142" s="926"/>
      <c r="AN142" s="926"/>
      <c r="AO142" s="926"/>
      <c r="AP142" s="926"/>
      <c r="AQ142" s="926"/>
      <c r="AR142" s="926"/>
      <c r="AS142" s="926"/>
      <c r="AT142" s="926"/>
      <c r="AU142" s="926"/>
      <c r="AV142" s="926"/>
      <c r="AW142" s="926"/>
      <c r="AX142" s="926"/>
      <c r="AY142" s="926"/>
      <c r="AZ142" s="926"/>
      <c r="BA142" s="926"/>
      <c r="BB142" s="926"/>
      <c r="BC142" s="926"/>
      <c r="BD142" s="926"/>
      <c r="BE142" s="926"/>
      <c r="BF142" s="926"/>
      <c r="BG142" s="926"/>
      <c r="BH142" s="926"/>
      <c r="BI142" s="926"/>
      <c r="BJ142" s="926"/>
      <c r="BK142" s="926"/>
      <c r="BL142" s="926"/>
      <c r="BM142" s="926"/>
      <c r="BN142" s="926"/>
      <c r="BO142" s="926"/>
      <c r="BP142" s="926"/>
      <c r="BQ142" s="926"/>
      <c r="BR142" s="926"/>
      <c r="BS142" s="926"/>
      <c r="BT142" s="926"/>
      <c r="BU142" s="926"/>
      <c r="BV142" s="926"/>
      <c r="BW142" s="926"/>
      <c r="BX142" s="926"/>
      <c r="BY142" s="926"/>
      <c r="BZ142" s="926"/>
      <c r="CA142" s="926"/>
      <c r="CB142" s="926"/>
      <c r="CC142" s="926"/>
      <c r="CD142" s="926"/>
      <c r="CE142" s="926"/>
      <c r="CF142" s="926"/>
      <c r="CG142" s="926"/>
      <c r="CH142" s="926"/>
      <c r="CI142" s="926"/>
      <c r="CJ142" s="926"/>
      <c r="CK142" s="926"/>
      <c r="CL142" s="941"/>
    </row>
    <row r="143" spans="1:90" s="927" customFormat="1" hidden="1">
      <c r="A143" s="928" t="str">
        <f>IF(ISERROR(#REF!),"xx","")</f>
        <v>xx</v>
      </c>
      <c r="B143" s="971"/>
      <c r="C143" s="950" t="str">
        <f t="shared" si="2"/>
        <v/>
      </c>
      <c r="D143" s="942" t="s">
        <v>2910</v>
      </c>
      <c r="E143" s="948" t="s">
        <v>2913</v>
      </c>
      <c r="F143" s="929">
        <v>4050</v>
      </c>
      <c r="G143" s="929">
        <v>4750</v>
      </c>
      <c r="H143" s="929"/>
      <c r="I143" s="926"/>
      <c r="J143" s="926"/>
      <c r="K143" s="926"/>
      <c r="L143" s="926"/>
      <c r="M143" s="926"/>
      <c r="N143" s="926"/>
      <c r="O143" s="926"/>
      <c r="P143" s="926"/>
      <c r="Q143" s="926"/>
      <c r="R143" s="926"/>
      <c r="S143" s="926"/>
      <c r="T143" s="926"/>
      <c r="U143" s="926"/>
      <c r="V143" s="926"/>
      <c r="W143" s="926"/>
      <c r="X143" s="926"/>
      <c r="Y143" s="926"/>
      <c r="Z143" s="926"/>
      <c r="AA143" s="926"/>
      <c r="AB143" s="926"/>
      <c r="AC143" s="926"/>
      <c r="AD143" s="926"/>
      <c r="AE143" s="926"/>
      <c r="AF143" s="926"/>
      <c r="AG143" s="926"/>
      <c r="AH143" s="926"/>
      <c r="AI143" s="926"/>
      <c r="AJ143" s="926"/>
      <c r="AK143" s="926"/>
      <c r="AL143" s="926"/>
      <c r="AM143" s="926"/>
      <c r="AN143" s="926"/>
      <c r="AO143" s="926"/>
      <c r="AP143" s="926"/>
      <c r="AQ143" s="926"/>
      <c r="AR143" s="926"/>
      <c r="AS143" s="926"/>
      <c r="AT143" s="926"/>
      <c r="AU143" s="926"/>
      <c r="AV143" s="926"/>
      <c r="AW143" s="926"/>
      <c r="AX143" s="926"/>
      <c r="AY143" s="926"/>
      <c r="AZ143" s="926"/>
      <c r="BA143" s="926"/>
      <c r="BB143" s="926"/>
      <c r="BC143" s="926"/>
      <c r="BD143" s="926"/>
      <c r="BE143" s="926"/>
      <c r="BF143" s="926"/>
      <c r="BG143" s="926"/>
      <c r="BH143" s="926"/>
      <c r="BI143" s="926"/>
      <c r="BJ143" s="926"/>
      <c r="BK143" s="926"/>
      <c r="BL143" s="926"/>
      <c r="BM143" s="926"/>
      <c r="BN143" s="926"/>
      <c r="BO143" s="926"/>
      <c r="BP143" s="926"/>
      <c r="BQ143" s="926"/>
      <c r="BR143" s="926"/>
      <c r="BS143" s="926"/>
      <c r="BT143" s="926"/>
      <c r="BU143" s="926"/>
      <c r="BV143" s="926"/>
      <c r="BW143" s="926"/>
      <c r="BX143" s="926"/>
      <c r="BY143" s="926"/>
      <c r="BZ143" s="926"/>
      <c r="CA143" s="926"/>
      <c r="CB143" s="926"/>
      <c r="CC143" s="926"/>
      <c r="CD143" s="926"/>
      <c r="CE143" s="926"/>
      <c r="CF143" s="926"/>
      <c r="CG143" s="926"/>
      <c r="CH143" s="926"/>
      <c r="CI143" s="926"/>
      <c r="CJ143" s="926"/>
      <c r="CK143" s="926"/>
      <c r="CL143" s="941"/>
    </row>
    <row r="144" spans="1:90" s="927" customFormat="1" hidden="1">
      <c r="A144" s="928" t="str">
        <f>IF(ISERROR(#REF!),"xx","")</f>
        <v>xx</v>
      </c>
      <c r="B144" s="971"/>
      <c r="C144" s="950" t="str">
        <f t="shared" si="2"/>
        <v/>
      </c>
      <c r="D144" s="942" t="s">
        <v>3839</v>
      </c>
      <c r="E144" s="948" t="s">
        <v>3895</v>
      </c>
      <c r="F144" s="929" t="s">
        <v>3826</v>
      </c>
      <c r="G144" s="929" t="s">
        <v>3827</v>
      </c>
      <c r="H144" s="929" t="s">
        <v>3828</v>
      </c>
      <c r="I144" s="926"/>
      <c r="J144" s="926"/>
      <c r="K144" s="926"/>
      <c r="L144" s="926"/>
      <c r="M144" s="926"/>
      <c r="N144" s="926"/>
      <c r="O144" s="926"/>
      <c r="P144" s="926"/>
      <c r="Q144" s="926"/>
      <c r="R144" s="926"/>
      <c r="S144" s="926"/>
      <c r="T144" s="926"/>
      <c r="U144" s="926"/>
      <c r="V144" s="926"/>
      <c r="W144" s="926"/>
      <c r="X144" s="926"/>
      <c r="Y144" s="926"/>
      <c r="Z144" s="926"/>
      <c r="AA144" s="926"/>
      <c r="AB144" s="926"/>
      <c r="AC144" s="926"/>
      <c r="AD144" s="926"/>
      <c r="AE144" s="926"/>
      <c r="AF144" s="926"/>
      <c r="AG144" s="926"/>
      <c r="AH144" s="926"/>
      <c r="AI144" s="926"/>
      <c r="AJ144" s="926"/>
      <c r="AK144" s="926"/>
      <c r="AL144" s="926"/>
      <c r="AM144" s="926"/>
      <c r="AN144" s="926"/>
      <c r="AO144" s="926"/>
      <c r="AP144" s="926"/>
      <c r="AQ144" s="926"/>
      <c r="AR144" s="926"/>
      <c r="AS144" s="926"/>
      <c r="AT144" s="926"/>
      <c r="AU144" s="926"/>
      <c r="AV144" s="926"/>
      <c r="AW144" s="926"/>
      <c r="AX144" s="926"/>
      <c r="AY144" s="926"/>
      <c r="AZ144" s="926"/>
      <c r="BA144" s="926"/>
      <c r="BB144" s="926"/>
      <c r="BC144" s="926"/>
      <c r="BD144" s="926"/>
      <c r="BE144" s="926"/>
      <c r="BF144" s="926"/>
      <c r="BG144" s="926"/>
      <c r="BH144" s="926"/>
      <c r="BI144" s="926"/>
      <c r="BJ144" s="926"/>
      <c r="BK144" s="926"/>
      <c r="BL144" s="926"/>
      <c r="BM144" s="926"/>
      <c r="BN144" s="926"/>
      <c r="BO144" s="926"/>
      <c r="BP144" s="926"/>
      <c r="BQ144" s="926"/>
      <c r="BR144" s="926"/>
      <c r="BS144" s="926"/>
      <c r="BT144" s="926"/>
      <c r="BU144" s="926"/>
      <c r="BV144" s="926"/>
      <c r="BW144" s="926"/>
      <c r="BX144" s="926"/>
      <c r="BY144" s="926"/>
      <c r="BZ144" s="926"/>
      <c r="CA144" s="926"/>
      <c r="CB144" s="926"/>
      <c r="CC144" s="926"/>
      <c r="CD144" s="926"/>
      <c r="CE144" s="926"/>
      <c r="CF144" s="926"/>
      <c r="CG144" s="926"/>
      <c r="CH144" s="926"/>
      <c r="CI144" s="926"/>
      <c r="CJ144" s="926"/>
      <c r="CK144" s="926"/>
      <c r="CL144" s="941"/>
    </row>
    <row r="145" spans="1:90" s="927" customFormat="1" hidden="1">
      <c r="A145" s="928" t="str">
        <f>IF(ISERROR(#REF!),"xx","")</f>
        <v>xx</v>
      </c>
      <c r="B145" s="971"/>
      <c r="C145" s="950" t="str">
        <f t="shared" si="2"/>
        <v/>
      </c>
      <c r="D145" s="942" t="s">
        <v>4467</v>
      </c>
      <c r="E145" s="948" t="s">
        <v>4485</v>
      </c>
      <c r="F145" s="929">
        <v>4052</v>
      </c>
      <c r="G145" s="929">
        <v>4752</v>
      </c>
      <c r="H145" s="929"/>
      <c r="I145" s="926"/>
      <c r="J145" s="926"/>
      <c r="K145" s="926"/>
      <c r="L145" s="926"/>
      <c r="M145" s="926"/>
      <c r="N145" s="926"/>
      <c r="O145" s="926"/>
      <c r="P145" s="926"/>
      <c r="Q145" s="926"/>
      <c r="R145" s="926"/>
      <c r="S145" s="926"/>
      <c r="T145" s="926"/>
      <c r="U145" s="926"/>
      <c r="V145" s="926"/>
      <c r="W145" s="926"/>
      <c r="X145" s="926"/>
      <c r="Y145" s="926"/>
      <c r="Z145" s="926"/>
      <c r="AA145" s="926"/>
      <c r="AB145" s="926"/>
      <c r="AC145" s="926"/>
      <c r="AD145" s="926"/>
      <c r="AE145" s="926"/>
      <c r="AF145" s="926"/>
      <c r="AG145" s="926"/>
      <c r="AH145" s="926"/>
      <c r="AI145" s="926"/>
      <c r="AJ145" s="926"/>
      <c r="AK145" s="926"/>
      <c r="AL145" s="926"/>
      <c r="AM145" s="926"/>
      <c r="AN145" s="926"/>
      <c r="AO145" s="926"/>
      <c r="AP145" s="926"/>
      <c r="AQ145" s="926"/>
      <c r="AR145" s="926"/>
      <c r="AS145" s="926"/>
      <c r="AT145" s="926"/>
      <c r="AU145" s="926"/>
      <c r="AV145" s="926"/>
      <c r="AW145" s="926"/>
      <c r="AX145" s="926"/>
      <c r="AY145" s="926"/>
      <c r="AZ145" s="926"/>
      <c r="BA145" s="926"/>
      <c r="BB145" s="926"/>
      <c r="BC145" s="926"/>
      <c r="BD145" s="926"/>
      <c r="BE145" s="926"/>
      <c r="BF145" s="926"/>
      <c r="BG145" s="926"/>
      <c r="BH145" s="926"/>
      <c r="BI145" s="926"/>
      <c r="BJ145" s="926"/>
      <c r="BK145" s="926"/>
      <c r="BL145" s="926"/>
      <c r="BM145" s="926"/>
      <c r="BN145" s="926"/>
      <c r="BO145" s="926"/>
      <c r="BP145" s="926"/>
      <c r="BQ145" s="926"/>
      <c r="BR145" s="926"/>
      <c r="BS145" s="926"/>
      <c r="BT145" s="926"/>
      <c r="BU145" s="926"/>
      <c r="BV145" s="926"/>
      <c r="BW145" s="926"/>
      <c r="BX145" s="926"/>
      <c r="BY145" s="926"/>
      <c r="BZ145" s="926"/>
      <c r="CA145" s="926"/>
      <c r="CB145" s="926"/>
      <c r="CC145" s="926"/>
      <c r="CD145" s="926"/>
      <c r="CE145" s="926"/>
      <c r="CF145" s="926"/>
      <c r="CG145" s="926"/>
      <c r="CH145" s="926"/>
      <c r="CI145" s="926"/>
      <c r="CJ145" s="926"/>
      <c r="CK145" s="926"/>
      <c r="CL145" s="941"/>
    </row>
    <row r="146" spans="1:90" s="927" customFormat="1" hidden="1">
      <c r="A146" s="928" t="str">
        <f>IF(ISERROR(#REF!),"xx","")</f>
        <v>xx</v>
      </c>
      <c r="B146" s="971"/>
      <c r="C146" s="950" t="str">
        <f t="shared" si="2"/>
        <v/>
      </c>
      <c r="D146" s="942" t="s">
        <v>3841</v>
      </c>
      <c r="E146" s="948" t="s">
        <v>3896</v>
      </c>
      <c r="F146" s="929" t="s">
        <v>3826</v>
      </c>
      <c r="G146" s="929" t="s">
        <v>3827</v>
      </c>
      <c r="H146" s="929" t="s">
        <v>3828</v>
      </c>
      <c r="I146" s="926"/>
      <c r="J146" s="926"/>
      <c r="K146" s="926"/>
      <c r="L146" s="926"/>
      <c r="M146" s="926"/>
      <c r="N146" s="926"/>
      <c r="O146" s="926"/>
      <c r="P146" s="926"/>
      <c r="Q146" s="926"/>
      <c r="R146" s="926"/>
      <c r="S146" s="926"/>
      <c r="T146" s="926"/>
      <c r="U146" s="926"/>
      <c r="V146" s="926"/>
      <c r="W146" s="926"/>
      <c r="X146" s="926"/>
      <c r="Y146" s="926"/>
      <c r="Z146" s="926"/>
      <c r="AA146" s="926"/>
      <c r="AB146" s="926"/>
      <c r="AC146" s="926"/>
      <c r="AD146" s="926"/>
      <c r="AE146" s="926"/>
      <c r="AF146" s="926"/>
      <c r="AG146" s="926"/>
      <c r="AH146" s="926"/>
      <c r="AI146" s="926"/>
      <c r="AJ146" s="926"/>
      <c r="AK146" s="926"/>
      <c r="AL146" s="926"/>
      <c r="AM146" s="926"/>
      <c r="AN146" s="926"/>
      <c r="AO146" s="926"/>
      <c r="AP146" s="926"/>
      <c r="AQ146" s="926"/>
      <c r="AR146" s="926"/>
      <c r="AS146" s="926"/>
      <c r="AT146" s="926"/>
      <c r="AU146" s="926"/>
      <c r="AV146" s="926"/>
      <c r="AW146" s="926"/>
      <c r="AX146" s="926"/>
      <c r="AY146" s="926"/>
      <c r="AZ146" s="926"/>
      <c r="BA146" s="926"/>
      <c r="BB146" s="926"/>
      <c r="BC146" s="926"/>
      <c r="BD146" s="926"/>
      <c r="BE146" s="926"/>
      <c r="BF146" s="926"/>
      <c r="BG146" s="926"/>
      <c r="BH146" s="926"/>
      <c r="BI146" s="926"/>
      <c r="BJ146" s="926"/>
      <c r="BK146" s="926"/>
      <c r="BL146" s="926"/>
      <c r="BM146" s="926"/>
      <c r="BN146" s="926"/>
      <c r="BO146" s="926"/>
      <c r="BP146" s="926"/>
      <c r="BQ146" s="926"/>
      <c r="BR146" s="926"/>
      <c r="BS146" s="926"/>
      <c r="BT146" s="926"/>
      <c r="BU146" s="926"/>
      <c r="BV146" s="926"/>
      <c r="BW146" s="926"/>
      <c r="BX146" s="926"/>
      <c r="BY146" s="926"/>
      <c r="BZ146" s="926"/>
      <c r="CA146" s="926"/>
      <c r="CB146" s="926"/>
      <c r="CC146" s="926"/>
      <c r="CD146" s="926"/>
      <c r="CE146" s="926"/>
      <c r="CF146" s="926"/>
      <c r="CG146" s="926"/>
      <c r="CH146" s="926"/>
      <c r="CI146" s="926"/>
      <c r="CJ146" s="926"/>
      <c r="CK146" s="926"/>
      <c r="CL146" s="941"/>
    </row>
    <row r="147" spans="1:90" s="927" customFormat="1" hidden="1">
      <c r="A147" s="928" t="str">
        <f>IF(ISERROR(#REF!),"xx","")</f>
        <v>xx</v>
      </c>
      <c r="B147" s="971"/>
      <c r="C147" s="950" t="str">
        <f t="shared" si="2"/>
        <v/>
      </c>
      <c r="D147" s="942" t="s">
        <v>4469</v>
      </c>
      <c r="E147" s="948" t="s">
        <v>4486</v>
      </c>
      <c r="F147" s="929">
        <v>4052</v>
      </c>
      <c r="G147" s="929">
        <v>4752</v>
      </c>
      <c r="H147" s="929"/>
      <c r="I147" s="926"/>
      <c r="J147" s="926"/>
      <c r="K147" s="926"/>
      <c r="L147" s="926"/>
      <c r="M147" s="926"/>
      <c r="N147" s="926"/>
      <c r="O147" s="926"/>
      <c r="P147" s="926"/>
      <c r="Q147" s="926"/>
      <c r="R147" s="926"/>
      <c r="S147" s="926"/>
      <c r="T147" s="926"/>
      <c r="U147" s="926"/>
      <c r="V147" s="926"/>
      <c r="W147" s="926"/>
      <c r="X147" s="926"/>
      <c r="Y147" s="926"/>
      <c r="Z147" s="926"/>
      <c r="AA147" s="926"/>
      <c r="AB147" s="926"/>
      <c r="AC147" s="926"/>
      <c r="AD147" s="926"/>
      <c r="AE147" s="926"/>
      <c r="AF147" s="926"/>
      <c r="AG147" s="926"/>
      <c r="AH147" s="926"/>
      <c r="AI147" s="926"/>
      <c r="AJ147" s="926"/>
      <c r="AK147" s="926"/>
      <c r="AL147" s="926"/>
      <c r="AM147" s="926"/>
      <c r="AN147" s="926"/>
      <c r="AO147" s="926"/>
      <c r="AP147" s="926"/>
      <c r="AQ147" s="926"/>
      <c r="AR147" s="926"/>
      <c r="AS147" s="926"/>
      <c r="AT147" s="926"/>
      <c r="AU147" s="926"/>
      <c r="AV147" s="926"/>
      <c r="AW147" s="926"/>
      <c r="AX147" s="926"/>
      <c r="AY147" s="926"/>
      <c r="AZ147" s="926"/>
      <c r="BA147" s="926"/>
      <c r="BB147" s="926"/>
      <c r="BC147" s="926"/>
      <c r="BD147" s="926"/>
      <c r="BE147" s="926"/>
      <c r="BF147" s="926"/>
      <c r="BG147" s="926"/>
      <c r="BH147" s="926"/>
      <c r="BI147" s="926"/>
      <c r="BJ147" s="926"/>
      <c r="BK147" s="926"/>
      <c r="BL147" s="926"/>
      <c r="BM147" s="926"/>
      <c r="BN147" s="926"/>
      <c r="BO147" s="926"/>
      <c r="BP147" s="926"/>
      <c r="BQ147" s="926"/>
      <c r="BR147" s="926"/>
      <c r="BS147" s="926"/>
      <c r="BT147" s="926"/>
      <c r="BU147" s="926"/>
      <c r="BV147" s="926"/>
      <c r="BW147" s="926"/>
      <c r="BX147" s="926"/>
      <c r="BY147" s="926"/>
      <c r="BZ147" s="926"/>
      <c r="CA147" s="926"/>
      <c r="CB147" s="926"/>
      <c r="CC147" s="926"/>
      <c r="CD147" s="926"/>
      <c r="CE147" s="926"/>
      <c r="CF147" s="926"/>
      <c r="CG147" s="926"/>
      <c r="CH147" s="926"/>
      <c r="CI147" s="926"/>
      <c r="CJ147" s="926"/>
      <c r="CK147" s="926"/>
      <c r="CL147" s="941"/>
    </row>
    <row r="148" spans="1:90" s="927" customFormat="1" hidden="1">
      <c r="A148" s="928" t="str">
        <f>IF(ISERROR(#REF!),"xx","")</f>
        <v>xx</v>
      </c>
      <c r="B148" s="971"/>
      <c r="C148" s="950" t="str">
        <f t="shared" si="2"/>
        <v/>
      </c>
      <c r="D148" s="942" t="s">
        <v>4470</v>
      </c>
      <c r="E148" s="948" t="s">
        <v>4487</v>
      </c>
      <c r="F148" s="929">
        <v>4052</v>
      </c>
      <c r="G148" s="929">
        <v>4752</v>
      </c>
      <c r="H148" s="929" t="s">
        <v>3826</v>
      </c>
      <c r="I148" s="926" t="s">
        <v>3827</v>
      </c>
      <c r="J148" s="926" t="s">
        <v>3828</v>
      </c>
      <c r="K148" s="926"/>
      <c r="L148" s="926"/>
      <c r="M148" s="926"/>
      <c r="N148" s="926"/>
      <c r="O148" s="926"/>
      <c r="P148" s="926"/>
      <c r="Q148" s="926"/>
      <c r="R148" s="926"/>
      <c r="S148" s="926"/>
      <c r="T148" s="926"/>
      <c r="U148" s="926"/>
      <c r="V148" s="926"/>
      <c r="W148" s="926"/>
      <c r="X148" s="926"/>
      <c r="Y148" s="926"/>
      <c r="Z148" s="926"/>
      <c r="AA148" s="926"/>
      <c r="AB148" s="926"/>
      <c r="AC148" s="926"/>
      <c r="AD148" s="926"/>
      <c r="AE148" s="926"/>
      <c r="AF148" s="926"/>
      <c r="AG148" s="926"/>
      <c r="AH148" s="926"/>
      <c r="AI148" s="926"/>
      <c r="AJ148" s="926"/>
      <c r="AK148" s="926"/>
      <c r="AL148" s="926"/>
      <c r="AM148" s="926"/>
      <c r="AN148" s="926"/>
      <c r="AO148" s="926"/>
      <c r="AP148" s="926"/>
      <c r="AQ148" s="926"/>
      <c r="AR148" s="926"/>
      <c r="AS148" s="926"/>
      <c r="AT148" s="926"/>
      <c r="AU148" s="926"/>
      <c r="AV148" s="926"/>
      <c r="AW148" s="926"/>
      <c r="AX148" s="926"/>
      <c r="AY148" s="926"/>
      <c r="AZ148" s="926"/>
      <c r="BA148" s="926"/>
      <c r="BB148" s="926"/>
      <c r="BC148" s="926"/>
      <c r="BD148" s="926"/>
      <c r="BE148" s="926"/>
      <c r="BF148" s="926"/>
      <c r="BG148" s="926"/>
      <c r="BH148" s="926"/>
      <c r="BI148" s="926"/>
      <c r="BJ148" s="926"/>
      <c r="BK148" s="926"/>
      <c r="BL148" s="926"/>
      <c r="BM148" s="926"/>
      <c r="BN148" s="926"/>
      <c r="BO148" s="926"/>
      <c r="BP148" s="926"/>
      <c r="BQ148" s="926"/>
      <c r="BR148" s="926"/>
      <c r="BS148" s="926"/>
      <c r="BT148" s="926"/>
      <c r="BU148" s="926"/>
      <c r="BV148" s="926"/>
      <c r="BW148" s="926"/>
      <c r="BX148" s="926"/>
      <c r="BY148" s="926"/>
      <c r="BZ148" s="926"/>
      <c r="CA148" s="926"/>
      <c r="CB148" s="926"/>
      <c r="CC148" s="926"/>
      <c r="CD148" s="926"/>
      <c r="CE148" s="926"/>
      <c r="CF148" s="926"/>
      <c r="CG148" s="926"/>
      <c r="CH148" s="926"/>
      <c r="CI148" s="926"/>
      <c r="CJ148" s="926"/>
      <c r="CK148" s="926"/>
      <c r="CL148" s="941"/>
    </row>
    <row r="149" spans="1:90" s="927" customFormat="1" hidden="1">
      <c r="A149" s="928" t="str">
        <f>IF(ISERROR(#REF!),"xx","")</f>
        <v>xx</v>
      </c>
      <c r="B149" s="971"/>
      <c r="C149" s="950" t="str">
        <f t="shared" si="2"/>
        <v/>
      </c>
      <c r="D149" s="942">
        <v>9967000225</v>
      </c>
      <c r="E149" s="948" t="s">
        <v>3897</v>
      </c>
      <c r="F149" s="931">
        <v>222</v>
      </c>
      <c r="G149" s="931">
        <v>282</v>
      </c>
      <c r="H149" s="926">
        <v>362</v>
      </c>
      <c r="I149" s="926"/>
      <c r="J149" s="926"/>
      <c r="K149" s="926"/>
      <c r="L149" s="926"/>
      <c r="M149" s="926"/>
      <c r="N149" s="926"/>
      <c r="O149" s="926"/>
      <c r="P149" s="926"/>
      <c r="Q149" s="926"/>
      <c r="R149" s="926"/>
      <c r="S149" s="926"/>
      <c r="T149" s="926"/>
      <c r="U149" s="926"/>
      <c r="V149" s="926"/>
      <c r="W149" s="926"/>
      <c r="X149" s="926"/>
      <c r="Y149" s="926"/>
      <c r="Z149" s="926"/>
      <c r="AA149" s="926"/>
      <c r="AB149" s="926"/>
      <c r="AC149" s="926"/>
      <c r="AD149" s="926"/>
      <c r="AE149" s="926"/>
      <c r="AF149" s="926"/>
      <c r="AG149" s="926"/>
      <c r="AH149" s="926"/>
      <c r="AI149" s="926"/>
      <c r="AJ149" s="926"/>
      <c r="AK149" s="926"/>
      <c r="AL149" s="926"/>
      <c r="AM149" s="926"/>
      <c r="AN149" s="926"/>
      <c r="AO149" s="926"/>
      <c r="AP149" s="926"/>
      <c r="AQ149" s="926"/>
      <c r="AR149" s="926"/>
      <c r="AS149" s="926"/>
      <c r="AT149" s="926"/>
      <c r="AU149" s="926"/>
      <c r="AV149" s="926"/>
      <c r="AW149" s="926"/>
      <c r="AX149" s="926"/>
      <c r="AY149" s="926"/>
      <c r="AZ149" s="926"/>
      <c r="BA149" s="926"/>
      <c r="BB149" s="926"/>
      <c r="BC149" s="926"/>
      <c r="BD149" s="926"/>
      <c r="BE149" s="926"/>
      <c r="BF149" s="926"/>
      <c r="BG149" s="926"/>
      <c r="BH149" s="926"/>
      <c r="BI149" s="926"/>
      <c r="BJ149" s="926"/>
      <c r="BK149" s="926"/>
      <c r="BL149" s="926"/>
      <c r="BM149" s="926"/>
      <c r="BN149" s="926"/>
      <c r="BO149" s="926"/>
      <c r="BP149" s="926"/>
      <c r="BQ149" s="926"/>
      <c r="BR149" s="926"/>
      <c r="BS149" s="926"/>
      <c r="BT149" s="926"/>
      <c r="BU149" s="926"/>
      <c r="BV149" s="926"/>
      <c r="BW149" s="926"/>
      <c r="BX149" s="926"/>
      <c r="BY149" s="926"/>
      <c r="BZ149" s="926"/>
      <c r="CA149" s="926"/>
      <c r="CB149" s="926"/>
      <c r="CC149" s="926"/>
      <c r="CD149" s="926"/>
      <c r="CE149" s="926"/>
      <c r="CF149" s="926"/>
      <c r="CG149" s="926"/>
      <c r="CH149" s="926"/>
      <c r="CI149" s="926"/>
      <c r="CJ149" s="926"/>
      <c r="CK149" s="926"/>
      <c r="CL149" s="941"/>
    </row>
    <row r="150" spans="1:90" s="927" customFormat="1" hidden="1">
      <c r="A150" s="928" t="str">
        <f>IF(ISERROR(#REF!),"xx","")</f>
        <v>xx</v>
      </c>
      <c r="B150" s="971"/>
      <c r="C150" s="950" t="str">
        <f t="shared" si="2"/>
        <v/>
      </c>
      <c r="D150" s="942">
        <v>9967001322</v>
      </c>
      <c r="E150" s="948" t="s">
        <v>2146</v>
      </c>
      <c r="F150" s="929" t="s">
        <v>990</v>
      </c>
      <c r="G150" s="932" t="s">
        <v>991</v>
      </c>
      <c r="H150" s="926" t="s">
        <v>1102</v>
      </c>
      <c r="I150" s="926" t="s">
        <v>1416</v>
      </c>
      <c r="J150" s="926" t="s">
        <v>1417</v>
      </c>
      <c r="K150" s="926" t="s">
        <v>845</v>
      </c>
      <c r="L150" s="926"/>
      <c r="M150" s="926"/>
      <c r="N150" s="926"/>
      <c r="O150" s="926"/>
      <c r="P150" s="926"/>
      <c r="Q150" s="926"/>
      <c r="R150" s="926"/>
      <c r="S150" s="926"/>
      <c r="T150" s="926"/>
      <c r="U150" s="926"/>
      <c r="V150" s="926"/>
      <c r="W150" s="926"/>
      <c r="X150" s="926"/>
      <c r="Y150" s="926"/>
      <c r="Z150" s="926"/>
      <c r="AA150" s="926"/>
      <c r="AB150" s="926"/>
      <c r="AC150" s="926"/>
      <c r="AD150" s="926"/>
      <c r="AE150" s="926"/>
      <c r="AF150" s="926"/>
      <c r="AG150" s="926"/>
      <c r="AH150" s="926"/>
      <c r="AI150" s="926"/>
      <c r="AJ150" s="926"/>
      <c r="AK150" s="926"/>
      <c r="AL150" s="926"/>
      <c r="AM150" s="926"/>
      <c r="AN150" s="926"/>
      <c r="AO150" s="926"/>
      <c r="AP150" s="926"/>
      <c r="AQ150" s="926"/>
      <c r="AR150" s="926"/>
      <c r="AS150" s="926"/>
      <c r="AT150" s="926"/>
      <c r="AU150" s="926"/>
      <c r="AV150" s="926"/>
      <c r="AW150" s="926"/>
      <c r="AX150" s="926"/>
      <c r="AY150" s="926"/>
      <c r="AZ150" s="926"/>
      <c r="BA150" s="926"/>
      <c r="BB150" s="926"/>
      <c r="BC150" s="926"/>
      <c r="BD150" s="926"/>
      <c r="BE150" s="926"/>
      <c r="BF150" s="926"/>
      <c r="BG150" s="926"/>
      <c r="BH150" s="926"/>
      <c r="BI150" s="926"/>
      <c r="BJ150" s="926"/>
      <c r="BK150" s="926"/>
      <c r="BL150" s="926"/>
      <c r="BM150" s="926"/>
      <c r="BN150" s="926"/>
      <c r="BO150" s="926"/>
      <c r="BP150" s="926"/>
      <c r="BQ150" s="926"/>
      <c r="BR150" s="926"/>
      <c r="BS150" s="926"/>
      <c r="BT150" s="926"/>
      <c r="BU150" s="926"/>
      <c r="BV150" s="926"/>
      <c r="BW150" s="926"/>
      <c r="BX150" s="926"/>
      <c r="BY150" s="926"/>
      <c r="BZ150" s="926"/>
      <c r="CA150" s="926"/>
      <c r="CB150" s="926"/>
      <c r="CC150" s="926"/>
      <c r="CD150" s="926"/>
      <c r="CE150" s="926"/>
      <c r="CF150" s="926"/>
      <c r="CG150" s="926"/>
      <c r="CH150" s="926"/>
      <c r="CI150" s="926"/>
      <c r="CJ150" s="926"/>
      <c r="CK150" s="926"/>
      <c r="CL150" s="941"/>
    </row>
    <row r="151" spans="1:90" s="927" customFormat="1" hidden="1">
      <c r="A151" s="928" t="str">
        <f>IF(ISERROR(#REF!),"xx","")</f>
        <v>xx</v>
      </c>
      <c r="B151" s="971"/>
      <c r="C151" s="950" t="str">
        <f t="shared" si="2"/>
        <v/>
      </c>
      <c r="D151" s="942">
        <v>9967000908</v>
      </c>
      <c r="E151" s="948" t="s">
        <v>2147</v>
      </c>
      <c r="F151" s="925">
        <v>43</v>
      </c>
      <c r="G151" s="925"/>
      <c r="H151" s="925"/>
      <c r="I151" s="925"/>
      <c r="J151" s="925"/>
      <c r="K151" s="926"/>
      <c r="L151" s="926"/>
      <c r="M151" s="926"/>
      <c r="N151" s="926"/>
      <c r="O151" s="926"/>
      <c r="P151" s="926"/>
      <c r="Q151" s="926"/>
      <c r="R151" s="926"/>
      <c r="S151" s="926"/>
      <c r="T151" s="926"/>
      <c r="U151" s="926"/>
      <c r="V151" s="926"/>
      <c r="W151" s="926"/>
      <c r="X151" s="926"/>
      <c r="Y151" s="926"/>
      <c r="Z151" s="926"/>
      <c r="AA151" s="926"/>
      <c r="AB151" s="926"/>
      <c r="AC151" s="926"/>
      <c r="AD151" s="926"/>
      <c r="AE151" s="926"/>
      <c r="AF151" s="926"/>
      <c r="AG151" s="926"/>
      <c r="AH151" s="926"/>
      <c r="AI151" s="926"/>
      <c r="AJ151" s="926"/>
      <c r="AK151" s="926"/>
      <c r="AL151" s="926"/>
      <c r="AM151" s="926"/>
      <c r="AN151" s="926"/>
      <c r="AO151" s="926"/>
      <c r="AP151" s="926"/>
      <c r="AQ151" s="926"/>
      <c r="AR151" s="926"/>
      <c r="AS151" s="926"/>
      <c r="AT151" s="926"/>
      <c r="AU151" s="926"/>
      <c r="AV151" s="926"/>
      <c r="AW151" s="926"/>
      <c r="AX151" s="926"/>
      <c r="AY151" s="926"/>
      <c r="AZ151" s="926"/>
      <c r="BA151" s="926"/>
      <c r="BB151" s="926"/>
      <c r="BC151" s="926"/>
      <c r="BD151" s="926"/>
      <c r="BE151" s="926"/>
      <c r="BF151" s="926"/>
      <c r="BG151" s="926"/>
      <c r="BH151" s="926"/>
      <c r="BI151" s="926"/>
      <c r="BJ151" s="926"/>
      <c r="BK151" s="926"/>
      <c r="BL151" s="926"/>
      <c r="BM151" s="926"/>
      <c r="BN151" s="926"/>
      <c r="BO151" s="926"/>
      <c r="BP151" s="926"/>
      <c r="BQ151" s="926"/>
      <c r="BR151" s="926"/>
      <c r="BS151" s="926"/>
      <c r="BT151" s="926"/>
      <c r="BU151" s="926"/>
      <c r="BV151" s="926"/>
      <c r="BW151" s="926"/>
      <c r="BX151" s="926"/>
      <c r="BY151" s="926"/>
      <c r="BZ151" s="926"/>
      <c r="CA151" s="926"/>
      <c r="CB151" s="926"/>
      <c r="CC151" s="926"/>
      <c r="CD151" s="926"/>
      <c r="CE151" s="926"/>
      <c r="CF151" s="926"/>
      <c r="CG151" s="926"/>
      <c r="CH151" s="926"/>
      <c r="CI151" s="926"/>
      <c r="CJ151" s="926"/>
      <c r="CK151" s="926"/>
      <c r="CL151" s="941"/>
    </row>
    <row r="152" spans="1:90" s="927" customFormat="1" hidden="1">
      <c r="A152" s="928" t="str">
        <f>IF(ISERROR(#REF!),"xx","")</f>
        <v>xx</v>
      </c>
      <c r="B152" s="971"/>
      <c r="C152" s="950" t="str">
        <f t="shared" si="2"/>
        <v/>
      </c>
      <c r="D152" s="942">
        <v>9967000772</v>
      </c>
      <c r="E152" s="948" t="s">
        <v>2148</v>
      </c>
      <c r="F152" s="929" t="s">
        <v>2331</v>
      </c>
      <c r="G152" s="929"/>
      <c r="H152" s="929"/>
      <c r="I152" s="926"/>
      <c r="J152" s="926"/>
      <c r="K152" s="926"/>
      <c r="L152" s="926"/>
      <c r="M152" s="926"/>
      <c r="N152" s="926"/>
      <c r="O152" s="926"/>
      <c r="P152" s="926"/>
      <c r="Q152" s="926"/>
      <c r="R152" s="926"/>
      <c r="S152" s="926"/>
      <c r="T152" s="926"/>
      <c r="U152" s="926"/>
      <c r="V152" s="926"/>
      <c r="W152" s="926"/>
      <c r="X152" s="926"/>
      <c r="Y152" s="926"/>
      <c r="Z152" s="926"/>
      <c r="AA152" s="926"/>
      <c r="AB152" s="926"/>
      <c r="AC152" s="926"/>
      <c r="AD152" s="926"/>
      <c r="AE152" s="926"/>
      <c r="AF152" s="926"/>
      <c r="AG152" s="926"/>
      <c r="AH152" s="926"/>
      <c r="AI152" s="926"/>
      <c r="AJ152" s="926"/>
      <c r="AK152" s="926"/>
      <c r="AL152" s="926"/>
      <c r="AM152" s="926"/>
      <c r="AN152" s="926"/>
      <c r="AO152" s="926"/>
      <c r="AP152" s="926"/>
      <c r="AQ152" s="926"/>
      <c r="AR152" s="926"/>
      <c r="AS152" s="926"/>
      <c r="AT152" s="926"/>
      <c r="AU152" s="926"/>
      <c r="AV152" s="926"/>
      <c r="AW152" s="926"/>
      <c r="AX152" s="926"/>
      <c r="AY152" s="926"/>
      <c r="AZ152" s="926"/>
      <c r="BA152" s="926"/>
      <c r="BB152" s="926"/>
      <c r="BC152" s="926"/>
      <c r="BD152" s="926"/>
      <c r="BE152" s="926"/>
      <c r="BF152" s="926"/>
      <c r="BG152" s="926"/>
      <c r="BH152" s="926"/>
      <c r="BI152" s="926"/>
      <c r="BJ152" s="926"/>
      <c r="BK152" s="926"/>
      <c r="BL152" s="926"/>
      <c r="BM152" s="926"/>
      <c r="BN152" s="926"/>
      <c r="BO152" s="926"/>
      <c r="BP152" s="926"/>
      <c r="BQ152" s="926"/>
      <c r="BR152" s="926"/>
      <c r="BS152" s="926"/>
      <c r="BT152" s="926"/>
      <c r="BU152" s="926"/>
      <c r="BV152" s="926"/>
      <c r="BW152" s="926"/>
      <c r="BX152" s="926"/>
      <c r="BY152" s="926"/>
      <c r="BZ152" s="926"/>
      <c r="CA152" s="926"/>
      <c r="CB152" s="926"/>
      <c r="CC152" s="926"/>
      <c r="CD152" s="926"/>
      <c r="CE152" s="926"/>
      <c r="CF152" s="926"/>
      <c r="CG152" s="926"/>
      <c r="CH152" s="926"/>
      <c r="CI152" s="926"/>
      <c r="CJ152" s="926"/>
      <c r="CK152" s="926"/>
      <c r="CL152" s="941"/>
    </row>
    <row r="153" spans="1:90" s="927" customFormat="1" hidden="1">
      <c r="A153" s="928" t="str">
        <f>IF(ISERROR(#REF!),"xx","")</f>
        <v>xx</v>
      </c>
      <c r="B153" s="971"/>
      <c r="C153" s="950" t="str">
        <f t="shared" si="2"/>
        <v/>
      </c>
      <c r="D153" s="940">
        <v>9967002354</v>
      </c>
      <c r="E153" s="948" t="s">
        <v>4336</v>
      </c>
      <c r="F153" s="925" t="s">
        <v>1959</v>
      </c>
      <c r="G153" s="925"/>
      <c r="H153" s="925"/>
      <c r="I153" s="926"/>
      <c r="J153" s="926"/>
      <c r="K153" s="926"/>
      <c r="L153" s="926"/>
      <c r="M153" s="926"/>
      <c r="N153" s="926"/>
      <c r="O153" s="926"/>
      <c r="P153" s="926"/>
      <c r="Q153" s="926"/>
      <c r="R153" s="926"/>
      <c r="S153" s="926"/>
      <c r="T153" s="926"/>
      <c r="U153" s="926"/>
      <c r="V153" s="926"/>
      <c r="W153" s="926"/>
      <c r="X153" s="926"/>
      <c r="Y153" s="926"/>
      <c r="Z153" s="926"/>
      <c r="AA153" s="926"/>
      <c r="AB153" s="926"/>
      <c r="AC153" s="926"/>
      <c r="AD153" s="926"/>
      <c r="AE153" s="926"/>
      <c r="AF153" s="926"/>
      <c r="AG153" s="926"/>
      <c r="AH153" s="926"/>
      <c r="AI153" s="926"/>
      <c r="AJ153" s="926"/>
      <c r="AK153" s="926"/>
      <c r="AL153" s="926"/>
      <c r="AM153" s="926"/>
      <c r="AN153" s="926"/>
      <c r="AO153" s="926"/>
      <c r="AP153" s="926"/>
      <c r="AQ153" s="926"/>
      <c r="AR153" s="926"/>
      <c r="AS153" s="926"/>
      <c r="AT153" s="926"/>
      <c r="AU153" s="926"/>
      <c r="AV153" s="926"/>
      <c r="AW153" s="926"/>
      <c r="AX153" s="926"/>
      <c r="AY153" s="926"/>
      <c r="AZ153" s="926"/>
      <c r="BA153" s="926"/>
      <c r="BB153" s="926"/>
      <c r="BC153" s="926"/>
      <c r="BD153" s="926"/>
      <c r="BE153" s="926"/>
      <c r="BF153" s="926"/>
      <c r="BG153" s="926"/>
      <c r="BH153" s="926"/>
      <c r="BI153" s="926"/>
      <c r="BJ153" s="926"/>
      <c r="BK153" s="926"/>
      <c r="BL153" s="926"/>
      <c r="BM153" s="926"/>
      <c r="BN153" s="926"/>
      <c r="BO153" s="926"/>
      <c r="BP153" s="926"/>
      <c r="BQ153" s="926"/>
      <c r="BR153" s="926"/>
      <c r="BS153" s="926"/>
      <c r="BT153" s="926"/>
      <c r="BU153" s="926"/>
      <c r="BV153" s="926"/>
      <c r="BW153" s="926"/>
      <c r="BX153" s="926"/>
      <c r="BY153" s="926"/>
      <c r="BZ153" s="926"/>
      <c r="CA153" s="926"/>
      <c r="CB153" s="926"/>
      <c r="CC153" s="926"/>
      <c r="CD153" s="926"/>
      <c r="CE153" s="926"/>
      <c r="CF153" s="926"/>
      <c r="CG153" s="926"/>
      <c r="CH153" s="926"/>
      <c r="CI153" s="926"/>
      <c r="CJ153" s="926"/>
      <c r="CK153" s="926"/>
      <c r="CL153" s="941"/>
    </row>
    <row r="154" spans="1:90" s="927" customFormat="1" hidden="1">
      <c r="A154" s="928" t="str">
        <f>IF(ISERROR(#REF!),"xx","")</f>
        <v>xx</v>
      </c>
      <c r="B154" s="971"/>
      <c r="C154" s="950" t="str">
        <f t="shared" si="2"/>
        <v/>
      </c>
      <c r="D154" s="940">
        <v>9967002527</v>
      </c>
      <c r="E154" s="948" t="s">
        <v>2149</v>
      </c>
      <c r="F154" s="932" t="s">
        <v>2019</v>
      </c>
      <c r="G154" s="929" t="s">
        <v>2020</v>
      </c>
      <c r="H154" s="926"/>
      <c r="I154" s="926"/>
      <c r="J154" s="926"/>
      <c r="K154" s="926"/>
      <c r="L154" s="926"/>
      <c r="M154" s="926"/>
      <c r="N154" s="926"/>
      <c r="O154" s="926"/>
      <c r="P154" s="926"/>
      <c r="Q154" s="926"/>
      <c r="R154" s="926"/>
      <c r="S154" s="926"/>
      <c r="T154" s="926"/>
      <c r="U154" s="926"/>
      <c r="V154" s="926"/>
      <c r="W154" s="926"/>
      <c r="X154" s="926"/>
      <c r="Y154" s="926"/>
      <c r="Z154" s="926"/>
      <c r="AA154" s="926"/>
      <c r="AB154" s="926"/>
      <c r="AC154" s="926"/>
      <c r="AD154" s="926"/>
      <c r="AE154" s="926"/>
      <c r="AF154" s="926"/>
      <c r="AG154" s="926"/>
      <c r="AH154" s="926"/>
      <c r="AI154" s="926"/>
      <c r="AJ154" s="926"/>
      <c r="AK154" s="926"/>
      <c r="AL154" s="926"/>
      <c r="AM154" s="926"/>
      <c r="AN154" s="926"/>
      <c r="AO154" s="926"/>
      <c r="AP154" s="926"/>
      <c r="AQ154" s="926"/>
      <c r="AR154" s="926"/>
      <c r="AS154" s="926"/>
      <c r="AT154" s="926"/>
      <c r="AU154" s="926"/>
      <c r="AV154" s="926"/>
      <c r="AW154" s="926"/>
      <c r="AX154" s="926"/>
      <c r="AY154" s="926"/>
      <c r="AZ154" s="926"/>
      <c r="BA154" s="926"/>
      <c r="BB154" s="926"/>
      <c r="BC154" s="926"/>
      <c r="BD154" s="926"/>
      <c r="BE154" s="926"/>
      <c r="BF154" s="926"/>
      <c r="BG154" s="926"/>
      <c r="BH154" s="926"/>
      <c r="BI154" s="926"/>
      <c r="BJ154" s="926"/>
      <c r="BK154" s="926"/>
      <c r="BL154" s="926"/>
      <c r="BM154" s="926"/>
      <c r="BN154" s="926"/>
      <c r="BO154" s="926"/>
      <c r="BP154" s="926"/>
      <c r="BQ154" s="926"/>
      <c r="BR154" s="926"/>
      <c r="BS154" s="926"/>
      <c r="BT154" s="926"/>
      <c r="BU154" s="926"/>
      <c r="BV154" s="926"/>
      <c r="BW154" s="926"/>
      <c r="BX154" s="926"/>
      <c r="BY154" s="926"/>
      <c r="BZ154" s="926"/>
      <c r="CA154" s="926"/>
      <c r="CB154" s="926"/>
      <c r="CC154" s="926"/>
      <c r="CD154" s="926"/>
      <c r="CE154" s="926"/>
      <c r="CF154" s="926"/>
      <c r="CG154" s="926"/>
      <c r="CH154" s="926"/>
      <c r="CI154" s="926"/>
      <c r="CJ154" s="926"/>
      <c r="CK154" s="926"/>
      <c r="CL154" s="941"/>
    </row>
    <row r="155" spans="1:90" s="927" customFormat="1" hidden="1">
      <c r="A155" s="928" t="str">
        <f>IF(ISERROR(#REF!),"xx","")</f>
        <v>xx</v>
      </c>
      <c r="B155" s="971"/>
      <c r="C155" s="950" t="str">
        <f t="shared" si="2"/>
        <v/>
      </c>
      <c r="D155" s="940">
        <v>9967002526</v>
      </c>
      <c r="E155" s="948" t="s">
        <v>2150</v>
      </c>
      <c r="F155" s="929" t="s">
        <v>2019</v>
      </c>
      <c r="G155" s="929" t="s">
        <v>2020</v>
      </c>
      <c r="H155" s="926"/>
      <c r="I155" s="926"/>
      <c r="J155" s="926"/>
      <c r="K155" s="926"/>
      <c r="L155" s="926"/>
      <c r="M155" s="926"/>
      <c r="N155" s="926"/>
      <c r="O155" s="926"/>
      <c r="P155" s="926"/>
      <c r="Q155" s="926"/>
      <c r="R155" s="926"/>
      <c r="S155" s="926"/>
      <c r="T155" s="926"/>
      <c r="U155" s="926"/>
      <c r="V155" s="926"/>
      <c r="W155" s="926"/>
      <c r="X155" s="926"/>
      <c r="Y155" s="926"/>
      <c r="Z155" s="926"/>
      <c r="AA155" s="926"/>
      <c r="AB155" s="926"/>
      <c r="AC155" s="926"/>
      <c r="AD155" s="926"/>
      <c r="AE155" s="926"/>
      <c r="AF155" s="926"/>
      <c r="AG155" s="926"/>
      <c r="AH155" s="926"/>
      <c r="AI155" s="926"/>
      <c r="AJ155" s="926"/>
      <c r="AK155" s="926"/>
      <c r="AL155" s="926"/>
      <c r="AM155" s="926"/>
      <c r="AN155" s="926"/>
      <c r="AO155" s="926"/>
      <c r="AP155" s="926"/>
      <c r="AQ155" s="926"/>
      <c r="AR155" s="926"/>
      <c r="AS155" s="926"/>
      <c r="AT155" s="926"/>
      <c r="AU155" s="926"/>
      <c r="AV155" s="926"/>
      <c r="AW155" s="926"/>
      <c r="AX155" s="926"/>
      <c r="AY155" s="926"/>
      <c r="AZ155" s="926"/>
      <c r="BA155" s="926"/>
      <c r="BB155" s="926"/>
      <c r="BC155" s="926"/>
      <c r="BD155" s="926"/>
      <c r="BE155" s="926"/>
      <c r="BF155" s="926"/>
      <c r="BG155" s="926"/>
      <c r="BH155" s="926"/>
      <c r="BI155" s="926"/>
      <c r="BJ155" s="926"/>
      <c r="BK155" s="926"/>
      <c r="BL155" s="926"/>
      <c r="BM155" s="926"/>
      <c r="BN155" s="926"/>
      <c r="BO155" s="926"/>
      <c r="BP155" s="926"/>
      <c r="BQ155" s="926"/>
      <c r="BR155" s="926"/>
      <c r="BS155" s="926"/>
      <c r="BT155" s="926"/>
      <c r="BU155" s="926"/>
      <c r="BV155" s="926"/>
      <c r="BW155" s="926"/>
      <c r="BX155" s="926"/>
      <c r="BY155" s="926"/>
      <c r="BZ155" s="926"/>
      <c r="CA155" s="926"/>
      <c r="CB155" s="926"/>
      <c r="CC155" s="926"/>
      <c r="CD155" s="926"/>
      <c r="CE155" s="926"/>
      <c r="CF155" s="926"/>
      <c r="CG155" s="926"/>
      <c r="CH155" s="926"/>
      <c r="CI155" s="926"/>
      <c r="CJ155" s="926"/>
      <c r="CK155" s="926"/>
      <c r="CL155" s="941"/>
    </row>
    <row r="156" spans="1:90" s="927" customFormat="1" hidden="1">
      <c r="A156" s="928" t="str">
        <f>IF(ISERROR(#REF!),"xx","")</f>
        <v>xx</v>
      </c>
      <c r="B156" s="971"/>
      <c r="C156" s="950" t="str">
        <f t="shared" si="2"/>
        <v/>
      </c>
      <c r="D156" s="940" t="s">
        <v>2527</v>
      </c>
      <c r="E156" s="948" t="s">
        <v>2554</v>
      </c>
      <c r="F156" s="929">
        <v>4020</v>
      </c>
      <c r="G156" s="929"/>
      <c r="H156" s="926"/>
      <c r="I156" s="926"/>
      <c r="J156" s="926"/>
      <c r="K156" s="926"/>
      <c r="L156" s="926"/>
      <c r="M156" s="926"/>
      <c r="N156" s="926"/>
      <c r="O156" s="926"/>
      <c r="P156" s="926"/>
      <c r="Q156" s="926"/>
      <c r="R156" s="926"/>
      <c r="S156" s="926"/>
      <c r="T156" s="926"/>
      <c r="U156" s="926"/>
      <c r="V156" s="926"/>
      <c r="W156" s="926"/>
      <c r="X156" s="926"/>
      <c r="Y156" s="926"/>
      <c r="Z156" s="926"/>
      <c r="AA156" s="926"/>
      <c r="AB156" s="926"/>
      <c r="AC156" s="926"/>
      <c r="AD156" s="926"/>
      <c r="AE156" s="926"/>
      <c r="AF156" s="926"/>
      <c r="AG156" s="926"/>
      <c r="AH156" s="926"/>
      <c r="AI156" s="926"/>
      <c r="AJ156" s="926"/>
      <c r="AK156" s="926"/>
      <c r="AL156" s="926"/>
      <c r="AM156" s="926"/>
      <c r="AN156" s="926"/>
      <c r="AO156" s="926"/>
      <c r="AP156" s="926"/>
      <c r="AQ156" s="926"/>
      <c r="AR156" s="926"/>
      <c r="AS156" s="926"/>
      <c r="AT156" s="926"/>
      <c r="AU156" s="926"/>
      <c r="AV156" s="926"/>
      <c r="AW156" s="926"/>
      <c r="AX156" s="926"/>
      <c r="AY156" s="926"/>
      <c r="AZ156" s="926"/>
      <c r="BA156" s="926"/>
      <c r="BB156" s="926"/>
      <c r="BC156" s="926"/>
      <c r="BD156" s="926"/>
      <c r="BE156" s="926"/>
      <c r="BF156" s="926"/>
      <c r="BG156" s="926"/>
      <c r="BH156" s="926"/>
      <c r="BI156" s="926"/>
      <c r="BJ156" s="926"/>
      <c r="BK156" s="926"/>
      <c r="BL156" s="926"/>
      <c r="BM156" s="926"/>
      <c r="BN156" s="926"/>
      <c r="BO156" s="926"/>
      <c r="BP156" s="926"/>
      <c r="BQ156" s="926"/>
      <c r="BR156" s="926"/>
      <c r="BS156" s="926"/>
      <c r="BT156" s="926"/>
      <c r="BU156" s="926"/>
      <c r="BV156" s="926"/>
      <c r="BW156" s="926"/>
      <c r="BX156" s="926"/>
      <c r="BY156" s="926"/>
      <c r="BZ156" s="926"/>
      <c r="CA156" s="926"/>
      <c r="CB156" s="926"/>
      <c r="CC156" s="926"/>
      <c r="CD156" s="926"/>
      <c r="CE156" s="926"/>
      <c r="CF156" s="926"/>
      <c r="CG156" s="926"/>
      <c r="CH156" s="926"/>
      <c r="CI156" s="926"/>
      <c r="CJ156" s="926"/>
      <c r="CK156" s="926"/>
      <c r="CL156" s="941"/>
    </row>
    <row r="157" spans="1:90" hidden="1">
      <c r="A157" s="928" t="str">
        <f>IF(ISERROR(#REF!),"xx","")</f>
        <v>xx</v>
      </c>
      <c r="C157" s="950" t="str">
        <f t="shared" si="2"/>
        <v/>
      </c>
      <c r="D157" s="940" t="s">
        <v>2528</v>
      </c>
      <c r="E157" s="948" t="s">
        <v>2555</v>
      </c>
      <c r="F157" s="929">
        <v>4020</v>
      </c>
      <c r="G157" s="929"/>
      <c r="CL157" s="941"/>
    </row>
    <row r="158" spans="1:90">
      <c r="A158" s="928" t="str">
        <f>IF(ISERROR(#REF!),"xx","")</f>
        <v>xx</v>
      </c>
      <c r="C158" s="950" t="str">
        <f t="shared" si="2"/>
        <v>Press C83hc</v>
      </c>
      <c r="D158" s="872">
        <v>9967002123</v>
      </c>
      <c r="E158" s="948" t="s">
        <v>2151</v>
      </c>
      <c r="F158" s="926" t="s">
        <v>3291</v>
      </c>
      <c r="G158" s="933" t="s">
        <v>2080</v>
      </c>
      <c r="H158" s="933" t="s">
        <v>2333</v>
      </c>
      <c r="I158" s="926" t="s">
        <v>3128</v>
      </c>
      <c r="J158" s="933" t="s">
        <v>2081</v>
      </c>
      <c r="K158" s="933" t="s">
        <v>2082</v>
      </c>
      <c r="L158" s="926" t="s">
        <v>3130</v>
      </c>
      <c r="M158" s="933" t="s">
        <v>1804</v>
      </c>
      <c r="N158" s="933" t="s">
        <v>2052</v>
      </c>
      <c r="O158" s="926" t="s">
        <v>3665</v>
      </c>
      <c r="P158" s="934" t="s">
        <v>1789</v>
      </c>
      <c r="Q158" s="933" t="s">
        <v>2051</v>
      </c>
      <c r="R158" s="926" t="s">
        <v>3674</v>
      </c>
      <c r="S158" s="929" t="s">
        <v>1149</v>
      </c>
      <c r="T158" s="929" t="s">
        <v>2072</v>
      </c>
      <c r="U158" s="926" t="s">
        <v>3675</v>
      </c>
      <c r="V158" s="929" t="s">
        <v>1150</v>
      </c>
      <c r="W158" s="929" t="s">
        <v>2073</v>
      </c>
      <c r="X158" s="926" t="s">
        <v>4308</v>
      </c>
      <c r="Y158" s="926" t="s">
        <v>4309</v>
      </c>
      <c r="Z158" s="926" t="s">
        <v>3900</v>
      </c>
      <c r="AA158" s="926" t="s">
        <v>3902</v>
      </c>
      <c r="AB158" s="926" t="s">
        <v>3904</v>
      </c>
      <c r="AC158" s="926" t="s">
        <v>4313</v>
      </c>
      <c r="AD158" s="926" t="s">
        <v>4314</v>
      </c>
      <c r="AE158" s="926" t="s">
        <v>4315</v>
      </c>
      <c r="AF158" s="926" t="s">
        <v>4298</v>
      </c>
      <c r="AG158" s="926" t="s">
        <v>4310</v>
      </c>
      <c r="AH158" s="926" t="s">
        <v>4311</v>
      </c>
      <c r="AI158" s="932" t="s">
        <v>4300</v>
      </c>
      <c r="AJ158" s="929" t="s">
        <v>4301</v>
      </c>
      <c r="AK158" s="929" t="s">
        <v>4304</v>
      </c>
      <c r="AL158" s="929" t="s">
        <v>4307</v>
      </c>
      <c r="AM158" s="926" t="s">
        <v>4567</v>
      </c>
      <c r="AN158" s="926" t="s">
        <v>3898</v>
      </c>
      <c r="AO158" s="926" t="s">
        <v>4295</v>
      </c>
      <c r="AP158" s="926" t="s">
        <v>2084</v>
      </c>
      <c r="AQ158" s="926" t="s">
        <v>2083</v>
      </c>
      <c r="CL158" s="941"/>
    </row>
    <row r="159" spans="1:90" hidden="1">
      <c r="A159" s="928" t="str">
        <f>IF(ISERROR(#REF!),"xx","")</f>
        <v>xx</v>
      </c>
      <c r="C159" s="950" t="str">
        <f t="shared" si="2"/>
        <v/>
      </c>
      <c r="D159" s="942">
        <v>9967001701</v>
      </c>
      <c r="E159" s="948" t="s">
        <v>2152</v>
      </c>
      <c r="F159" s="925" t="s">
        <v>986</v>
      </c>
      <c r="G159" s="925"/>
      <c r="H159" s="925"/>
      <c r="I159" s="925"/>
      <c r="K159" s="925"/>
      <c r="L159" s="925"/>
      <c r="M159" s="925"/>
      <c r="CL159" s="941"/>
    </row>
    <row r="160" spans="1:90" hidden="1">
      <c r="A160" s="928" t="str">
        <f>IF(ISERROR(#REF!),"xx","")</f>
        <v>xx</v>
      </c>
      <c r="C160" s="950" t="str">
        <f t="shared" si="2"/>
        <v/>
      </c>
      <c r="D160" s="942">
        <v>9967001702</v>
      </c>
      <c r="E160" s="948" t="s">
        <v>2153</v>
      </c>
      <c r="F160" s="925" t="s">
        <v>986</v>
      </c>
      <c r="G160" s="925"/>
      <c r="H160" s="925"/>
      <c r="I160" s="925"/>
      <c r="K160" s="925"/>
      <c r="L160" s="925"/>
      <c r="M160" s="925"/>
      <c r="CL160" s="941"/>
    </row>
    <row r="161" spans="1:90" hidden="1">
      <c r="A161" s="928" t="str">
        <f>IF(ISERROR(#REF!),"xx","")</f>
        <v>xx</v>
      </c>
      <c r="B161" s="928"/>
      <c r="C161" s="950" t="str">
        <f t="shared" si="2"/>
        <v/>
      </c>
      <c r="D161" s="940">
        <v>9967000336</v>
      </c>
      <c r="E161" s="948" t="s">
        <v>2154</v>
      </c>
      <c r="F161" s="925" t="s">
        <v>1513</v>
      </c>
      <c r="H161" s="925"/>
      <c r="I161" s="925"/>
      <c r="J161" s="925"/>
      <c r="CL161" s="941"/>
    </row>
    <row r="162" spans="1:90" hidden="1">
      <c r="A162" s="928" t="str">
        <f>IF(ISERROR(#REF!),"xx","")</f>
        <v>xx</v>
      </c>
      <c r="B162" s="928"/>
      <c r="C162" s="950" t="str">
        <f t="shared" si="2"/>
        <v/>
      </c>
      <c r="D162" s="940">
        <v>9967000422</v>
      </c>
      <c r="E162" s="948" t="s">
        <v>2154</v>
      </c>
      <c r="F162" s="925" t="s">
        <v>1514</v>
      </c>
      <c r="G162" s="925" t="s">
        <v>515</v>
      </c>
      <c r="H162" s="925"/>
      <c r="CL162" s="941"/>
    </row>
    <row r="163" spans="1:90" hidden="1">
      <c r="A163" s="928" t="str">
        <f>IF(ISERROR(#REF!),"xx","")</f>
        <v>xx</v>
      </c>
      <c r="B163" s="928"/>
      <c r="C163" s="950" t="str">
        <f t="shared" si="2"/>
        <v/>
      </c>
      <c r="D163" s="942" t="s">
        <v>773</v>
      </c>
      <c r="E163" s="948" t="s">
        <v>2155</v>
      </c>
      <c r="F163" s="929">
        <v>1051</v>
      </c>
      <c r="G163" s="929">
        <v>1200</v>
      </c>
      <c r="H163" s="929" t="s">
        <v>3407</v>
      </c>
      <c r="I163" s="929" t="s">
        <v>2076</v>
      </c>
      <c r="J163" s="929" t="s">
        <v>3410</v>
      </c>
      <c r="K163" s="929" t="s">
        <v>3409</v>
      </c>
      <c r="L163" s="926" t="s">
        <v>2890</v>
      </c>
      <c r="CL163" s="941"/>
    </row>
    <row r="164" spans="1:90">
      <c r="A164" s="928" t="str">
        <f>IF(ISERROR(#REF!),"xx","")</f>
        <v>xx</v>
      </c>
      <c r="B164" s="928"/>
      <c r="C164" s="950" t="str">
        <f t="shared" si="2"/>
        <v>Press C83hc</v>
      </c>
      <c r="D164" s="942" t="s">
        <v>2828</v>
      </c>
      <c r="E164" s="948" t="s">
        <v>2841</v>
      </c>
      <c r="F164" s="929" t="s">
        <v>4308</v>
      </c>
      <c r="G164" s="929" t="s">
        <v>4309</v>
      </c>
      <c r="H164" s="929" t="s">
        <v>4313</v>
      </c>
      <c r="I164" s="929" t="s">
        <v>4314</v>
      </c>
      <c r="J164" s="926" t="s">
        <v>4315</v>
      </c>
      <c r="K164" s="929" t="s">
        <v>4310</v>
      </c>
      <c r="L164" s="929" t="s">
        <v>4311</v>
      </c>
      <c r="M164" s="926" t="s">
        <v>4567</v>
      </c>
      <c r="CL164" s="941"/>
    </row>
    <row r="165" spans="1:90" hidden="1">
      <c r="A165" s="928" t="str">
        <f>IF(ISERROR(#REF!),"xx","")</f>
        <v>xx</v>
      </c>
      <c r="B165" s="928"/>
      <c r="C165" s="950" t="str">
        <f t="shared" si="2"/>
        <v/>
      </c>
      <c r="D165" s="942" t="s">
        <v>4219</v>
      </c>
      <c r="E165" s="948" t="s">
        <v>4266</v>
      </c>
      <c r="F165" s="929" t="s">
        <v>4296</v>
      </c>
      <c r="G165" s="929" t="s">
        <v>4332</v>
      </c>
      <c r="H165" s="929" t="s">
        <v>4297</v>
      </c>
      <c r="I165" s="929"/>
      <c r="J165" s="929"/>
      <c r="K165" s="929"/>
      <c r="CL165" s="941"/>
    </row>
    <row r="166" spans="1:90" hidden="1">
      <c r="A166" s="928" t="str">
        <f>IF(ISERROR(#REF!),"xx","")</f>
        <v>xx</v>
      </c>
      <c r="B166" s="928"/>
      <c r="C166" s="950" t="str">
        <f t="shared" si="2"/>
        <v/>
      </c>
      <c r="D166" s="942">
        <v>9967000542</v>
      </c>
      <c r="E166" s="948" t="s">
        <v>2156</v>
      </c>
      <c r="F166" s="926" t="s">
        <v>4298</v>
      </c>
      <c r="G166" s="932" t="s">
        <v>4300</v>
      </c>
      <c r="H166" s="929" t="s">
        <v>4301</v>
      </c>
      <c r="I166" s="929" t="s">
        <v>4304</v>
      </c>
      <c r="J166" s="929" t="s">
        <v>4307</v>
      </c>
      <c r="CL166" s="941"/>
    </row>
    <row r="167" spans="1:90" hidden="1">
      <c r="A167" s="928" t="str">
        <f>IF(ISERROR(#REF!),"xx","")</f>
        <v>xx</v>
      </c>
      <c r="B167" s="928"/>
      <c r="C167" s="950" t="str">
        <f t="shared" si="2"/>
        <v/>
      </c>
      <c r="D167" s="942">
        <v>9967000541</v>
      </c>
      <c r="E167" s="948" t="s">
        <v>3024</v>
      </c>
      <c r="F167" s="926" t="s">
        <v>4299</v>
      </c>
      <c r="G167" s="926" t="s">
        <v>4302</v>
      </c>
      <c r="H167" s="926" t="s">
        <v>4303</v>
      </c>
      <c r="I167" s="926" t="s">
        <v>4298</v>
      </c>
      <c r="J167" s="926" t="s">
        <v>4300</v>
      </c>
      <c r="K167" s="926" t="s">
        <v>4301</v>
      </c>
      <c r="L167" s="932" t="s">
        <v>4304</v>
      </c>
      <c r="M167" s="929" t="s">
        <v>4305</v>
      </c>
      <c r="N167" s="929" t="s">
        <v>4307</v>
      </c>
      <c r="O167" s="929"/>
      <c r="CL167" s="941"/>
    </row>
    <row r="168" spans="1:90" hidden="1">
      <c r="A168" s="928" t="str">
        <f>IF(ISERROR(#REF!),"xx","")</f>
        <v>xx</v>
      </c>
      <c r="B168" s="928"/>
      <c r="C168" s="950" t="str">
        <f t="shared" si="2"/>
        <v/>
      </c>
      <c r="D168" s="942">
        <v>9967003760</v>
      </c>
      <c r="E168" s="948" t="s">
        <v>3025</v>
      </c>
      <c r="F168" s="926" t="s">
        <v>4308</v>
      </c>
      <c r="G168" s="926" t="s">
        <v>4309</v>
      </c>
      <c r="L168" s="932"/>
      <c r="M168" s="929"/>
      <c r="N168" s="929"/>
      <c r="O168" s="929"/>
      <c r="CL168" s="941"/>
    </row>
    <row r="169" spans="1:90" hidden="1">
      <c r="A169" s="928" t="str">
        <f>IF(ISERROR(#REF!),"xx","")</f>
        <v>xx</v>
      </c>
      <c r="B169" s="928"/>
      <c r="C169" s="950" t="str">
        <f t="shared" si="2"/>
        <v/>
      </c>
      <c r="D169" s="942">
        <v>9967007046</v>
      </c>
      <c r="E169" s="948" t="s">
        <v>4064</v>
      </c>
      <c r="F169" s="926" t="s">
        <v>4310</v>
      </c>
      <c r="G169" s="926" t="s">
        <v>4311</v>
      </c>
      <c r="L169" s="932"/>
      <c r="M169" s="929"/>
      <c r="N169" s="929"/>
      <c r="O169" s="929"/>
      <c r="CL169" s="941"/>
    </row>
    <row r="170" spans="1:90">
      <c r="A170" s="928" t="str">
        <f>IF(ISERROR(#REF!),"xx","")</f>
        <v>xx</v>
      </c>
      <c r="B170" s="928"/>
      <c r="C170" s="950" t="str">
        <f t="shared" si="2"/>
        <v>Press C83hc</v>
      </c>
      <c r="D170" s="942">
        <v>9967006371</v>
      </c>
      <c r="E170" s="1247" t="s">
        <v>3745</v>
      </c>
      <c r="F170" s="926" t="s">
        <v>4299</v>
      </c>
      <c r="G170" s="926" t="s">
        <v>4302</v>
      </c>
      <c r="H170" s="926" t="s">
        <v>4303</v>
      </c>
      <c r="I170" s="926" t="s">
        <v>3900</v>
      </c>
      <c r="J170" s="926" t="s">
        <v>3902</v>
      </c>
      <c r="K170" s="926" t="s">
        <v>3904</v>
      </c>
      <c r="L170" s="926" t="s">
        <v>4313</v>
      </c>
      <c r="M170" s="926" t="s">
        <v>4314</v>
      </c>
      <c r="N170" s="926" t="s">
        <v>4315</v>
      </c>
      <c r="O170" s="926" t="s">
        <v>4298</v>
      </c>
      <c r="P170" s="929" t="s">
        <v>4310</v>
      </c>
      <c r="Q170" s="926" t="s">
        <v>4311</v>
      </c>
      <c r="R170" s="926" t="s">
        <v>4300</v>
      </c>
      <c r="S170" s="926" t="s">
        <v>4301</v>
      </c>
      <c r="T170" s="932" t="s">
        <v>4304</v>
      </c>
      <c r="U170" s="929" t="s">
        <v>4305</v>
      </c>
      <c r="V170" s="929" t="s">
        <v>4307</v>
      </c>
      <c r="W170" s="926" t="s">
        <v>4567</v>
      </c>
      <c r="CL170" s="941"/>
    </row>
    <row r="171" spans="1:90" hidden="1">
      <c r="A171" s="928" t="str">
        <f>IF(ISERROR(#REF!),"xx","")</f>
        <v>xx</v>
      </c>
      <c r="B171" s="928"/>
      <c r="C171" s="950" t="str">
        <f t="shared" si="2"/>
        <v/>
      </c>
      <c r="D171" s="738">
        <v>9967002037</v>
      </c>
      <c r="E171" s="948" t="s">
        <v>2157</v>
      </c>
      <c r="F171" s="929" t="s">
        <v>4307</v>
      </c>
      <c r="CL171" s="941"/>
    </row>
    <row r="172" spans="1:90">
      <c r="A172" s="928" t="str">
        <f>IF(ISERROR(#REF!),"xx","")</f>
        <v>xx</v>
      </c>
      <c r="B172" s="928"/>
      <c r="C172" s="950" t="str">
        <f t="shared" si="2"/>
        <v>Press C83hc</v>
      </c>
      <c r="D172" s="738">
        <v>9967003443</v>
      </c>
      <c r="E172" s="1788" t="s">
        <v>3923</v>
      </c>
      <c r="F172" s="926">
        <v>951</v>
      </c>
      <c r="G172" s="926" t="s">
        <v>3407</v>
      </c>
      <c r="H172" s="926" t="s">
        <v>3410</v>
      </c>
      <c r="I172" s="926" t="s">
        <v>3409</v>
      </c>
      <c r="J172" s="926" t="s">
        <v>2890</v>
      </c>
      <c r="K172" s="926" t="s">
        <v>4299</v>
      </c>
      <c r="L172" s="929" t="s">
        <v>4302</v>
      </c>
      <c r="M172" s="926" t="s">
        <v>4303</v>
      </c>
      <c r="N172" s="926" t="s">
        <v>4308</v>
      </c>
      <c r="O172" s="926" t="s">
        <v>4309</v>
      </c>
      <c r="P172" s="926" t="s">
        <v>3900</v>
      </c>
      <c r="Q172" s="926" t="s">
        <v>3902</v>
      </c>
      <c r="R172" s="926" t="s">
        <v>3904</v>
      </c>
      <c r="S172" s="926" t="s">
        <v>4313</v>
      </c>
      <c r="T172" s="926" t="s">
        <v>4314</v>
      </c>
      <c r="U172" s="926" t="s">
        <v>4315</v>
      </c>
      <c r="V172" s="926" t="s">
        <v>4310</v>
      </c>
      <c r="W172" s="926" t="s">
        <v>4311</v>
      </c>
      <c r="X172" s="926" t="s">
        <v>4305</v>
      </c>
      <c r="Y172" s="926" t="s">
        <v>4567</v>
      </c>
      <c r="CL172" s="941"/>
    </row>
    <row r="173" spans="1:90">
      <c r="A173" s="928" t="str">
        <f>IF(ISERROR(#REF!),"xx","")</f>
        <v>xx</v>
      </c>
      <c r="B173" s="928"/>
      <c r="C173" s="950" t="str">
        <f t="shared" si="2"/>
        <v>Press C83hc</v>
      </c>
      <c r="D173" s="942" t="s">
        <v>625</v>
      </c>
      <c r="E173" s="948" t="s">
        <v>3342</v>
      </c>
      <c r="F173" s="929">
        <v>1051</v>
      </c>
      <c r="G173" s="926">
        <v>1200</v>
      </c>
      <c r="H173" s="929" t="s">
        <v>2074</v>
      </c>
      <c r="I173" s="929" t="s">
        <v>2075</v>
      </c>
      <c r="J173" s="929" t="s">
        <v>3407</v>
      </c>
      <c r="K173" s="929" t="s">
        <v>2076</v>
      </c>
      <c r="L173" s="929" t="s">
        <v>3410</v>
      </c>
      <c r="M173" s="929" t="s">
        <v>3409</v>
      </c>
      <c r="N173" s="926" t="s">
        <v>2890</v>
      </c>
      <c r="O173" s="926" t="s">
        <v>4296</v>
      </c>
      <c r="P173" s="926" t="s">
        <v>4332</v>
      </c>
      <c r="Q173" s="926" t="s">
        <v>4297</v>
      </c>
      <c r="R173" s="926" t="s">
        <v>4299</v>
      </c>
      <c r="S173" s="926" t="s">
        <v>4302</v>
      </c>
      <c r="T173" s="926" t="s">
        <v>4303</v>
      </c>
      <c r="U173" s="926" t="s">
        <v>4308</v>
      </c>
      <c r="V173" s="926" t="s">
        <v>4309</v>
      </c>
      <c r="W173" s="926" t="s">
        <v>3900</v>
      </c>
      <c r="X173" s="926" t="s">
        <v>3902</v>
      </c>
      <c r="Y173" s="926" t="s">
        <v>3904</v>
      </c>
      <c r="Z173" s="926" t="s">
        <v>4313</v>
      </c>
      <c r="AA173" s="926" t="s">
        <v>4314</v>
      </c>
      <c r="AB173" s="926" t="s">
        <v>4315</v>
      </c>
      <c r="AC173" s="929" t="s">
        <v>4298</v>
      </c>
      <c r="AD173" s="926" t="s">
        <v>4310</v>
      </c>
      <c r="AE173" s="926" t="s">
        <v>4311</v>
      </c>
      <c r="AF173" s="929" t="s">
        <v>4300</v>
      </c>
      <c r="AG173" s="929" t="s">
        <v>4301</v>
      </c>
      <c r="AH173" s="929" t="s">
        <v>4304</v>
      </c>
      <c r="AI173" s="926" t="s">
        <v>4305</v>
      </c>
      <c r="AJ173" s="929" t="s">
        <v>4307</v>
      </c>
      <c r="AK173" s="926" t="s">
        <v>4567</v>
      </c>
      <c r="AL173" s="929" t="s">
        <v>475</v>
      </c>
      <c r="AM173" s="929" t="s">
        <v>2077</v>
      </c>
      <c r="AN173" s="929" t="s">
        <v>695</v>
      </c>
      <c r="AO173" s="929" t="s">
        <v>2078</v>
      </c>
      <c r="AP173" s="929" t="s">
        <v>1495</v>
      </c>
      <c r="CL173" s="941"/>
    </row>
    <row r="174" spans="1:90">
      <c r="A174" s="928" t="str">
        <f>IF(ISERROR(#REF!),"xx","")</f>
        <v>xx</v>
      </c>
      <c r="B174" s="928"/>
      <c r="C174" s="950" t="str">
        <f t="shared" si="2"/>
        <v>Press C83hc</v>
      </c>
      <c r="D174" s="942" t="s">
        <v>3295</v>
      </c>
      <c r="E174" s="1247" t="s">
        <v>3343</v>
      </c>
      <c r="F174" s="929" t="s">
        <v>3407</v>
      </c>
      <c r="G174" s="929" t="s">
        <v>3410</v>
      </c>
      <c r="H174" s="926" t="s">
        <v>3409</v>
      </c>
      <c r="I174" s="926" t="s">
        <v>2890</v>
      </c>
      <c r="J174" s="929" t="s">
        <v>4296</v>
      </c>
      <c r="K174" s="929" t="s">
        <v>4332</v>
      </c>
      <c r="L174" s="929" t="s">
        <v>4297</v>
      </c>
      <c r="M174" s="929" t="s">
        <v>4299</v>
      </c>
      <c r="N174" s="929" t="s">
        <v>4302</v>
      </c>
      <c r="O174" s="926" t="s">
        <v>4303</v>
      </c>
      <c r="P174" s="929" t="s">
        <v>4308</v>
      </c>
      <c r="Q174" s="929" t="s">
        <v>4309</v>
      </c>
      <c r="R174" s="926" t="s">
        <v>3900</v>
      </c>
      <c r="S174" s="926" t="s">
        <v>3902</v>
      </c>
      <c r="T174" s="926" t="s">
        <v>3904</v>
      </c>
      <c r="U174" s="926" t="s">
        <v>4313</v>
      </c>
      <c r="V174" s="929" t="s">
        <v>4314</v>
      </c>
      <c r="W174" s="929" t="s">
        <v>4315</v>
      </c>
      <c r="X174" s="926" t="s">
        <v>4310</v>
      </c>
      <c r="Y174" s="929" t="s">
        <v>4311</v>
      </c>
      <c r="Z174" s="929" t="s">
        <v>4305</v>
      </c>
      <c r="AA174" s="929" t="s">
        <v>4567</v>
      </c>
      <c r="AB174" s="929"/>
      <c r="AC174" s="929"/>
      <c r="AD174" s="929"/>
      <c r="CL174" s="941"/>
    </row>
    <row r="175" spans="1:90">
      <c r="A175" s="928" t="str">
        <f>IF(ISERROR(#REF!),"xx","")</f>
        <v>xx</v>
      </c>
      <c r="B175" s="928"/>
      <c r="C175" s="950" t="str">
        <f t="shared" si="2"/>
        <v>Press C83hc</v>
      </c>
      <c r="D175" s="942" t="s">
        <v>251</v>
      </c>
      <c r="E175" s="948" t="s">
        <v>2158</v>
      </c>
      <c r="F175" s="926" t="s">
        <v>4299</v>
      </c>
      <c r="G175" s="926" t="s">
        <v>4302</v>
      </c>
      <c r="H175" s="926" t="s">
        <v>4303</v>
      </c>
      <c r="I175" s="926" t="s">
        <v>4308</v>
      </c>
      <c r="J175" s="926" t="s">
        <v>4309</v>
      </c>
      <c r="K175" s="926" t="s">
        <v>3900</v>
      </c>
      <c r="L175" s="926" t="s">
        <v>3902</v>
      </c>
      <c r="M175" s="926" t="s">
        <v>3904</v>
      </c>
      <c r="N175" s="926" t="s">
        <v>4313</v>
      </c>
      <c r="O175" s="926" t="s">
        <v>4314</v>
      </c>
      <c r="P175" s="926" t="s">
        <v>4315</v>
      </c>
      <c r="Q175" s="929" t="s">
        <v>4298</v>
      </c>
      <c r="R175" s="926" t="s">
        <v>4310</v>
      </c>
      <c r="S175" s="926" t="s">
        <v>4311</v>
      </c>
      <c r="T175" s="929" t="s">
        <v>4300</v>
      </c>
      <c r="U175" s="929" t="s">
        <v>4301</v>
      </c>
      <c r="V175" s="926" t="s">
        <v>4305</v>
      </c>
      <c r="W175" s="926" t="s">
        <v>4307</v>
      </c>
      <c r="X175" s="926" t="s">
        <v>4567</v>
      </c>
      <c r="Y175" s="926" t="s">
        <v>3898</v>
      </c>
      <c r="Z175" s="926" t="s">
        <v>4295</v>
      </c>
      <c r="AA175" s="926" t="s">
        <v>2476</v>
      </c>
      <c r="AB175" s="929" t="s">
        <v>2084</v>
      </c>
      <c r="CL175" s="941"/>
    </row>
    <row r="176" spans="1:90">
      <c r="A176" s="928" t="str">
        <f>IF(ISERROR(#REF!),"xx","")</f>
        <v>xx</v>
      </c>
      <c r="B176" s="928"/>
      <c r="C176" s="950" t="str">
        <f t="shared" si="2"/>
        <v>Press C83hc</v>
      </c>
      <c r="D176" s="942" t="s">
        <v>4077</v>
      </c>
      <c r="E176" s="948" t="s">
        <v>3292</v>
      </c>
      <c r="F176" s="926" t="s">
        <v>4299</v>
      </c>
      <c r="G176" s="926" t="s">
        <v>4302</v>
      </c>
      <c r="H176" s="926" t="s">
        <v>4303</v>
      </c>
      <c r="I176" s="926" t="s">
        <v>4308</v>
      </c>
      <c r="J176" s="926" t="s">
        <v>4309</v>
      </c>
      <c r="K176" s="926" t="s">
        <v>3900</v>
      </c>
      <c r="L176" s="926" t="s">
        <v>3902</v>
      </c>
      <c r="M176" s="926" t="s">
        <v>3904</v>
      </c>
      <c r="N176" s="926" t="s">
        <v>4313</v>
      </c>
      <c r="O176" s="926" t="s">
        <v>4314</v>
      </c>
      <c r="P176" s="926" t="s">
        <v>4315</v>
      </c>
      <c r="Q176" s="929" t="s">
        <v>4310</v>
      </c>
      <c r="R176" s="926" t="s">
        <v>4311</v>
      </c>
      <c r="S176" s="929" t="s">
        <v>4305</v>
      </c>
      <c r="T176" s="926" t="s">
        <v>4567</v>
      </c>
      <c r="U176" s="929" t="s">
        <v>3898</v>
      </c>
      <c r="V176" s="926" t="s">
        <v>4295</v>
      </c>
      <c r="W176" s="929" t="s">
        <v>2476</v>
      </c>
      <c r="CL176" s="941"/>
    </row>
    <row r="177" spans="1:90">
      <c r="A177" s="928" t="str">
        <f>IF(ISERROR(#REF!),"xx","")</f>
        <v>xx</v>
      </c>
      <c r="B177" s="928"/>
      <c r="C177" s="950" t="str">
        <f t="shared" si="2"/>
        <v>Press C83hc</v>
      </c>
      <c r="D177" s="942">
        <v>9967008245</v>
      </c>
      <c r="E177" s="948" t="s">
        <v>4508</v>
      </c>
      <c r="F177" s="926">
        <v>951</v>
      </c>
      <c r="G177" s="926">
        <v>1100</v>
      </c>
      <c r="H177" s="926" t="s">
        <v>3407</v>
      </c>
      <c r="I177" s="926" t="s">
        <v>3410</v>
      </c>
      <c r="J177" s="926" t="s">
        <v>3409</v>
      </c>
      <c r="K177" s="926" t="s">
        <v>2890</v>
      </c>
      <c r="L177" s="932" t="s">
        <v>4299</v>
      </c>
      <c r="M177" s="929" t="s">
        <v>4302</v>
      </c>
      <c r="N177" s="929" t="s">
        <v>4303</v>
      </c>
      <c r="O177" s="926" t="s">
        <v>4308</v>
      </c>
      <c r="P177" s="929" t="s">
        <v>4309</v>
      </c>
      <c r="Q177" s="926" t="s">
        <v>3900</v>
      </c>
      <c r="R177" s="926" t="s">
        <v>3902</v>
      </c>
      <c r="S177" s="926" t="s">
        <v>3904</v>
      </c>
      <c r="T177" s="926" t="s">
        <v>4313</v>
      </c>
      <c r="U177" s="926" t="s">
        <v>4314</v>
      </c>
      <c r="V177" s="926" t="s">
        <v>4315</v>
      </c>
      <c r="W177" s="926" t="s">
        <v>4310</v>
      </c>
      <c r="X177" s="926" t="s">
        <v>4311</v>
      </c>
      <c r="Y177" s="926" t="s">
        <v>4305</v>
      </c>
      <c r="Z177" s="926" t="s">
        <v>4567</v>
      </c>
      <c r="AA177" s="926" t="s">
        <v>3898</v>
      </c>
      <c r="AB177" s="926" t="s">
        <v>4295</v>
      </c>
      <c r="AC177" s="926" t="s">
        <v>2476</v>
      </c>
      <c r="CL177" s="941"/>
    </row>
    <row r="178" spans="1:90" hidden="1">
      <c r="A178" s="928" t="str">
        <f>IF(ISERROR(#REF!),"xx","")</f>
        <v>xx</v>
      </c>
      <c r="B178" s="928"/>
      <c r="C178" s="950" t="str">
        <f t="shared" si="2"/>
        <v/>
      </c>
      <c r="D178" s="942">
        <v>9967002882</v>
      </c>
      <c r="E178" s="948" t="s">
        <v>3917</v>
      </c>
      <c r="F178" s="926" t="s">
        <v>4299</v>
      </c>
      <c r="G178" s="926" t="s">
        <v>4302</v>
      </c>
      <c r="H178" s="926" t="s">
        <v>4303</v>
      </c>
      <c r="I178" s="926" t="s">
        <v>4308</v>
      </c>
      <c r="J178" s="926" t="s">
        <v>4309</v>
      </c>
      <c r="K178" s="926" t="s">
        <v>4298</v>
      </c>
      <c r="L178" s="932" t="s">
        <v>4300</v>
      </c>
      <c r="M178" s="929" t="s">
        <v>4301</v>
      </c>
      <c r="N178" s="929" t="s">
        <v>4304</v>
      </c>
      <c r="O178" s="926" t="s">
        <v>4305</v>
      </c>
      <c r="P178" s="929" t="s">
        <v>4307</v>
      </c>
      <c r="CL178" s="941"/>
    </row>
    <row r="179" spans="1:90">
      <c r="A179" s="928" t="str">
        <f>IF(ISERROR(#REF!),"xx","")</f>
        <v>xx</v>
      </c>
      <c r="B179" s="928"/>
      <c r="C179" s="950" t="str">
        <f t="shared" si="2"/>
        <v>Press C83hc</v>
      </c>
      <c r="D179" s="942">
        <v>9967006372</v>
      </c>
      <c r="E179" s="948" t="s">
        <v>3916</v>
      </c>
      <c r="F179" s="926" t="s">
        <v>4299</v>
      </c>
      <c r="G179" s="926" t="s">
        <v>4302</v>
      </c>
      <c r="H179" s="926" t="s">
        <v>4303</v>
      </c>
      <c r="I179" s="926" t="s">
        <v>4308</v>
      </c>
      <c r="J179" s="926" t="s">
        <v>4309</v>
      </c>
      <c r="K179" s="929" t="s">
        <v>4313</v>
      </c>
      <c r="L179" s="926" t="s">
        <v>4314</v>
      </c>
      <c r="M179" s="929" t="s">
        <v>4315</v>
      </c>
      <c r="N179" s="932" t="s">
        <v>4310</v>
      </c>
      <c r="O179" s="929" t="s">
        <v>4311</v>
      </c>
      <c r="P179" s="926" t="s">
        <v>4305</v>
      </c>
      <c r="Q179" s="926" t="s">
        <v>4567</v>
      </c>
      <c r="CL179" s="941"/>
    </row>
    <row r="180" spans="1:90">
      <c r="A180" s="928" t="str">
        <f>IF(ISERROR(#REF!),"xx","")</f>
        <v>xx</v>
      </c>
      <c r="C180" s="950" t="str">
        <f t="shared" si="2"/>
        <v>Press C83hc</v>
      </c>
      <c r="D180" s="872">
        <v>9967002750</v>
      </c>
      <c r="E180" s="954" t="s">
        <v>3914</v>
      </c>
      <c r="F180" s="933" t="s">
        <v>3291</v>
      </c>
      <c r="G180" s="934" t="s">
        <v>3128</v>
      </c>
      <c r="H180" s="933" t="s">
        <v>3130</v>
      </c>
      <c r="I180" s="929" t="s">
        <v>3665</v>
      </c>
      <c r="J180" s="929" t="s">
        <v>3674</v>
      </c>
      <c r="K180" s="929" t="s">
        <v>3675</v>
      </c>
      <c r="L180" s="933" t="s">
        <v>4299</v>
      </c>
      <c r="M180" s="933" t="s">
        <v>4302</v>
      </c>
      <c r="N180" s="933" t="s">
        <v>4303</v>
      </c>
      <c r="O180" s="926" t="s">
        <v>3900</v>
      </c>
      <c r="P180" s="926" t="s">
        <v>3902</v>
      </c>
      <c r="Q180" s="926" t="s">
        <v>3904</v>
      </c>
      <c r="R180" s="926" t="s">
        <v>4313</v>
      </c>
      <c r="S180" s="926" t="s">
        <v>4314</v>
      </c>
      <c r="T180" s="926" t="s">
        <v>4315</v>
      </c>
      <c r="U180" s="933" t="s">
        <v>4305</v>
      </c>
      <c r="V180" s="926" t="s">
        <v>4567</v>
      </c>
      <c r="W180" s="929" t="s">
        <v>3898</v>
      </c>
      <c r="X180" s="926" t="s">
        <v>4295</v>
      </c>
      <c r="Y180" s="933" t="s">
        <v>2476</v>
      </c>
      <c r="CL180" s="941"/>
    </row>
    <row r="181" spans="1:90" hidden="1">
      <c r="A181" s="928" t="str">
        <f>IF(ISERROR(#REF!),"xx","")</f>
        <v>xx</v>
      </c>
      <c r="C181" s="950" t="str">
        <f t="shared" si="2"/>
        <v/>
      </c>
      <c r="D181" s="942">
        <v>9967002432</v>
      </c>
      <c r="E181" s="948" t="s">
        <v>2159</v>
      </c>
      <c r="F181" s="929">
        <v>951</v>
      </c>
      <c r="G181" s="926">
        <v>1100</v>
      </c>
      <c r="H181" s="929" t="s">
        <v>3407</v>
      </c>
      <c r="I181" s="929" t="s">
        <v>3410</v>
      </c>
      <c r="J181" s="926" t="s">
        <v>3409</v>
      </c>
      <c r="K181" s="926" t="s">
        <v>2890</v>
      </c>
      <c r="CL181" s="941"/>
    </row>
    <row r="182" spans="1:90" hidden="1">
      <c r="A182" s="928" t="str">
        <f>IF(ISERROR(#REF!),"xx","")</f>
        <v>xx</v>
      </c>
      <c r="C182" s="950" t="str">
        <f t="shared" si="2"/>
        <v/>
      </c>
      <c r="D182" s="942">
        <v>9967002433</v>
      </c>
      <c r="E182" s="948" t="s">
        <v>2160</v>
      </c>
      <c r="F182" s="929">
        <v>951</v>
      </c>
      <c r="G182" s="926">
        <v>1100</v>
      </c>
      <c r="H182" s="929" t="s">
        <v>3407</v>
      </c>
      <c r="I182" s="929" t="s">
        <v>3410</v>
      </c>
      <c r="J182" s="926" t="s">
        <v>3409</v>
      </c>
      <c r="K182" s="926" t="s">
        <v>2890</v>
      </c>
      <c r="CL182" s="941"/>
    </row>
    <row r="183" spans="1:90" hidden="1">
      <c r="A183" s="928" t="str">
        <f>IF(ISERROR(#REF!),"xx","")</f>
        <v>xx</v>
      </c>
      <c r="C183" s="950" t="str">
        <f t="shared" si="2"/>
        <v/>
      </c>
      <c r="D183" s="942">
        <v>9967002434</v>
      </c>
      <c r="E183" s="948" t="s">
        <v>2161</v>
      </c>
      <c r="F183" s="929">
        <v>951</v>
      </c>
      <c r="G183" s="926">
        <v>1100</v>
      </c>
      <c r="H183" s="929" t="s">
        <v>3407</v>
      </c>
      <c r="I183" s="929" t="s">
        <v>3410</v>
      </c>
      <c r="J183" s="926" t="s">
        <v>3409</v>
      </c>
      <c r="K183" s="926" t="s">
        <v>2890</v>
      </c>
      <c r="CL183" s="941"/>
    </row>
    <row r="184" spans="1:90" hidden="1">
      <c r="A184" s="928" t="str">
        <f>IF(ISERROR(#REF!),"xx","")</f>
        <v>xx</v>
      </c>
      <c r="C184" s="950" t="str">
        <f t="shared" si="2"/>
        <v/>
      </c>
      <c r="D184" s="942">
        <v>9967002429</v>
      </c>
      <c r="E184" s="948" t="s">
        <v>2162</v>
      </c>
      <c r="F184" s="929">
        <v>951</v>
      </c>
      <c r="G184" s="926">
        <v>1100</v>
      </c>
      <c r="H184" s="929" t="s">
        <v>3407</v>
      </c>
      <c r="I184" s="929" t="s">
        <v>3410</v>
      </c>
      <c r="J184" s="926" t="s">
        <v>3409</v>
      </c>
      <c r="K184" s="926" t="s">
        <v>2890</v>
      </c>
      <c r="CL184" s="941"/>
    </row>
    <row r="185" spans="1:90" hidden="1">
      <c r="A185" s="928" t="str">
        <f>IF(ISERROR(#REF!),"xx","")</f>
        <v>xx</v>
      </c>
      <c r="C185" s="950" t="str">
        <f t="shared" si="2"/>
        <v/>
      </c>
      <c r="D185" s="942">
        <v>9967002439</v>
      </c>
      <c r="E185" s="948" t="s">
        <v>2163</v>
      </c>
      <c r="F185" s="929">
        <v>951</v>
      </c>
      <c r="G185" s="926">
        <v>1100</v>
      </c>
      <c r="H185" s="929" t="s">
        <v>3407</v>
      </c>
      <c r="I185" s="929" t="s">
        <v>3410</v>
      </c>
      <c r="J185" s="926" t="s">
        <v>3409</v>
      </c>
      <c r="K185" s="926" t="s">
        <v>2890</v>
      </c>
      <c r="CL185" s="941"/>
    </row>
    <row r="186" spans="1:90">
      <c r="A186" s="928" t="str">
        <f>IF(ISERROR(#REF!),"xx","")</f>
        <v>xx</v>
      </c>
      <c r="C186" s="950" t="str">
        <f t="shared" si="2"/>
        <v>Press C83hc</v>
      </c>
      <c r="D186" s="942">
        <v>9967002744</v>
      </c>
      <c r="E186" s="948" t="s">
        <v>3641</v>
      </c>
      <c r="F186" s="926" t="s">
        <v>3407</v>
      </c>
      <c r="G186" s="926" t="s">
        <v>3410</v>
      </c>
      <c r="H186" s="926" t="s">
        <v>3409</v>
      </c>
      <c r="I186" s="929" t="s">
        <v>4299</v>
      </c>
      <c r="J186" s="929" t="s">
        <v>4302</v>
      </c>
      <c r="K186" s="929" t="s">
        <v>4303</v>
      </c>
      <c r="L186" s="926" t="s">
        <v>4308</v>
      </c>
      <c r="M186" s="926" t="s">
        <v>4309</v>
      </c>
      <c r="N186" s="926" t="s">
        <v>3900</v>
      </c>
      <c r="O186" s="926" t="s">
        <v>3902</v>
      </c>
      <c r="P186" s="926" t="s">
        <v>3904</v>
      </c>
      <c r="Q186" s="926" t="s">
        <v>4313</v>
      </c>
      <c r="R186" s="926" t="s">
        <v>4314</v>
      </c>
      <c r="S186" s="926" t="s">
        <v>4315</v>
      </c>
      <c r="T186" s="926" t="s">
        <v>4310</v>
      </c>
      <c r="U186" s="926" t="s">
        <v>4311</v>
      </c>
      <c r="V186" s="926" t="s">
        <v>4305</v>
      </c>
      <c r="W186" s="926" t="s">
        <v>4567</v>
      </c>
      <c r="X186" s="926" t="s">
        <v>3898</v>
      </c>
      <c r="Y186" s="926" t="s">
        <v>4295</v>
      </c>
      <c r="Z186" s="926" t="s">
        <v>2476</v>
      </c>
      <c r="CL186" s="941"/>
    </row>
    <row r="187" spans="1:90">
      <c r="A187" s="928" t="str">
        <f>IF(ISERROR(#REF!),"xx","")</f>
        <v>xx</v>
      </c>
      <c r="C187" s="950" t="str">
        <f t="shared" si="2"/>
        <v>Press C83hc</v>
      </c>
      <c r="D187" s="942">
        <v>9967002746</v>
      </c>
      <c r="E187" s="948" t="s">
        <v>3911</v>
      </c>
      <c r="F187" s="929" t="s">
        <v>4299</v>
      </c>
      <c r="G187" s="929" t="s">
        <v>4302</v>
      </c>
      <c r="H187" s="929" t="s">
        <v>4303</v>
      </c>
      <c r="I187" s="926" t="s">
        <v>4308</v>
      </c>
      <c r="J187" s="926" t="s">
        <v>4309</v>
      </c>
      <c r="K187" s="926" t="s">
        <v>3900</v>
      </c>
      <c r="L187" s="926" t="s">
        <v>3902</v>
      </c>
      <c r="M187" s="926" t="s">
        <v>3904</v>
      </c>
      <c r="N187" s="926" t="s">
        <v>4313</v>
      </c>
      <c r="O187" s="926" t="s">
        <v>4314</v>
      </c>
      <c r="P187" s="926" t="s">
        <v>4315</v>
      </c>
      <c r="Q187" s="926" t="s">
        <v>4310</v>
      </c>
      <c r="R187" s="926" t="s">
        <v>4311</v>
      </c>
      <c r="S187" s="926" t="s">
        <v>4305</v>
      </c>
      <c r="T187" s="926" t="s">
        <v>4567</v>
      </c>
      <c r="CL187" s="941"/>
    </row>
    <row r="188" spans="1:90">
      <c r="A188" s="928" t="str">
        <f>IF(ISERROR(#REF!),"xx","")</f>
        <v>xx</v>
      </c>
      <c r="C188" s="950" t="str">
        <f t="shared" si="2"/>
        <v>Press C83hc</v>
      </c>
      <c r="D188" s="872">
        <v>9967002749</v>
      </c>
      <c r="E188" s="954" t="s">
        <v>3915</v>
      </c>
      <c r="F188" s="933" t="s">
        <v>3291</v>
      </c>
      <c r="G188" s="934" t="s">
        <v>3128</v>
      </c>
      <c r="H188" s="933" t="s">
        <v>3130</v>
      </c>
      <c r="I188" s="929" t="s">
        <v>3665</v>
      </c>
      <c r="J188" s="929" t="s">
        <v>3674</v>
      </c>
      <c r="K188" s="929" t="s">
        <v>3675</v>
      </c>
      <c r="L188" s="933" t="s">
        <v>4299</v>
      </c>
      <c r="M188" s="933" t="s">
        <v>4302</v>
      </c>
      <c r="N188" s="933" t="s">
        <v>4303</v>
      </c>
      <c r="O188" s="926" t="s">
        <v>3900</v>
      </c>
      <c r="P188" s="926" t="s">
        <v>3902</v>
      </c>
      <c r="Q188" s="926" t="s">
        <v>3904</v>
      </c>
      <c r="R188" s="926" t="s">
        <v>4313</v>
      </c>
      <c r="S188" s="926" t="s">
        <v>4314</v>
      </c>
      <c r="T188" s="926" t="s">
        <v>4315</v>
      </c>
      <c r="U188" s="933" t="s">
        <v>4305</v>
      </c>
      <c r="V188" s="926" t="s">
        <v>4567</v>
      </c>
      <c r="W188" s="926" t="s">
        <v>3898</v>
      </c>
      <c r="X188" s="926" t="s">
        <v>4295</v>
      </c>
      <c r="Y188" s="933" t="s">
        <v>2476</v>
      </c>
      <c r="CL188" s="941"/>
    </row>
    <row r="189" spans="1:90">
      <c r="A189" s="928" t="str">
        <f>IF(ISERROR(#REF!),"xx","")</f>
        <v>xx</v>
      </c>
      <c r="C189" s="950" t="str">
        <f t="shared" si="2"/>
        <v>Press C83hc</v>
      </c>
      <c r="D189" s="942">
        <v>9967002437</v>
      </c>
      <c r="E189" s="948" t="s">
        <v>2164</v>
      </c>
      <c r="F189" s="929">
        <v>951</v>
      </c>
      <c r="G189" s="926">
        <v>1100</v>
      </c>
      <c r="H189" s="929" t="s">
        <v>3407</v>
      </c>
      <c r="I189" s="929" t="s">
        <v>3410</v>
      </c>
      <c r="J189" s="926" t="s">
        <v>3409</v>
      </c>
      <c r="K189" s="926" t="s">
        <v>2890</v>
      </c>
      <c r="L189" s="926" t="s">
        <v>4299</v>
      </c>
      <c r="M189" s="926" t="s">
        <v>4302</v>
      </c>
      <c r="N189" s="926" t="s">
        <v>4303</v>
      </c>
      <c r="O189" s="926" t="s">
        <v>4308</v>
      </c>
      <c r="P189" s="926" t="s">
        <v>4309</v>
      </c>
      <c r="Q189" s="926" t="s">
        <v>3900</v>
      </c>
      <c r="R189" s="926" t="s">
        <v>3902</v>
      </c>
      <c r="S189" s="926" t="s">
        <v>3904</v>
      </c>
      <c r="T189" s="926" t="s">
        <v>4313</v>
      </c>
      <c r="U189" s="926" t="s">
        <v>4314</v>
      </c>
      <c r="V189" s="926" t="s">
        <v>4315</v>
      </c>
      <c r="W189" s="926" t="s">
        <v>4310</v>
      </c>
      <c r="X189" s="926" t="s">
        <v>4311</v>
      </c>
      <c r="Y189" s="926" t="s">
        <v>4305</v>
      </c>
      <c r="Z189" s="926" t="s">
        <v>4567</v>
      </c>
      <c r="AA189" s="926" t="s">
        <v>3898</v>
      </c>
      <c r="AB189" s="926" t="s">
        <v>4295</v>
      </c>
      <c r="AC189" s="926" t="s">
        <v>2476</v>
      </c>
      <c r="CL189" s="941"/>
    </row>
    <row r="190" spans="1:90">
      <c r="A190" s="928" t="str">
        <f>IF(ISERROR(#REF!),"xx","")</f>
        <v>xx</v>
      </c>
      <c r="C190" s="950" t="str">
        <f t="shared" si="2"/>
        <v>Press C83hc</v>
      </c>
      <c r="D190" s="942">
        <v>9967002745</v>
      </c>
      <c r="E190" s="948" t="s">
        <v>3642</v>
      </c>
      <c r="F190" s="926" t="s">
        <v>3407</v>
      </c>
      <c r="G190" s="926" t="s">
        <v>3410</v>
      </c>
      <c r="H190" s="926" t="s">
        <v>3409</v>
      </c>
      <c r="I190" s="929" t="s">
        <v>4299</v>
      </c>
      <c r="J190" s="929" t="s">
        <v>4302</v>
      </c>
      <c r="K190" s="929" t="s">
        <v>4303</v>
      </c>
      <c r="L190" s="926" t="s">
        <v>4308</v>
      </c>
      <c r="M190" s="926" t="s">
        <v>4309</v>
      </c>
      <c r="N190" s="926" t="s">
        <v>3900</v>
      </c>
      <c r="O190" s="926" t="s">
        <v>3902</v>
      </c>
      <c r="P190" s="926" t="s">
        <v>3904</v>
      </c>
      <c r="Q190" s="926" t="s">
        <v>4313</v>
      </c>
      <c r="R190" s="926" t="s">
        <v>4314</v>
      </c>
      <c r="S190" s="926" t="s">
        <v>4315</v>
      </c>
      <c r="T190" s="926" t="s">
        <v>4310</v>
      </c>
      <c r="U190" s="926" t="s">
        <v>4311</v>
      </c>
      <c r="V190" s="926" t="s">
        <v>4305</v>
      </c>
      <c r="W190" s="926" t="s">
        <v>4567</v>
      </c>
      <c r="X190" s="926" t="s">
        <v>3898</v>
      </c>
      <c r="Y190" s="926" t="s">
        <v>4295</v>
      </c>
      <c r="Z190" s="926" t="s">
        <v>2476</v>
      </c>
      <c r="CL190" s="941"/>
    </row>
    <row r="191" spans="1:90" s="927" customFormat="1" hidden="1">
      <c r="A191" s="928" t="str">
        <f>IF(ISERROR(#REF!),"xx","")</f>
        <v>xx</v>
      </c>
      <c r="B191" s="971"/>
      <c r="C191" s="950" t="str">
        <f t="shared" si="2"/>
        <v/>
      </c>
      <c r="D191" s="942">
        <v>9967002435</v>
      </c>
      <c r="E191" s="948" t="s">
        <v>2165</v>
      </c>
      <c r="F191" s="929">
        <v>951</v>
      </c>
      <c r="G191" s="926">
        <v>1100</v>
      </c>
      <c r="H191" s="929" t="s">
        <v>3407</v>
      </c>
      <c r="I191" s="929" t="s">
        <v>3410</v>
      </c>
      <c r="J191" s="926" t="s">
        <v>3409</v>
      </c>
      <c r="K191" s="926" t="s">
        <v>2890</v>
      </c>
      <c r="L191" s="926" t="s">
        <v>4310</v>
      </c>
      <c r="M191" s="926" t="s">
        <v>4311</v>
      </c>
      <c r="N191" s="926"/>
      <c r="O191" s="926"/>
      <c r="P191" s="926"/>
      <c r="Q191" s="926"/>
      <c r="R191" s="926"/>
      <c r="S191" s="926"/>
      <c r="T191" s="926"/>
      <c r="U191" s="926"/>
      <c r="V191" s="926"/>
      <c r="W191" s="926"/>
      <c r="X191" s="926"/>
      <c r="Y191" s="926"/>
      <c r="Z191" s="926"/>
      <c r="AA191" s="926"/>
      <c r="AB191" s="926"/>
      <c r="AC191" s="926"/>
      <c r="AD191" s="926"/>
      <c r="AE191" s="926"/>
      <c r="AF191" s="926"/>
      <c r="AG191" s="926"/>
      <c r="AH191" s="926"/>
      <c r="AI191" s="926"/>
      <c r="AJ191" s="926"/>
      <c r="AK191" s="926"/>
      <c r="AL191" s="926"/>
      <c r="AM191" s="926"/>
      <c r="AN191" s="926"/>
      <c r="AO191" s="926"/>
      <c r="AP191" s="926"/>
      <c r="AQ191" s="926"/>
      <c r="AR191" s="926"/>
      <c r="AS191" s="926"/>
      <c r="AT191" s="926"/>
      <c r="AU191" s="926"/>
      <c r="AV191" s="926"/>
      <c r="AW191" s="926"/>
      <c r="AX191" s="926"/>
      <c r="AY191" s="926"/>
      <c r="AZ191" s="926"/>
      <c r="BA191" s="926"/>
      <c r="BB191" s="926"/>
      <c r="BC191" s="926"/>
      <c r="BD191" s="926"/>
      <c r="BE191" s="926"/>
      <c r="BF191" s="926"/>
      <c r="BG191" s="926"/>
      <c r="BH191" s="926"/>
      <c r="BI191" s="926"/>
      <c r="BJ191" s="926"/>
      <c r="BK191" s="926"/>
      <c r="BL191" s="926"/>
      <c r="BM191" s="926"/>
      <c r="BN191" s="926"/>
      <c r="BO191" s="926"/>
      <c r="BP191" s="926"/>
      <c r="BQ191" s="926"/>
      <c r="BR191" s="926"/>
      <c r="BS191" s="926"/>
      <c r="BT191" s="926"/>
      <c r="BU191" s="926"/>
      <c r="BV191" s="926"/>
      <c r="BW191" s="926"/>
      <c r="BX191" s="926"/>
      <c r="BY191" s="926"/>
      <c r="BZ191" s="926"/>
      <c r="CA191" s="926"/>
      <c r="CB191" s="926"/>
      <c r="CC191" s="926"/>
      <c r="CD191" s="926"/>
      <c r="CE191" s="926"/>
      <c r="CF191" s="926"/>
      <c r="CG191" s="926"/>
      <c r="CH191" s="926"/>
      <c r="CI191" s="926"/>
      <c r="CJ191" s="926"/>
      <c r="CK191" s="926"/>
      <c r="CL191" s="941"/>
    </row>
    <row r="192" spans="1:90">
      <c r="A192" s="928" t="str">
        <f>IF(ISERROR(#REF!),"xx","")</f>
        <v>xx</v>
      </c>
      <c r="C192" s="950" t="str">
        <f t="shared" si="2"/>
        <v>Press C83hc</v>
      </c>
      <c r="D192" s="942">
        <v>9967002436</v>
      </c>
      <c r="E192" s="948" t="s">
        <v>2166</v>
      </c>
      <c r="F192" s="929">
        <v>951</v>
      </c>
      <c r="G192" s="926">
        <v>1100</v>
      </c>
      <c r="H192" s="929" t="s">
        <v>3407</v>
      </c>
      <c r="I192" s="929" t="s">
        <v>3410</v>
      </c>
      <c r="J192" s="926" t="s">
        <v>3409</v>
      </c>
      <c r="K192" s="926" t="s">
        <v>2890</v>
      </c>
      <c r="L192" s="926" t="s">
        <v>4299</v>
      </c>
      <c r="M192" s="926" t="s">
        <v>4302</v>
      </c>
      <c r="N192" s="926" t="s">
        <v>4303</v>
      </c>
      <c r="O192" s="926" t="s">
        <v>4308</v>
      </c>
      <c r="P192" s="926" t="s">
        <v>4309</v>
      </c>
      <c r="Q192" s="926" t="s">
        <v>3900</v>
      </c>
      <c r="R192" s="926" t="s">
        <v>3902</v>
      </c>
      <c r="S192" s="926" t="s">
        <v>3904</v>
      </c>
      <c r="T192" s="926" t="s">
        <v>4313</v>
      </c>
      <c r="U192" s="926" t="s">
        <v>4314</v>
      </c>
      <c r="V192" s="926" t="s">
        <v>4315</v>
      </c>
      <c r="W192" s="926" t="s">
        <v>4310</v>
      </c>
      <c r="X192" s="926" t="s">
        <v>4311</v>
      </c>
      <c r="Y192" s="926" t="s">
        <v>4305</v>
      </c>
      <c r="Z192" s="926" t="s">
        <v>4567</v>
      </c>
      <c r="CL192" s="941"/>
    </row>
    <row r="193" spans="1:90" ht="12.75" customHeight="1">
      <c r="A193" s="928" t="str">
        <f>IF(ISERROR(#REF!),"xx","")</f>
        <v>xx</v>
      </c>
      <c r="C193" s="950" t="str">
        <f t="shared" si="2"/>
        <v>Press C83hc</v>
      </c>
      <c r="D193" s="942">
        <v>9967004849</v>
      </c>
      <c r="E193" s="948" t="s">
        <v>3603</v>
      </c>
      <c r="F193" s="929">
        <v>951</v>
      </c>
      <c r="G193" s="926">
        <v>1100</v>
      </c>
      <c r="H193" s="929" t="s">
        <v>3407</v>
      </c>
      <c r="I193" s="929" t="s">
        <v>3410</v>
      </c>
      <c r="J193" s="926" t="s">
        <v>3409</v>
      </c>
      <c r="K193" s="926" t="s">
        <v>2890</v>
      </c>
      <c r="L193" s="926" t="s">
        <v>4299</v>
      </c>
      <c r="M193" s="926" t="s">
        <v>4302</v>
      </c>
      <c r="N193" s="926" t="s">
        <v>4303</v>
      </c>
      <c r="O193" s="926" t="s">
        <v>4308</v>
      </c>
      <c r="P193" s="926" t="s">
        <v>4309</v>
      </c>
      <c r="Q193" s="926" t="s">
        <v>3900</v>
      </c>
      <c r="R193" s="926" t="s">
        <v>3902</v>
      </c>
      <c r="S193" s="926" t="s">
        <v>3904</v>
      </c>
      <c r="T193" s="926" t="s">
        <v>4313</v>
      </c>
      <c r="U193" s="926" t="s">
        <v>4314</v>
      </c>
      <c r="V193" s="926" t="s">
        <v>4315</v>
      </c>
      <c r="W193" s="926" t="s">
        <v>4310</v>
      </c>
      <c r="X193" s="926" t="s">
        <v>4311</v>
      </c>
      <c r="Y193" s="926" t="s">
        <v>4305</v>
      </c>
      <c r="Z193" s="926" t="s">
        <v>4567</v>
      </c>
      <c r="CL193" s="941"/>
    </row>
    <row r="194" spans="1:90" hidden="1">
      <c r="A194" s="928" t="str">
        <f>IF(ISERROR(#REF!),"xx","")</f>
        <v>xx</v>
      </c>
      <c r="C194" s="950" t="str">
        <f t="shared" si="2"/>
        <v/>
      </c>
      <c r="D194" s="942">
        <v>9967002438</v>
      </c>
      <c r="E194" s="948" t="s">
        <v>2167</v>
      </c>
      <c r="F194" s="929">
        <v>951</v>
      </c>
      <c r="G194" s="926">
        <v>1100</v>
      </c>
      <c r="H194" s="929" t="s">
        <v>3407</v>
      </c>
      <c r="I194" s="929" t="s">
        <v>3410</v>
      </c>
      <c r="J194" s="926" t="s">
        <v>3409</v>
      </c>
      <c r="K194" s="926" t="s">
        <v>2890</v>
      </c>
      <c r="L194" s="926" t="s">
        <v>4310</v>
      </c>
      <c r="M194" s="926" t="s">
        <v>4311</v>
      </c>
      <c r="CL194" s="941"/>
    </row>
    <row r="195" spans="1:90" hidden="1">
      <c r="A195" s="928" t="str">
        <f>IF(ISERROR(#REF!),"xx","")</f>
        <v>xx</v>
      </c>
      <c r="C195" s="950" t="str">
        <f t="shared" si="2"/>
        <v/>
      </c>
      <c r="D195" s="942">
        <v>9967004850</v>
      </c>
      <c r="E195" s="948" t="s">
        <v>3604</v>
      </c>
      <c r="F195" s="929">
        <v>951</v>
      </c>
      <c r="G195" s="926">
        <v>1100</v>
      </c>
      <c r="H195" s="929" t="s">
        <v>3407</v>
      </c>
      <c r="I195" s="929" t="s">
        <v>3410</v>
      </c>
      <c r="J195" s="926" t="s">
        <v>3409</v>
      </c>
      <c r="K195" s="926" t="s">
        <v>2890</v>
      </c>
      <c r="L195" s="926" t="s">
        <v>4310</v>
      </c>
      <c r="M195" s="926" t="s">
        <v>4311</v>
      </c>
      <c r="CL195" s="941"/>
    </row>
    <row r="196" spans="1:90">
      <c r="A196" s="928" t="str">
        <f>IF(ISERROR(#REF!),"xx","")</f>
        <v>xx</v>
      </c>
      <c r="C196" s="950" t="str">
        <f t="shared" si="2"/>
        <v>Press C83hc</v>
      </c>
      <c r="D196" s="872">
        <v>9967002747</v>
      </c>
      <c r="E196" s="954" t="s">
        <v>3912</v>
      </c>
      <c r="F196" s="933" t="s">
        <v>3291</v>
      </c>
      <c r="G196" s="934" t="s">
        <v>3128</v>
      </c>
      <c r="H196" s="933" t="s">
        <v>3130</v>
      </c>
      <c r="I196" s="929" t="s">
        <v>3665</v>
      </c>
      <c r="J196" s="929" t="s">
        <v>3674</v>
      </c>
      <c r="K196" s="929" t="s">
        <v>3675</v>
      </c>
      <c r="L196" s="933" t="s">
        <v>4299</v>
      </c>
      <c r="M196" s="933" t="s">
        <v>4302</v>
      </c>
      <c r="N196" s="933" t="s">
        <v>4303</v>
      </c>
      <c r="O196" s="926" t="s">
        <v>3900</v>
      </c>
      <c r="P196" s="926" t="s">
        <v>3902</v>
      </c>
      <c r="Q196" s="926" t="s">
        <v>3904</v>
      </c>
      <c r="R196" s="926" t="s">
        <v>4313</v>
      </c>
      <c r="S196" s="926" t="s">
        <v>4314</v>
      </c>
      <c r="T196" s="926" t="s">
        <v>4315</v>
      </c>
      <c r="U196" s="933" t="s">
        <v>4305</v>
      </c>
      <c r="V196" s="926" t="s">
        <v>4567</v>
      </c>
      <c r="W196" s="929" t="s">
        <v>3898</v>
      </c>
      <c r="X196" s="926" t="s">
        <v>4295</v>
      </c>
      <c r="Y196" s="933" t="s">
        <v>2476</v>
      </c>
      <c r="CL196" s="941"/>
    </row>
    <row r="197" spans="1:90" hidden="1">
      <c r="A197" s="928" t="str">
        <f>IF(ISERROR(#REF!),"xx","")</f>
        <v>xx</v>
      </c>
      <c r="C197" s="950" t="str">
        <f t="shared" si="2"/>
        <v/>
      </c>
      <c r="D197" s="872">
        <v>9967000881</v>
      </c>
      <c r="E197" s="948" t="s">
        <v>2168</v>
      </c>
      <c r="F197" s="926" t="s">
        <v>3291</v>
      </c>
      <c r="G197" s="933" t="s">
        <v>2080</v>
      </c>
      <c r="H197" s="933" t="s">
        <v>2333</v>
      </c>
      <c r="I197" s="926" t="s">
        <v>3128</v>
      </c>
      <c r="J197" s="933" t="s">
        <v>2081</v>
      </c>
      <c r="K197" s="933" t="s">
        <v>2082</v>
      </c>
      <c r="L197" s="926" t="s">
        <v>3130</v>
      </c>
      <c r="M197" s="933" t="s">
        <v>1804</v>
      </c>
      <c r="N197" s="933" t="s">
        <v>2052</v>
      </c>
      <c r="O197" s="926" t="s">
        <v>3665</v>
      </c>
      <c r="P197" s="934" t="s">
        <v>1789</v>
      </c>
      <c r="Q197" s="933" t="s">
        <v>2051</v>
      </c>
      <c r="R197" s="926" t="s">
        <v>3674</v>
      </c>
      <c r="S197" s="929" t="s">
        <v>1149</v>
      </c>
      <c r="T197" s="929" t="s">
        <v>2072</v>
      </c>
      <c r="U197" s="926" t="s">
        <v>3675</v>
      </c>
      <c r="V197" s="929" t="s">
        <v>1150</v>
      </c>
      <c r="W197" s="929" t="s">
        <v>2073</v>
      </c>
      <c r="X197" s="926" t="s">
        <v>4298</v>
      </c>
      <c r="Y197" s="932" t="s">
        <v>4300</v>
      </c>
      <c r="Z197" s="929" t="s">
        <v>4301</v>
      </c>
      <c r="AA197" s="929" t="s">
        <v>4304</v>
      </c>
      <c r="AB197" s="929" t="s">
        <v>4307</v>
      </c>
      <c r="AC197" s="926" t="s">
        <v>2084</v>
      </c>
      <c r="CL197" s="941"/>
    </row>
    <row r="198" spans="1:90" hidden="1">
      <c r="A198" s="928" t="str">
        <f>IF(ISERROR(#REF!),"xx","")</f>
        <v>xx</v>
      </c>
      <c r="C198" s="950" t="str">
        <f t="shared" si="2"/>
        <v/>
      </c>
      <c r="D198" s="872">
        <v>9967000880</v>
      </c>
      <c r="E198" s="948" t="s">
        <v>2169</v>
      </c>
      <c r="F198" s="926" t="s">
        <v>3291</v>
      </c>
      <c r="G198" s="933" t="s">
        <v>2080</v>
      </c>
      <c r="H198" s="933" t="s">
        <v>2333</v>
      </c>
      <c r="I198" s="926" t="s">
        <v>3128</v>
      </c>
      <c r="J198" s="933" t="s">
        <v>2081</v>
      </c>
      <c r="K198" s="933" t="s">
        <v>2082</v>
      </c>
      <c r="L198" s="926" t="s">
        <v>3130</v>
      </c>
      <c r="M198" s="933" t="s">
        <v>1804</v>
      </c>
      <c r="N198" s="933" t="s">
        <v>2052</v>
      </c>
      <c r="O198" s="926" t="s">
        <v>3665</v>
      </c>
      <c r="P198" s="934" t="s">
        <v>1789</v>
      </c>
      <c r="Q198" s="933" t="s">
        <v>2051</v>
      </c>
      <c r="R198" s="926" t="s">
        <v>3674</v>
      </c>
      <c r="S198" s="929" t="s">
        <v>1149</v>
      </c>
      <c r="T198" s="929" t="s">
        <v>2072</v>
      </c>
      <c r="U198" s="926" t="s">
        <v>3675</v>
      </c>
      <c r="V198" s="929" t="s">
        <v>1150</v>
      </c>
      <c r="W198" s="929" t="s">
        <v>2073</v>
      </c>
      <c r="X198" s="926" t="s">
        <v>4298</v>
      </c>
      <c r="Y198" s="932" t="s">
        <v>4300</v>
      </c>
      <c r="Z198" s="929" t="s">
        <v>4301</v>
      </c>
      <c r="AA198" s="929" t="s">
        <v>4304</v>
      </c>
      <c r="AB198" s="929" t="s">
        <v>4307</v>
      </c>
      <c r="AC198" s="926" t="s">
        <v>2084</v>
      </c>
      <c r="CL198" s="941"/>
    </row>
    <row r="199" spans="1:90">
      <c r="A199" s="928" t="str">
        <f>IF(ISERROR(#REF!),"xx","")</f>
        <v>xx</v>
      </c>
      <c r="C199" s="950" t="str">
        <f t="shared" ref="C199:C262" si="3">IF(ISERROR(MATCH($C$2,F199:CL199,0)),"",C$2)</f>
        <v>Press C83hc</v>
      </c>
      <c r="D199" s="740">
        <v>9967006373</v>
      </c>
      <c r="E199" s="958" t="s">
        <v>3918</v>
      </c>
      <c r="F199" s="926" t="s">
        <v>4299</v>
      </c>
      <c r="G199" s="932" t="s">
        <v>4302</v>
      </c>
      <c r="H199" s="929" t="s">
        <v>4303</v>
      </c>
      <c r="I199" s="929" t="s">
        <v>4308</v>
      </c>
      <c r="J199" s="929" t="s">
        <v>4309</v>
      </c>
      <c r="K199" s="926" t="s">
        <v>4313</v>
      </c>
      <c r="L199" s="926" t="s">
        <v>4314</v>
      </c>
      <c r="M199" s="926" t="s">
        <v>4315</v>
      </c>
      <c r="N199" s="926" t="s">
        <v>4310</v>
      </c>
      <c r="O199" s="926" t="s">
        <v>4311</v>
      </c>
      <c r="P199" s="926" t="s">
        <v>4305</v>
      </c>
      <c r="Q199" s="926" t="s">
        <v>4567</v>
      </c>
      <c r="CL199" s="941"/>
    </row>
    <row r="200" spans="1:90" s="927" customFormat="1" hidden="1">
      <c r="A200" s="928" t="str">
        <f>IF(ISERROR(#REF!),"xx","")</f>
        <v>xx</v>
      </c>
      <c r="B200" s="971"/>
      <c r="C200" s="950" t="str">
        <f t="shared" si="3"/>
        <v/>
      </c>
      <c r="D200" s="942" t="s">
        <v>549</v>
      </c>
      <c r="E200" s="948" t="s">
        <v>2170</v>
      </c>
      <c r="F200" s="929">
        <v>361</v>
      </c>
      <c r="G200" s="929">
        <v>421</v>
      </c>
      <c r="H200" s="929">
        <v>501</v>
      </c>
      <c r="I200" s="932">
        <v>552</v>
      </c>
      <c r="J200" s="932">
        <v>652</v>
      </c>
      <c r="K200" s="929" t="s">
        <v>318</v>
      </c>
      <c r="L200" s="929" t="s">
        <v>989</v>
      </c>
      <c r="M200" s="929" t="s">
        <v>893</v>
      </c>
      <c r="N200" s="929" t="s">
        <v>1525</v>
      </c>
      <c r="O200" s="929" t="s">
        <v>319</v>
      </c>
      <c r="P200" s="929" t="s">
        <v>990</v>
      </c>
      <c r="Q200" s="929" t="s">
        <v>411</v>
      </c>
      <c r="R200" s="929" t="s">
        <v>412</v>
      </c>
      <c r="S200" s="929" t="s">
        <v>320</v>
      </c>
      <c r="T200" s="932" t="s">
        <v>991</v>
      </c>
      <c r="U200" s="929" t="s">
        <v>747</v>
      </c>
      <c r="V200" s="929" t="s">
        <v>1102</v>
      </c>
      <c r="W200" s="929" t="s">
        <v>748</v>
      </c>
      <c r="X200" s="929" t="s">
        <v>1416</v>
      </c>
      <c r="Y200" s="932" t="s">
        <v>1400</v>
      </c>
      <c r="Z200" s="932" t="s">
        <v>1417</v>
      </c>
      <c r="AA200" s="931" t="s">
        <v>845</v>
      </c>
      <c r="AB200" s="931"/>
      <c r="AC200" s="926"/>
      <c r="AD200" s="926"/>
      <c r="AE200" s="926"/>
      <c r="AF200" s="926"/>
      <c r="AG200" s="926"/>
      <c r="AH200" s="926"/>
      <c r="AI200" s="926"/>
      <c r="AJ200" s="926"/>
      <c r="AK200" s="926"/>
      <c r="AL200" s="926"/>
      <c r="AM200" s="926"/>
      <c r="AN200" s="926"/>
      <c r="AO200" s="926"/>
      <c r="AP200" s="926"/>
      <c r="AQ200" s="926"/>
      <c r="AR200" s="926"/>
      <c r="AS200" s="926"/>
      <c r="AT200" s="926"/>
      <c r="AU200" s="926"/>
      <c r="AV200" s="926"/>
      <c r="AW200" s="926"/>
      <c r="AX200" s="926"/>
      <c r="AY200" s="926"/>
      <c r="AZ200" s="926"/>
      <c r="BA200" s="926"/>
      <c r="BB200" s="926"/>
      <c r="BC200" s="926"/>
      <c r="BD200" s="926"/>
      <c r="BE200" s="926"/>
      <c r="BF200" s="926"/>
      <c r="BG200" s="926"/>
      <c r="BH200" s="926"/>
      <c r="BI200" s="926"/>
      <c r="BJ200" s="926"/>
      <c r="BK200" s="926"/>
      <c r="BL200" s="926"/>
      <c r="BM200" s="926"/>
      <c r="BN200" s="926"/>
      <c r="BO200" s="926"/>
      <c r="BP200" s="926"/>
      <c r="BQ200" s="926"/>
      <c r="BR200" s="926"/>
      <c r="BS200" s="926"/>
      <c r="BT200" s="926"/>
      <c r="BU200" s="926"/>
      <c r="BV200" s="926"/>
      <c r="BW200" s="926"/>
      <c r="BX200" s="926"/>
      <c r="BY200" s="926"/>
      <c r="BZ200" s="926"/>
      <c r="CA200" s="926"/>
      <c r="CB200" s="926"/>
      <c r="CC200" s="926"/>
      <c r="CD200" s="926"/>
      <c r="CE200" s="926"/>
      <c r="CF200" s="926"/>
      <c r="CG200" s="926"/>
      <c r="CH200" s="926"/>
      <c r="CI200" s="926"/>
      <c r="CJ200" s="926"/>
      <c r="CK200" s="926"/>
      <c r="CL200" s="941"/>
    </row>
    <row r="201" spans="1:90" s="927" customFormat="1" hidden="1">
      <c r="A201" s="928" t="str">
        <f>IF(ISERROR(#REF!),"xx","")</f>
        <v>xx</v>
      </c>
      <c r="B201" s="971"/>
      <c r="C201" s="950" t="str">
        <f t="shared" si="3"/>
        <v/>
      </c>
      <c r="D201" s="942" t="s">
        <v>355</v>
      </c>
      <c r="E201" s="948" t="s">
        <v>2171</v>
      </c>
      <c r="F201" s="925">
        <v>36</v>
      </c>
      <c r="G201" s="925">
        <v>42</v>
      </c>
      <c r="H201" s="926"/>
      <c r="I201" s="926"/>
      <c r="J201" s="925"/>
      <c r="K201" s="925"/>
      <c r="L201" s="925"/>
      <c r="M201" s="925"/>
      <c r="N201" s="926"/>
      <c r="O201" s="926"/>
      <c r="P201" s="926"/>
      <c r="Q201" s="926"/>
      <c r="R201" s="926"/>
      <c r="S201" s="926"/>
      <c r="T201" s="926"/>
      <c r="U201" s="926"/>
      <c r="V201" s="926"/>
      <c r="W201" s="926"/>
      <c r="X201" s="926"/>
      <c r="Y201" s="926"/>
      <c r="Z201" s="926"/>
      <c r="AA201" s="926"/>
      <c r="AB201" s="926"/>
      <c r="AC201" s="926"/>
      <c r="AD201" s="926"/>
      <c r="AE201" s="926"/>
      <c r="AF201" s="926"/>
      <c r="AG201" s="926"/>
      <c r="AH201" s="926"/>
      <c r="AI201" s="926"/>
      <c r="AJ201" s="926"/>
      <c r="AK201" s="926"/>
      <c r="AL201" s="926"/>
      <c r="AM201" s="926"/>
      <c r="AN201" s="926"/>
      <c r="AO201" s="926"/>
      <c r="AP201" s="926"/>
      <c r="AQ201" s="926"/>
      <c r="AR201" s="926"/>
      <c r="AS201" s="926"/>
      <c r="AT201" s="926"/>
      <c r="AU201" s="926"/>
      <c r="AV201" s="926"/>
      <c r="AW201" s="926"/>
      <c r="AX201" s="926"/>
      <c r="AY201" s="926"/>
      <c r="AZ201" s="926"/>
      <c r="BA201" s="926"/>
      <c r="BB201" s="926"/>
      <c r="BC201" s="926"/>
      <c r="BD201" s="926"/>
      <c r="BE201" s="926"/>
      <c r="BF201" s="926"/>
      <c r="BG201" s="926"/>
      <c r="BH201" s="926"/>
      <c r="BI201" s="926"/>
      <c r="BJ201" s="926"/>
      <c r="BK201" s="926"/>
      <c r="BL201" s="926"/>
      <c r="BM201" s="926"/>
      <c r="BN201" s="926"/>
      <c r="BO201" s="926"/>
      <c r="BP201" s="926"/>
      <c r="BQ201" s="926"/>
      <c r="BR201" s="926"/>
      <c r="BS201" s="926"/>
      <c r="BT201" s="926"/>
      <c r="BU201" s="926"/>
      <c r="BV201" s="926"/>
      <c r="BW201" s="926"/>
      <c r="BX201" s="926"/>
      <c r="BY201" s="926"/>
      <c r="BZ201" s="926"/>
      <c r="CA201" s="926"/>
      <c r="CB201" s="926"/>
      <c r="CC201" s="926"/>
      <c r="CD201" s="926"/>
      <c r="CE201" s="926"/>
      <c r="CF201" s="926"/>
      <c r="CG201" s="926"/>
      <c r="CH201" s="926"/>
      <c r="CI201" s="926"/>
      <c r="CJ201" s="926"/>
      <c r="CK201" s="926"/>
      <c r="CL201" s="941"/>
    </row>
    <row r="202" spans="1:90" s="927" customFormat="1" hidden="1">
      <c r="A202" s="928" t="str">
        <f>IF(ISERROR(#REF!),"xx","")</f>
        <v>xx</v>
      </c>
      <c r="B202" s="971"/>
      <c r="C202" s="950" t="str">
        <f t="shared" si="3"/>
        <v/>
      </c>
      <c r="D202" s="942" t="s">
        <v>1122</v>
      </c>
      <c r="E202" s="952" t="s">
        <v>2172</v>
      </c>
      <c r="F202" s="929">
        <v>215</v>
      </c>
      <c r="G202" s="929"/>
      <c r="H202" s="929"/>
      <c r="I202" s="926"/>
      <c r="J202" s="926"/>
      <c r="K202" s="926"/>
      <c r="L202" s="926"/>
      <c r="M202" s="926"/>
      <c r="N202" s="926"/>
      <c r="O202" s="926"/>
      <c r="P202" s="926"/>
      <c r="Q202" s="926"/>
      <c r="R202" s="926"/>
      <c r="S202" s="926"/>
      <c r="T202" s="926"/>
      <c r="U202" s="926"/>
      <c r="V202" s="926"/>
      <c r="W202" s="926"/>
      <c r="X202" s="926"/>
      <c r="Y202" s="926"/>
      <c r="Z202" s="926"/>
      <c r="AA202" s="926"/>
      <c r="AB202" s="926"/>
      <c r="AC202" s="926"/>
      <c r="AD202" s="926"/>
      <c r="AE202" s="926"/>
      <c r="AF202" s="926"/>
      <c r="AG202" s="926"/>
      <c r="AH202" s="926"/>
      <c r="AI202" s="926"/>
      <c r="AJ202" s="926"/>
      <c r="AK202" s="926"/>
      <c r="AL202" s="926"/>
      <c r="AM202" s="926"/>
      <c r="AN202" s="926"/>
      <c r="AO202" s="926"/>
      <c r="AP202" s="926"/>
      <c r="AQ202" s="926"/>
      <c r="AR202" s="926"/>
      <c r="AS202" s="926"/>
      <c r="AT202" s="926"/>
      <c r="AU202" s="926"/>
      <c r="AV202" s="926"/>
      <c r="AW202" s="926"/>
      <c r="AX202" s="926"/>
      <c r="AY202" s="926"/>
      <c r="AZ202" s="926"/>
      <c r="BA202" s="926"/>
      <c r="BB202" s="926"/>
      <c r="BC202" s="926"/>
      <c r="BD202" s="926"/>
      <c r="BE202" s="926"/>
      <c r="BF202" s="926"/>
      <c r="BG202" s="926"/>
      <c r="BH202" s="926"/>
      <c r="BI202" s="926"/>
      <c r="BJ202" s="926"/>
      <c r="BK202" s="926"/>
      <c r="BL202" s="926"/>
      <c r="BM202" s="926"/>
      <c r="BN202" s="926"/>
      <c r="BO202" s="926"/>
      <c r="BP202" s="926"/>
      <c r="BQ202" s="926"/>
      <c r="BR202" s="926"/>
      <c r="BS202" s="926"/>
      <c r="BT202" s="926"/>
      <c r="BU202" s="926"/>
      <c r="BV202" s="926"/>
      <c r="BW202" s="926"/>
      <c r="BX202" s="926"/>
      <c r="BY202" s="926"/>
      <c r="BZ202" s="926"/>
      <c r="CA202" s="926"/>
      <c r="CB202" s="926"/>
      <c r="CC202" s="926"/>
      <c r="CD202" s="926"/>
      <c r="CE202" s="926"/>
      <c r="CF202" s="926"/>
      <c r="CG202" s="926"/>
      <c r="CH202" s="926"/>
      <c r="CI202" s="926"/>
      <c r="CJ202" s="926"/>
      <c r="CK202" s="926"/>
      <c r="CL202" s="941"/>
    </row>
    <row r="203" spans="1:90" s="927" customFormat="1" hidden="1">
      <c r="A203" s="928" t="str">
        <f>IF(ISERROR(#REF!),"xx","")</f>
        <v>xx</v>
      </c>
      <c r="B203" s="971"/>
      <c r="C203" s="950" t="str">
        <f t="shared" si="3"/>
        <v/>
      </c>
      <c r="D203" s="942" t="s">
        <v>3352</v>
      </c>
      <c r="E203" s="952" t="s">
        <v>2172</v>
      </c>
      <c r="F203" s="929">
        <v>226</v>
      </c>
      <c r="G203" s="929">
        <v>266</v>
      </c>
      <c r="H203" s="929">
        <v>306</v>
      </c>
      <c r="I203" s="926"/>
      <c r="J203" s="926"/>
      <c r="K203" s="926"/>
      <c r="L203" s="926"/>
      <c r="M203" s="926"/>
      <c r="N203" s="926"/>
      <c r="O203" s="926"/>
      <c r="P203" s="926"/>
      <c r="Q203" s="926"/>
      <c r="R203" s="926"/>
      <c r="S203" s="926"/>
      <c r="T203" s="926"/>
      <c r="U203" s="926"/>
      <c r="V203" s="926"/>
      <c r="W203" s="926"/>
      <c r="X203" s="926"/>
      <c r="Y203" s="926"/>
      <c r="Z203" s="926"/>
      <c r="AA203" s="926"/>
      <c r="AB203" s="926"/>
      <c r="AC203" s="926"/>
      <c r="AD203" s="926"/>
      <c r="AE203" s="926"/>
      <c r="AF203" s="926"/>
      <c r="AG203" s="926"/>
      <c r="AH203" s="926"/>
      <c r="AI203" s="926"/>
      <c r="AJ203" s="926"/>
      <c r="AK203" s="926"/>
      <c r="AL203" s="926"/>
      <c r="AM203" s="926"/>
      <c r="AN203" s="926"/>
      <c r="AO203" s="926"/>
      <c r="AP203" s="926"/>
      <c r="AQ203" s="926"/>
      <c r="AR203" s="926"/>
      <c r="AS203" s="926"/>
      <c r="AT203" s="926"/>
      <c r="AU203" s="926"/>
      <c r="AV203" s="926"/>
      <c r="AW203" s="926"/>
      <c r="AX203" s="926"/>
      <c r="AY203" s="926"/>
      <c r="AZ203" s="926"/>
      <c r="BA203" s="926"/>
      <c r="BB203" s="926"/>
      <c r="BC203" s="926"/>
      <c r="BD203" s="926"/>
      <c r="BE203" s="926"/>
      <c r="BF203" s="926"/>
      <c r="BG203" s="926"/>
      <c r="BH203" s="926"/>
      <c r="BI203" s="926"/>
      <c r="BJ203" s="926"/>
      <c r="BK203" s="926"/>
      <c r="BL203" s="926"/>
      <c r="BM203" s="926"/>
      <c r="BN203" s="926"/>
      <c r="BO203" s="926"/>
      <c r="BP203" s="926"/>
      <c r="BQ203" s="926"/>
      <c r="BR203" s="926"/>
      <c r="BS203" s="926"/>
      <c r="BT203" s="926"/>
      <c r="BU203" s="926"/>
      <c r="BV203" s="926"/>
      <c r="BW203" s="926"/>
      <c r="BX203" s="926"/>
      <c r="BY203" s="926"/>
      <c r="BZ203" s="926"/>
      <c r="CA203" s="926"/>
      <c r="CB203" s="926"/>
      <c r="CC203" s="926"/>
      <c r="CD203" s="926"/>
      <c r="CE203" s="926"/>
      <c r="CF203" s="926"/>
      <c r="CG203" s="926"/>
      <c r="CH203" s="926"/>
      <c r="CI203" s="926"/>
      <c r="CJ203" s="926"/>
      <c r="CK203" s="926"/>
      <c r="CL203" s="941"/>
    </row>
    <row r="204" spans="1:90" s="927" customFormat="1" hidden="1">
      <c r="A204" s="928" t="str">
        <f>IF(ISERROR(#REF!),"xx","")</f>
        <v>xx</v>
      </c>
      <c r="B204" s="971"/>
      <c r="C204" s="950" t="str">
        <f t="shared" si="3"/>
        <v/>
      </c>
      <c r="D204" s="942" t="s">
        <v>2046</v>
      </c>
      <c r="E204" s="952" t="s">
        <v>2173</v>
      </c>
      <c r="F204" s="929">
        <v>654</v>
      </c>
      <c r="G204" s="929">
        <v>754</v>
      </c>
      <c r="H204" s="926" t="s">
        <v>2378</v>
      </c>
      <c r="I204" s="926" t="s">
        <v>2379</v>
      </c>
      <c r="J204" s="933" t="s">
        <v>2079</v>
      </c>
      <c r="K204" s="933" t="s">
        <v>2325</v>
      </c>
      <c r="L204" s="933" t="s">
        <v>2080</v>
      </c>
      <c r="M204" s="933" t="s">
        <v>2333</v>
      </c>
      <c r="N204" s="933" t="s">
        <v>2081</v>
      </c>
      <c r="O204" s="933" t="s">
        <v>2082</v>
      </c>
      <c r="P204" s="933" t="s">
        <v>1804</v>
      </c>
      <c r="Q204" s="933" t="s">
        <v>2052</v>
      </c>
      <c r="R204" s="934" t="s">
        <v>1789</v>
      </c>
      <c r="S204" s="933" t="s">
        <v>2051</v>
      </c>
      <c r="T204" s="929" t="s">
        <v>1149</v>
      </c>
      <c r="U204" s="929" t="s">
        <v>2072</v>
      </c>
      <c r="V204" s="929" t="s">
        <v>1150</v>
      </c>
      <c r="W204" s="929" t="s">
        <v>2073</v>
      </c>
      <c r="X204" s="932" t="s">
        <v>2068</v>
      </c>
      <c r="Y204" s="926" t="s">
        <v>2380</v>
      </c>
      <c r="Z204" s="929" t="s">
        <v>909</v>
      </c>
      <c r="AA204" s="929" t="s">
        <v>2083</v>
      </c>
      <c r="AB204" s="926"/>
      <c r="AC204" s="926"/>
      <c r="AD204" s="926"/>
      <c r="AE204" s="926"/>
      <c r="AF204" s="926"/>
      <c r="AG204" s="926"/>
      <c r="AH204" s="926"/>
      <c r="AI204" s="926"/>
      <c r="AJ204" s="926"/>
      <c r="AK204" s="926"/>
      <c r="AL204" s="926"/>
      <c r="AM204" s="926"/>
      <c r="AN204" s="926"/>
      <c r="AO204" s="926"/>
      <c r="AP204" s="926"/>
      <c r="AQ204" s="926"/>
      <c r="AR204" s="926"/>
      <c r="AS204" s="926"/>
      <c r="AT204" s="926"/>
      <c r="AU204" s="926"/>
      <c r="AV204" s="926"/>
      <c r="AW204" s="926"/>
      <c r="AX204" s="926"/>
      <c r="AY204" s="926"/>
      <c r="AZ204" s="926"/>
      <c r="BA204" s="926"/>
      <c r="BB204" s="926"/>
      <c r="BC204" s="926"/>
      <c r="BD204" s="926"/>
      <c r="BE204" s="926"/>
      <c r="BF204" s="926"/>
      <c r="BG204" s="926"/>
      <c r="BH204" s="926"/>
      <c r="BI204" s="926"/>
      <c r="BJ204" s="926"/>
      <c r="BK204" s="926"/>
      <c r="BL204" s="926"/>
      <c r="BM204" s="926"/>
      <c r="BN204" s="926"/>
      <c r="BO204" s="926"/>
      <c r="BP204" s="926"/>
      <c r="BQ204" s="926"/>
      <c r="BR204" s="926"/>
      <c r="BS204" s="926"/>
      <c r="BT204" s="926"/>
      <c r="BU204" s="926"/>
      <c r="BV204" s="926"/>
      <c r="BW204" s="926"/>
      <c r="BX204" s="926"/>
      <c r="BY204" s="926"/>
      <c r="BZ204" s="926"/>
      <c r="CA204" s="926"/>
      <c r="CB204" s="926"/>
      <c r="CC204" s="926"/>
      <c r="CD204" s="926"/>
      <c r="CE204" s="926"/>
      <c r="CF204" s="926"/>
      <c r="CG204" s="926"/>
      <c r="CH204" s="926"/>
      <c r="CI204" s="926"/>
      <c r="CJ204" s="926"/>
      <c r="CK204" s="926"/>
      <c r="CL204" s="941"/>
    </row>
    <row r="205" spans="1:90" s="927" customFormat="1" hidden="1">
      <c r="A205" s="928" t="str">
        <f>IF(ISERROR(#REF!),"xx","")</f>
        <v>xx</v>
      </c>
      <c r="B205" s="971"/>
      <c r="C205" s="950" t="str">
        <f t="shared" si="3"/>
        <v/>
      </c>
      <c r="D205" s="942" t="s">
        <v>2573</v>
      </c>
      <c r="E205" s="952" t="s">
        <v>2618</v>
      </c>
      <c r="F205" s="933">
        <v>4050</v>
      </c>
      <c r="G205" s="933">
        <v>4750</v>
      </c>
      <c r="H205" s="929" t="s">
        <v>2880</v>
      </c>
      <c r="I205" s="929" t="s">
        <v>2585</v>
      </c>
      <c r="J205" s="933" t="s">
        <v>2586</v>
      </c>
      <c r="K205" s="933" t="s">
        <v>2984</v>
      </c>
      <c r="L205" s="933"/>
      <c r="M205" s="933"/>
      <c r="N205" s="933"/>
      <c r="O205" s="933"/>
      <c r="P205" s="934"/>
      <c r="Q205" s="933"/>
      <c r="R205" s="929"/>
      <c r="S205" s="929"/>
      <c r="T205" s="929"/>
      <c r="U205" s="929"/>
      <c r="V205" s="932"/>
      <c r="W205" s="929"/>
      <c r="X205" s="929"/>
      <c r="Y205" s="926"/>
      <c r="Z205" s="926"/>
      <c r="AA205" s="926"/>
      <c r="AB205" s="926"/>
      <c r="AC205" s="926"/>
      <c r="AD205" s="926"/>
      <c r="AE205" s="926"/>
      <c r="AF205" s="926"/>
      <c r="AG205" s="926"/>
      <c r="AH205" s="926"/>
      <c r="AI205" s="926"/>
      <c r="AJ205" s="926"/>
      <c r="AK205" s="926"/>
      <c r="AL205" s="926"/>
      <c r="AM205" s="926"/>
      <c r="AN205" s="926"/>
      <c r="AO205" s="926"/>
      <c r="AP205" s="926"/>
      <c r="AQ205" s="926"/>
      <c r="AR205" s="926"/>
      <c r="AS205" s="926"/>
      <c r="AT205" s="926"/>
      <c r="AU205" s="926"/>
      <c r="AV205" s="926"/>
      <c r="AW205" s="926"/>
      <c r="AX205" s="926"/>
      <c r="AY205" s="926"/>
      <c r="AZ205" s="926"/>
      <c r="BA205" s="926"/>
      <c r="BB205" s="926"/>
      <c r="BC205" s="926"/>
      <c r="BD205" s="926"/>
      <c r="BE205" s="926"/>
      <c r="BF205" s="926"/>
      <c r="BG205" s="926"/>
      <c r="BH205" s="926"/>
      <c r="BI205" s="926"/>
      <c r="BJ205" s="926"/>
      <c r="BK205" s="926"/>
      <c r="BL205" s="926"/>
      <c r="BM205" s="926"/>
      <c r="BN205" s="926"/>
      <c r="BO205" s="926"/>
      <c r="BP205" s="926"/>
      <c r="BQ205" s="926"/>
      <c r="BR205" s="926"/>
      <c r="BS205" s="926"/>
      <c r="BT205" s="926"/>
      <c r="BU205" s="926"/>
      <c r="BV205" s="926"/>
      <c r="BW205" s="926"/>
      <c r="BX205" s="926"/>
      <c r="BY205" s="926"/>
      <c r="BZ205" s="926"/>
      <c r="CA205" s="926"/>
      <c r="CB205" s="926"/>
      <c r="CC205" s="926"/>
      <c r="CD205" s="926"/>
      <c r="CE205" s="926"/>
      <c r="CF205" s="926"/>
      <c r="CG205" s="926"/>
      <c r="CH205" s="926"/>
      <c r="CI205" s="926"/>
      <c r="CJ205" s="926"/>
      <c r="CK205" s="926"/>
      <c r="CL205" s="941"/>
    </row>
    <row r="206" spans="1:90" s="927" customFormat="1" hidden="1">
      <c r="A206" s="928" t="str">
        <f>IF(ISERROR(#REF!),"xx","")</f>
        <v>xx</v>
      </c>
      <c r="B206" s="971"/>
      <c r="C206" s="950" t="str">
        <f t="shared" si="3"/>
        <v/>
      </c>
      <c r="D206" s="942" t="s">
        <v>3269</v>
      </c>
      <c r="E206" s="952" t="s">
        <v>3094</v>
      </c>
      <c r="F206" s="929">
        <v>227</v>
      </c>
      <c r="G206" s="929">
        <v>287</v>
      </c>
      <c r="H206" s="933">
        <v>367</v>
      </c>
      <c r="I206" s="933" t="s">
        <v>3256</v>
      </c>
      <c r="J206" s="933" t="s">
        <v>3257</v>
      </c>
      <c r="K206" s="933"/>
      <c r="L206" s="933"/>
      <c r="M206" s="933"/>
      <c r="N206" s="933"/>
      <c r="O206" s="933"/>
      <c r="P206" s="934"/>
      <c r="Q206" s="933"/>
      <c r="R206" s="929"/>
      <c r="S206" s="929"/>
      <c r="T206" s="929"/>
      <c r="U206" s="929"/>
      <c r="V206" s="932"/>
      <c r="W206" s="929"/>
      <c r="X206" s="929"/>
      <c r="Y206" s="926"/>
      <c r="Z206" s="926"/>
      <c r="AA206" s="926"/>
      <c r="AB206" s="926"/>
      <c r="AC206" s="926"/>
      <c r="AD206" s="926"/>
      <c r="AE206" s="926"/>
      <c r="AF206" s="926"/>
      <c r="AG206" s="926"/>
      <c r="AH206" s="926"/>
      <c r="AI206" s="926"/>
      <c r="AJ206" s="926"/>
      <c r="AK206" s="926"/>
      <c r="AL206" s="926"/>
      <c r="AM206" s="926"/>
      <c r="AN206" s="926"/>
      <c r="AO206" s="926"/>
      <c r="AP206" s="926"/>
      <c r="AQ206" s="926"/>
      <c r="AR206" s="926"/>
      <c r="AS206" s="926"/>
      <c r="AT206" s="926"/>
      <c r="AU206" s="926"/>
      <c r="AV206" s="926"/>
      <c r="AW206" s="926"/>
      <c r="AX206" s="926"/>
      <c r="AY206" s="926"/>
      <c r="AZ206" s="926"/>
      <c r="BA206" s="926"/>
      <c r="BB206" s="926"/>
      <c r="BC206" s="926"/>
      <c r="BD206" s="926"/>
      <c r="BE206" s="926"/>
      <c r="BF206" s="926"/>
      <c r="BG206" s="926"/>
      <c r="BH206" s="926"/>
      <c r="BI206" s="926"/>
      <c r="BJ206" s="926"/>
      <c r="BK206" s="926"/>
      <c r="BL206" s="926"/>
      <c r="BM206" s="926"/>
      <c r="BN206" s="926"/>
      <c r="BO206" s="926"/>
      <c r="BP206" s="926"/>
      <c r="BQ206" s="926"/>
      <c r="BR206" s="926"/>
      <c r="BS206" s="926"/>
      <c r="BT206" s="926"/>
      <c r="BU206" s="926"/>
      <c r="BV206" s="926"/>
      <c r="BW206" s="926"/>
      <c r="BX206" s="926"/>
      <c r="BY206" s="926"/>
      <c r="BZ206" s="926"/>
      <c r="CA206" s="926"/>
      <c r="CB206" s="926"/>
      <c r="CC206" s="926"/>
      <c r="CD206" s="926"/>
      <c r="CE206" s="926"/>
      <c r="CF206" s="926"/>
      <c r="CG206" s="926"/>
      <c r="CH206" s="926"/>
      <c r="CI206" s="926"/>
      <c r="CJ206" s="926"/>
      <c r="CK206" s="926"/>
      <c r="CL206" s="941"/>
    </row>
    <row r="207" spans="1:90" s="927" customFormat="1" hidden="1">
      <c r="A207" s="928" t="str">
        <f>IF(ISERROR(#REF!),"xx","")</f>
        <v>xx</v>
      </c>
      <c r="B207" s="971"/>
      <c r="C207" s="950" t="str">
        <f t="shared" si="3"/>
        <v/>
      </c>
      <c r="D207" s="942" t="s">
        <v>3689</v>
      </c>
      <c r="E207" s="952" t="s">
        <v>3191</v>
      </c>
      <c r="F207" s="933">
        <v>308</v>
      </c>
      <c r="G207" s="933">
        <v>368</v>
      </c>
      <c r="H207" s="933">
        <v>458</v>
      </c>
      <c r="I207" s="933">
        <v>558</v>
      </c>
      <c r="J207" s="933" t="s">
        <v>4256</v>
      </c>
      <c r="K207" s="929" t="s">
        <v>4241</v>
      </c>
      <c r="L207" s="929" t="s">
        <v>4242</v>
      </c>
      <c r="M207" s="929" t="s">
        <v>4243</v>
      </c>
      <c r="N207" s="934" t="s">
        <v>4095</v>
      </c>
      <c r="O207" s="929" t="s">
        <v>3291</v>
      </c>
      <c r="P207" s="933" t="s">
        <v>3128</v>
      </c>
      <c r="Q207" s="933" t="s">
        <v>3130</v>
      </c>
      <c r="R207" s="929" t="s">
        <v>3665</v>
      </c>
      <c r="S207" s="933" t="s">
        <v>3674</v>
      </c>
      <c r="T207" s="933" t="s">
        <v>3675</v>
      </c>
      <c r="U207" s="929"/>
      <c r="V207" s="932"/>
      <c r="W207" s="929"/>
      <c r="X207" s="929"/>
      <c r="Y207" s="926"/>
      <c r="Z207" s="926"/>
      <c r="AA207" s="926"/>
      <c r="AB207" s="926"/>
      <c r="AC207" s="926"/>
      <c r="AD207" s="926"/>
      <c r="AE207" s="926"/>
      <c r="AF207" s="926"/>
      <c r="AG207" s="926"/>
      <c r="AH207" s="926"/>
      <c r="AI207" s="926"/>
      <c r="AJ207" s="926"/>
      <c r="AK207" s="926"/>
      <c r="AL207" s="926"/>
      <c r="AM207" s="926"/>
      <c r="AN207" s="926"/>
      <c r="AO207" s="926"/>
      <c r="AP207" s="926"/>
      <c r="AQ207" s="926"/>
      <c r="AR207" s="926"/>
      <c r="AS207" s="926"/>
      <c r="AT207" s="926"/>
      <c r="AU207" s="926"/>
      <c r="AV207" s="926"/>
      <c r="AW207" s="926"/>
      <c r="AX207" s="926"/>
      <c r="AY207" s="926"/>
      <c r="AZ207" s="926"/>
      <c r="BA207" s="926"/>
      <c r="BB207" s="926"/>
      <c r="BC207" s="926"/>
      <c r="BD207" s="926"/>
      <c r="BE207" s="926"/>
      <c r="BF207" s="926"/>
      <c r="BG207" s="926"/>
      <c r="BH207" s="926"/>
      <c r="BI207" s="926"/>
      <c r="BJ207" s="926"/>
      <c r="BK207" s="926"/>
      <c r="BL207" s="926"/>
      <c r="BM207" s="926"/>
      <c r="BN207" s="926"/>
      <c r="BO207" s="926"/>
      <c r="BP207" s="926"/>
      <c r="BQ207" s="926"/>
      <c r="BR207" s="926"/>
      <c r="BS207" s="926"/>
      <c r="BT207" s="926"/>
      <c r="BU207" s="926"/>
      <c r="BV207" s="926"/>
      <c r="BW207" s="926"/>
      <c r="BX207" s="926"/>
      <c r="BY207" s="926"/>
      <c r="BZ207" s="926"/>
      <c r="CA207" s="926"/>
      <c r="CB207" s="926"/>
      <c r="CC207" s="926"/>
      <c r="CD207" s="926"/>
      <c r="CE207" s="926"/>
      <c r="CF207" s="926"/>
      <c r="CG207" s="926"/>
      <c r="CH207" s="926"/>
      <c r="CI207" s="926"/>
      <c r="CJ207" s="926"/>
      <c r="CK207" s="926"/>
      <c r="CL207" s="941"/>
    </row>
    <row r="208" spans="1:90" s="927" customFormat="1" hidden="1">
      <c r="A208" s="928" t="str">
        <f>IF(ISERROR(#REF!),"xx","")</f>
        <v>xx</v>
      </c>
      <c r="B208" s="971"/>
      <c r="C208" s="950" t="str">
        <f t="shared" si="3"/>
        <v/>
      </c>
      <c r="D208" s="942" t="s">
        <v>3554</v>
      </c>
      <c r="E208" s="952" t="s">
        <v>3597</v>
      </c>
      <c r="F208" s="929">
        <v>758</v>
      </c>
      <c r="G208" s="933">
        <v>958</v>
      </c>
      <c r="H208" s="933" t="s">
        <v>4102</v>
      </c>
      <c r="I208" s="929" t="s">
        <v>4103</v>
      </c>
      <c r="J208" s="933" t="s">
        <v>4312</v>
      </c>
      <c r="K208" s="933"/>
      <c r="L208" s="933"/>
      <c r="M208" s="933"/>
      <c r="N208" s="933"/>
      <c r="O208" s="933"/>
      <c r="P208" s="934"/>
      <c r="Q208" s="933"/>
      <c r="R208" s="929"/>
      <c r="S208" s="929"/>
      <c r="T208" s="929"/>
      <c r="U208" s="929"/>
      <c r="V208" s="932"/>
      <c r="W208" s="929"/>
      <c r="X208" s="929"/>
      <c r="Y208" s="926"/>
      <c r="Z208" s="926"/>
      <c r="AA208" s="926"/>
      <c r="AB208" s="926"/>
      <c r="AC208" s="926"/>
      <c r="AD208" s="926"/>
      <c r="AE208" s="926"/>
      <c r="AF208" s="926"/>
      <c r="AG208" s="926"/>
      <c r="AH208" s="926"/>
      <c r="AI208" s="926"/>
      <c r="AJ208" s="926"/>
      <c r="AK208" s="926"/>
      <c r="AL208" s="926"/>
      <c r="AM208" s="926"/>
      <c r="AN208" s="926"/>
      <c r="AO208" s="926"/>
      <c r="AP208" s="926"/>
      <c r="AQ208" s="926"/>
      <c r="AR208" s="926"/>
      <c r="AS208" s="926"/>
      <c r="AT208" s="926"/>
      <c r="AU208" s="926"/>
      <c r="AV208" s="926"/>
      <c r="AW208" s="926"/>
      <c r="AX208" s="926"/>
      <c r="AY208" s="926"/>
      <c r="AZ208" s="926"/>
      <c r="BA208" s="926"/>
      <c r="BB208" s="926"/>
      <c r="BC208" s="926"/>
      <c r="BD208" s="926"/>
      <c r="BE208" s="926"/>
      <c r="BF208" s="926"/>
      <c r="BG208" s="926"/>
      <c r="BH208" s="926"/>
      <c r="BI208" s="926"/>
      <c r="BJ208" s="926"/>
      <c r="BK208" s="926"/>
      <c r="BL208" s="926"/>
      <c r="BM208" s="926"/>
      <c r="BN208" s="926"/>
      <c r="BO208" s="926"/>
      <c r="BP208" s="926"/>
      <c r="BQ208" s="926"/>
      <c r="BR208" s="926"/>
      <c r="BS208" s="926"/>
      <c r="BT208" s="926"/>
      <c r="BU208" s="926"/>
      <c r="BV208" s="926"/>
      <c r="BW208" s="926"/>
      <c r="BX208" s="926"/>
      <c r="BY208" s="926"/>
      <c r="BZ208" s="926"/>
      <c r="CA208" s="926"/>
      <c r="CB208" s="926"/>
      <c r="CC208" s="926"/>
      <c r="CD208" s="926"/>
      <c r="CE208" s="926"/>
      <c r="CF208" s="926"/>
      <c r="CG208" s="926"/>
      <c r="CH208" s="926"/>
      <c r="CI208" s="926"/>
      <c r="CJ208" s="926"/>
      <c r="CK208" s="926"/>
      <c r="CL208" s="941"/>
    </row>
    <row r="209" spans="1:90" s="927" customFormat="1" hidden="1">
      <c r="A209" s="928" t="str">
        <f>IF(ISERROR(#REF!),"xx","")</f>
        <v>xx</v>
      </c>
      <c r="B209" s="971"/>
      <c r="C209" s="950" t="str">
        <f t="shared" si="3"/>
        <v/>
      </c>
      <c r="D209" s="942" t="s">
        <v>3837</v>
      </c>
      <c r="E209" s="952" t="s">
        <v>3905</v>
      </c>
      <c r="F209" s="933">
        <v>4052</v>
      </c>
      <c r="G209" s="933">
        <v>4752</v>
      </c>
      <c r="H209" s="929" t="s">
        <v>3826</v>
      </c>
      <c r="I209" s="929"/>
      <c r="J209" s="933"/>
      <c r="K209" s="933"/>
      <c r="L209" s="933"/>
      <c r="M209" s="933"/>
      <c r="N209" s="933"/>
      <c r="O209" s="933"/>
      <c r="P209" s="934"/>
      <c r="Q209" s="933"/>
      <c r="R209" s="929"/>
      <c r="S209" s="929"/>
      <c r="T209" s="929"/>
      <c r="U209" s="929"/>
      <c r="V209" s="932"/>
      <c r="W209" s="929"/>
      <c r="X209" s="929"/>
      <c r="Y209" s="926"/>
      <c r="Z209" s="926"/>
      <c r="AA209" s="926"/>
      <c r="AB209" s="926"/>
      <c r="AC209" s="926"/>
      <c r="AD209" s="926"/>
      <c r="AE209" s="926"/>
      <c r="AF209" s="926"/>
      <c r="AG209" s="926"/>
      <c r="AH209" s="926"/>
      <c r="AI209" s="926"/>
      <c r="AJ209" s="926"/>
      <c r="AK209" s="926"/>
      <c r="AL209" s="926"/>
      <c r="AM209" s="926"/>
      <c r="AN209" s="926"/>
      <c r="AO209" s="926"/>
      <c r="AP209" s="926"/>
      <c r="AQ209" s="926"/>
      <c r="AR209" s="926"/>
      <c r="AS209" s="926"/>
      <c r="AT209" s="926"/>
      <c r="AU209" s="926"/>
      <c r="AV209" s="926"/>
      <c r="AW209" s="926"/>
      <c r="AX209" s="926"/>
      <c r="AY209" s="926"/>
      <c r="AZ209" s="926"/>
      <c r="BA209" s="926"/>
      <c r="BB209" s="926"/>
      <c r="BC209" s="926"/>
      <c r="BD209" s="926"/>
      <c r="BE209" s="926"/>
      <c r="BF209" s="926"/>
      <c r="BG209" s="926"/>
      <c r="BH209" s="926"/>
      <c r="BI209" s="926"/>
      <c r="BJ209" s="926"/>
      <c r="BK209" s="926"/>
      <c r="BL209" s="926"/>
      <c r="BM209" s="926"/>
      <c r="BN209" s="926"/>
      <c r="BO209" s="926"/>
      <c r="BP209" s="926"/>
      <c r="BQ209" s="926"/>
      <c r="BR209" s="926"/>
      <c r="BS209" s="926"/>
      <c r="BT209" s="926"/>
      <c r="BU209" s="926"/>
      <c r="BV209" s="926"/>
      <c r="BW209" s="926"/>
      <c r="BX209" s="926"/>
      <c r="BY209" s="926"/>
      <c r="BZ209" s="926"/>
      <c r="CA209" s="926"/>
      <c r="CB209" s="926"/>
      <c r="CC209" s="926"/>
      <c r="CD209" s="926"/>
      <c r="CE209" s="926"/>
      <c r="CF209" s="926"/>
      <c r="CG209" s="926"/>
      <c r="CH209" s="926"/>
      <c r="CI209" s="926"/>
      <c r="CJ209" s="926"/>
      <c r="CK209" s="926"/>
      <c r="CL209" s="941"/>
    </row>
    <row r="210" spans="1:90" s="927" customFormat="1">
      <c r="A210" s="928" t="str">
        <f>IF(ISERROR(#REF!),"xx","")</f>
        <v>xx</v>
      </c>
      <c r="B210" s="971"/>
      <c r="C210" s="950" t="str">
        <f t="shared" si="3"/>
        <v>Press C83hc</v>
      </c>
      <c r="D210" s="940">
        <v>9967006962</v>
      </c>
      <c r="E210" s="948" t="s">
        <v>4330</v>
      </c>
      <c r="F210" s="926" t="s">
        <v>4308</v>
      </c>
      <c r="G210" s="926" t="s">
        <v>4309</v>
      </c>
      <c r="H210" s="926" t="s">
        <v>3900</v>
      </c>
      <c r="I210" s="925" t="s">
        <v>3902</v>
      </c>
      <c r="J210" s="925" t="s">
        <v>3904</v>
      </c>
      <c r="K210" s="926" t="s">
        <v>4313</v>
      </c>
      <c r="L210" s="925" t="s">
        <v>4314</v>
      </c>
      <c r="M210" s="925" t="s">
        <v>4315</v>
      </c>
      <c r="N210" s="926" t="s">
        <v>4310</v>
      </c>
      <c r="O210" s="926" t="s">
        <v>4311</v>
      </c>
      <c r="P210" s="926" t="s">
        <v>4567</v>
      </c>
      <c r="Q210" s="925" t="s">
        <v>3898</v>
      </c>
      <c r="R210" s="926" t="s">
        <v>4295</v>
      </c>
      <c r="S210" s="926"/>
      <c r="T210" s="932"/>
      <c r="U210" s="925"/>
      <c r="V210" s="925"/>
      <c r="W210" s="926"/>
      <c r="X210" s="926"/>
      <c r="Y210" s="926"/>
      <c r="Z210" s="926"/>
      <c r="AA210" s="926"/>
      <c r="AB210" s="926"/>
      <c r="AC210" s="926"/>
      <c r="AD210" s="926"/>
      <c r="AE210" s="926"/>
      <c r="AF210" s="926"/>
      <c r="AG210" s="926"/>
      <c r="AH210" s="926"/>
      <c r="AI210" s="926"/>
      <c r="AJ210" s="926"/>
      <c r="AK210" s="926"/>
      <c r="AL210" s="926"/>
      <c r="AM210" s="926"/>
      <c r="AN210" s="926"/>
      <c r="AO210" s="926"/>
      <c r="AP210" s="926"/>
      <c r="AQ210" s="926"/>
      <c r="AR210" s="926"/>
      <c r="AS210" s="926"/>
      <c r="AT210" s="926"/>
      <c r="AU210" s="926"/>
      <c r="AV210" s="926"/>
      <c r="AW210" s="926"/>
      <c r="AX210" s="926"/>
      <c r="AY210" s="926"/>
      <c r="AZ210" s="926"/>
      <c r="BA210" s="926"/>
      <c r="BB210" s="926"/>
      <c r="BC210" s="926"/>
      <c r="BD210" s="926"/>
      <c r="BE210" s="926"/>
      <c r="BF210" s="926"/>
      <c r="BG210" s="926"/>
      <c r="BH210" s="926"/>
      <c r="BI210" s="926"/>
      <c r="BJ210" s="926"/>
      <c r="BK210" s="926"/>
      <c r="BL210" s="926"/>
      <c r="BM210" s="926"/>
      <c r="BN210" s="926"/>
      <c r="BO210" s="926"/>
      <c r="BP210" s="926"/>
      <c r="BQ210" s="926"/>
      <c r="BR210" s="926"/>
      <c r="BS210" s="926"/>
      <c r="BT210" s="926"/>
      <c r="BU210" s="926"/>
      <c r="BV210" s="926"/>
      <c r="BW210" s="926"/>
      <c r="BX210" s="926"/>
      <c r="BY210" s="926"/>
      <c r="BZ210" s="926"/>
      <c r="CA210" s="926"/>
      <c r="CB210" s="926"/>
      <c r="CC210" s="926"/>
      <c r="CD210" s="926"/>
      <c r="CE210" s="926"/>
      <c r="CF210" s="926"/>
      <c r="CG210" s="926"/>
      <c r="CH210" s="926"/>
      <c r="CI210" s="926"/>
      <c r="CJ210" s="926"/>
      <c r="CK210" s="926"/>
      <c r="CL210" s="941"/>
    </row>
    <row r="211" spans="1:90" s="927" customFormat="1">
      <c r="A211" s="928" t="str">
        <f>IF(ISERROR(#REF!),"xx","")</f>
        <v>xx</v>
      </c>
      <c r="B211" s="971"/>
      <c r="C211" s="950" t="str">
        <f t="shared" si="3"/>
        <v>Press C83hc</v>
      </c>
      <c r="D211" s="940">
        <v>9967006963</v>
      </c>
      <c r="E211" s="948" t="s">
        <v>4331</v>
      </c>
      <c r="F211" s="926" t="s">
        <v>4308</v>
      </c>
      <c r="G211" s="926" t="s">
        <v>4309</v>
      </c>
      <c r="H211" s="926" t="s">
        <v>3900</v>
      </c>
      <c r="I211" s="926" t="s">
        <v>3902</v>
      </c>
      <c r="J211" s="926" t="s">
        <v>3904</v>
      </c>
      <c r="K211" s="932" t="s">
        <v>4313</v>
      </c>
      <c r="L211" s="926" t="s">
        <v>4314</v>
      </c>
      <c r="M211" s="932" t="s">
        <v>4315</v>
      </c>
      <c r="N211" s="926" t="s">
        <v>4310</v>
      </c>
      <c r="O211" s="932" t="s">
        <v>4311</v>
      </c>
      <c r="P211" s="932" t="s">
        <v>4567</v>
      </c>
      <c r="Q211" s="926" t="s">
        <v>3898</v>
      </c>
      <c r="R211" s="926" t="s">
        <v>4295</v>
      </c>
      <c r="S211" s="925"/>
      <c r="T211" s="925"/>
      <c r="U211" s="925"/>
      <c r="V211" s="932"/>
      <c r="W211" s="926"/>
      <c r="X211" s="926"/>
      <c r="Y211" s="926"/>
      <c r="Z211" s="926"/>
      <c r="AA211" s="926"/>
      <c r="AB211" s="926"/>
      <c r="AC211" s="926"/>
      <c r="AD211" s="926"/>
      <c r="AE211" s="926"/>
      <c r="AF211" s="926"/>
      <c r="AG211" s="926"/>
      <c r="AH211" s="926"/>
      <c r="AI211" s="926"/>
      <c r="AJ211" s="926"/>
      <c r="AK211" s="926"/>
      <c r="AL211" s="926"/>
      <c r="AM211" s="926"/>
      <c r="AN211" s="926"/>
      <c r="AO211" s="926"/>
      <c r="AP211" s="926"/>
      <c r="AQ211" s="926"/>
      <c r="AR211" s="926"/>
      <c r="AS211" s="926"/>
      <c r="AT211" s="926"/>
      <c r="AU211" s="926"/>
      <c r="AV211" s="926"/>
      <c r="AW211" s="926"/>
      <c r="AX211" s="926"/>
      <c r="AY211" s="926"/>
      <c r="AZ211" s="926"/>
      <c r="BA211" s="926"/>
      <c r="BB211" s="926"/>
      <c r="BC211" s="926"/>
      <c r="BD211" s="926"/>
      <c r="BE211" s="926"/>
      <c r="BF211" s="926"/>
      <c r="BG211" s="926"/>
      <c r="BH211" s="926"/>
      <c r="BI211" s="926"/>
      <c r="BJ211" s="926"/>
      <c r="BK211" s="926"/>
      <c r="BL211" s="926"/>
      <c r="BM211" s="926"/>
      <c r="BN211" s="926"/>
      <c r="BO211" s="926"/>
      <c r="BP211" s="926"/>
      <c r="BQ211" s="926"/>
      <c r="BR211" s="926"/>
      <c r="BS211" s="926"/>
      <c r="BT211" s="926"/>
      <c r="BU211" s="926"/>
      <c r="BV211" s="926"/>
      <c r="BW211" s="926"/>
      <c r="BX211" s="926"/>
      <c r="BY211" s="926"/>
      <c r="BZ211" s="926"/>
      <c r="CA211" s="926"/>
      <c r="CB211" s="926"/>
      <c r="CC211" s="926"/>
      <c r="CD211" s="926"/>
      <c r="CE211" s="926"/>
      <c r="CF211" s="926"/>
      <c r="CG211" s="926"/>
      <c r="CH211" s="926"/>
      <c r="CI211" s="926"/>
      <c r="CJ211" s="926"/>
      <c r="CK211" s="926"/>
      <c r="CL211" s="941"/>
    </row>
    <row r="212" spans="1:90" s="927" customFormat="1">
      <c r="A212" s="928" t="str">
        <f>IF(ISERROR(#REF!),"xx","")</f>
        <v>xx</v>
      </c>
      <c r="B212" s="971"/>
      <c r="C212" s="950" t="str">
        <f t="shared" si="3"/>
        <v>Press C83hc</v>
      </c>
      <c r="D212" s="940">
        <v>9967005208</v>
      </c>
      <c r="E212" s="948" t="s">
        <v>3949</v>
      </c>
      <c r="F212" s="925" t="s">
        <v>4299</v>
      </c>
      <c r="G212" s="926" t="s">
        <v>4302</v>
      </c>
      <c r="H212" s="925" t="s">
        <v>4303</v>
      </c>
      <c r="I212" s="925" t="s">
        <v>4308</v>
      </c>
      <c r="J212" s="926" t="s">
        <v>4309</v>
      </c>
      <c r="K212" s="926" t="s">
        <v>3900</v>
      </c>
      <c r="L212" s="925" t="s">
        <v>3902</v>
      </c>
      <c r="M212" s="925" t="s">
        <v>3904</v>
      </c>
      <c r="N212" s="926" t="s">
        <v>4313</v>
      </c>
      <c r="O212" s="926" t="s">
        <v>4314</v>
      </c>
      <c r="P212" s="926" t="s">
        <v>4315</v>
      </c>
      <c r="Q212" s="926" t="s">
        <v>4310</v>
      </c>
      <c r="R212" s="926" t="s">
        <v>4311</v>
      </c>
      <c r="S212" s="926" t="s">
        <v>4305</v>
      </c>
      <c r="T212" s="926" t="s">
        <v>4567</v>
      </c>
      <c r="U212" s="932" t="s">
        <v>3898</v>
      </c>
      <c r="V212" s="925" t="s">
        <v>4295</v>
      </c>
      <c r="W212" s="925" t="s">
        <v>2476</v>
      </c>
      <c r="X212" s="926"/>
      <c r="Y212" s="926"/>
      <c r="Z212" s="926"/>
      <c r="AA212" s="926"/>
      <c r="AB212" s="926"/>
      <c r="AC212" s="926"/>
      <c r="AD212" s="926"/>
      <c r="AE212" s="926"/>
      <c r="AF212" s="926"/>
      <c r="AG212" s="926"/>
      <c r="AH212" s="926"/>
      <c r="AI212" s="926"/>
      <c r="AJ212" s="926"/>
      <c r="AK212" s="926"/>
      <c r="AL212" s="926"/>
      <c r="AM212" s="926"/>
      <c r="AN212" s="926"/>
      <c r="AO212" s="926"/>
      <c r="AP212" s="926"/>
      <c r="AQ212" s="926"/>
      <c r="AR212" s="926"/>
      <c r="AS212" s="926"/>
      <c r="AT212" s="926"/>
      <c r="AU212" s="926"/>
      <c r="AV212" s="926"/>
      <c r="AW212" s="926"/>
      <c r="AX212" s="926"/>
      <c r="AY212" s="926"/>
      <c r="AZ212" s="926"/>
      <c r="BA212" s="926"/>
      <c r="BB212" s="926"/>
      <c r="BC212" s="926"/>
      <c r="BD212" s="926"/>
      <c r="BE212" s="926"/>
      <c r="BF212" s="926"/>
      <c r="BG212" s="926"/>
      <c r="BH212" s="926"/>
      <c r="BI212" s="926"/>
      <c r="BJ212" s="926"/>
      <c r="BK212" s="926"/>
      <c r="BL212" s="926"/>
      <c r="BM212" s="926"/>
      <c r="BN212" s="926"/>
      <c r="BO212" s="926"/>
      <c r="BP212" s="926"/>
      <c r="BQ212" s="926"/>
      <c r="BR212" s="926"/>
      <c r="BS212" s="926"/>
      <c r="BT212" s="926"/>
      <c r="BU212" s="926"/>
      <c r="BV212" s="926"/>
      <c r="BW212" s="926"/>
      <c r="BX212" s="926"/>
      <c r="BY212" s="926"/>
      <c r="BZ212" s="926"/>
      <c r="CA212" s="926"/>
      <c r="CB212" s="926"/>
      <c r="CC212" s="926"/>
      <c r="CD212" s="926"/>
      <c r="CE212" s="926"/>
      <c r="CF212" s="926"/>
      <c r="CG212" s="926"/>
      <c r="CH212" s="926"/>
      <c r="CI212" s="926"/>
      <c r="CJ212" s="926"/>
      <c r="CK212" s="926"/>
      <c r="CL212" s="941"/>
    </row>
    <row r="213" spans="1:90" s="927" customFormat="1">
      <c r="A213" s="928" t="str">
        <f>IF(ISERROR(#REF!),"xx","")</f>
        <v>xx</v>
      </c>
      <c r="B213" s="971"/>
      <c r="C213" s="950" t="str">
        <f t="shared" si="3"/>
        <v>Press C83hc</v>
      </c>
      <c r="D213" s="940">
        <v>9967005207</v>
      </c>
      <c r="E213" s="948" t="s">
        <v>3948</v>
      </c>
      <c r="F213" s="926" t="s">
        <v>4299</v>
      </c>
      <c r="G213" s="926" t="s">
        <v>4302</v>
      </c>
      <c r="H213" s="926" t="s">
        <v>4303</v>
      </c>
      <c r="I213" s="926" t="s">
        <v>4308</v>
      </c>
      <c r="J213" s="926" t="s">
        <v>4309</v>
      </c>
      <c r="K213" s="932" t="s">
        <v>3900</v>
      </c>
      <c r="L213" s="926" t="s">
        <v>3902</v>
      </c>
      <c r="M213" s="932" t="s">
        <v>3904</v>
      </c>
      <c r="N213" s="926" t="s">
        <v>4313</v>
      </c>
      <c r="O213" s="926" t="s">
        <v>4314</v>
      </c>
      <c r="P213" s="926" t="s">
        <v>4315</v>
      </c>
      <c r="Q213" s="932" t="s">
        <v>4310</v>
      </c>
      <c r="R213" s="932" t="s">
        <v>4311</v>
      </c>
      <c r="S213" s="925" t="s">
        <v>4305</v>
      </c>
      <c r="T213" s="926" t="s">
        <v>4567</v>
      </c>
      <c r="U213" s="925" t="s">
        <v>3898</v>
      </c>
      <c r="V213" s="925" t="s">
        <v>4295</v>
      </c>
      <c r="W213" s="932" t="s">
        <v>2476</v>
      </c>
      <c r="X213" s="926"/>
      <c r="Y213" s="926"/>
      <c r="Z213" s="926"/>
      <c r="AA213" s="926"/>
      <c r="AB213" s="926"/>
      <c r="AC213" s="926"/>
      <c r="AD213" s="926"/>
      <c r="AE213" s="926"/>
      <c r="AF213" s="926"/>
      <c r="AG213" s="926"/>
      <c r="AH213" s="926"/>
      <c r="AI213" s="926"/>
      <c r="AJ213" s="926"/>
      <c r="AK213" s="926"/>
      <c r="AL213" s="926"/>
      <c r="AM213" s="926"/>
      <c r="AN213" s="926"/>
      <c r="AO213" s="926"/>
      <c r="AP213" s="926"/>
      <c r="AQ213" s="926"/>
      <c r="AR213" s="926"/>
      <c r="AS213" s="926"/>
      <c r="AT213" s="926"/>
      <c r="AU213" s="926"/>
      <c r="AV213" s="926"/>
      <c r="AW213" s="926"/>
      <c r="AX213" s="926"/>
      <c r="AY213" s="926"/>
      <c r="AZ213" s="926"/>
      <c r="BA213" s="926"/>
      <c r="BB213" s="926"/>
      <c r="BC213" s="926"/>
      <c r="BD213" s="926"/>
      <c r="BE213" s="926"/>
      <c r="BF213" s="926"/>
      <c r="BG213" s="926"/>
      <c r="BH213" s="926"/>
      <c r="BI213" s="926"/>
      <c r="BJ213" s="926"/>
      <c r="BK213" s="926"/>
      <c r="BL213" s="926"/>
      <c r="BM213" s="926"/>
      <c r="BN213" s="926"/>
      <c r="BO213" s="926"/>
      <c r="BP213" s="926"/>
      <c r="BQ213" s="926"/>
      <c r="BR213" s="926"/>
      <c r="BS213" s="926"/>
      <c r="BT213" s="926"/>
      <c r="BU213" s="926"/>
      <c r="BV213" s="926"/>
      <c r="BW213" s="926"/>
      <c r="BX213" s="926"/>
      <c r="BY213" s="926"/>
      <c r="BZ213" s="926"/>
      <c r="CA213" s="926"/>
      <c r="CB213" s="926"/>
      <c r="CC213" s="926"/>
      <c r="CD213" s="926"/>
      <c r="CE213" s="926"/>
      <c r="CF213" s="926"/>
      <c r="CG213" s="926"/>
      <c r="CH213" s="926"/>
      <c r="CI213" s="926"/>
      <c r="CJ213" s="926"/>
      <c r="CK213" s="926"/>
      <c r="CL213" s="941"/>
    </row>
    <row r="214" spans="1:90" s="927" customFormat="1" hidden="1">
      <c r="A214" s="928" t="str">
        <f>IF(ISERROR(#REF!),"xx","")</f>
        <v>xx</v>
      </c>
      <c r="B214" s="971"/>
      <c r="C214" s="950" t="str">
        <f t="shared" si="3"/>
        <v/>
      </c>
      <c r="D214" s="942" t="s">
        <v>1380</v>
      </c>
      <c r="E214" s="952" t="s">
        <v>2174</v>
      </c>
      <c r="F214" s="929" t="s">
        <v>318</v>
      </c>
      <c r="G214" s="929" t="s">
        <v>319</v>
      </c>
      <c r="H214" s="929" t="s">
        <v>320</v>
      </c>
      <c r="I214" s="929" t="s">
        <v>271</v>
      </c>
      <c r="J214" s="929" t="s">
        <v>747</v>
      </c>
      <c r="K214" s="926"/>
      <c r="L214" s="926"/>
      <c r="M214" s="926"/>
      <c r="N214" s="926"/>
      <c r="O214" s="926"/>
      <c r="P214" s="926"/>
      <c r="Q214" s="926"/>
      <c r="R214" s="926"/>
      <c r="S214" s="926"/>
      <c r="T214" s="926"/>
      <c r="U214" s="926"/>
      <c r="V214" s="926"/>
      <c r="W214" s="926"/>
      <c r="X214" s="926"/>
      <c r="Y214" s="926"/>
      <c r="Z214" s="926"/>
      <c r="AA214" s="926"/>
      <c r="AB214" s="926"/>
      <c r="AC214" s="926"/>
      <c r="AD214" s="926"/>
      <c r="AE214" s="926"/>
      <c r="AF214" s="926"/>
      <c r="AG214" s="926"/>
      <c r="AH214" s="926"/>
      <c r="AI214" s="926"/>
      <c r="AJ214" s="926"/>
      <c r="AK214" s="926"/>
      <c r="AL214" s="926"/>
      <c r="AM214" s="926"/>
      <c r="AN214" s="926"/>
      <c r="AO214" s="926"/>
      <c r="AP214" s="926"/>
      <c r="AQ214" s="926"/>
      <c r="AR214" s="926"/>
      <c r="AS214" s="926"/>
      <c r="AT214" s="926"/>
      <c r="AU214" s="926"/>
      <c r="AV214" s="926"/>
      <c r="AW214" s="926"/>
      <c r="AX214" s="926"/>
      <c r="AY214" s="926"/>
      <c r="AZ214" s="926"/>
      <c r="BA214" s="926"/>
      <c r="BB214" s="926"/>
      <c r="BC214" s="926"/>
      <c r="BD214" s="926"/>
      <c r="BE214" s="926"/>
      <c r="BF214" s="926"/>
      <c r="BG214" s="926"/>
      <c r="BH214" s="926"/>
      <c r="BI214" s="926"/>
      <c r="BJ214" s="926"/>
      <c r="BK214" s="926"/>
      <c r="BL214" s="926"/>
      <c r="BM214" s="926"/>
      <c r="BN214" s="926"/>
      <c r="BO214" s="926"/>
      <c r="BP214" s="926"/>
      <c r="BQ214" s="926"/>
      <c r="BR214" s="926"/>
      <c r="BS214" s="926"/>
      <c r="BT214" s="926"/>
      <c r="BU214" s="926"/>
      <c r="BV214" s="926"/>
      <c r="BW214" s="926"/>
      <c r="BX214" s="926"/>
      <c r="BY214" s="926"/>
      <c r="BZ214" s="926"/>
      <c r="CA214" s="926"/>
      <c r="CB214" s="926"/>
      <c r="CC214" s="926"/>
      <c r="CD214" s="926"/>
      <c r="CE214" s="926"/>
      <c r="CF214" s="926"/>
      <c r="CG214" s="926"/>
      <c r="CH214" s="926"/>
      <c r="CI214" s="926"/>
      <c r="CJ214" s="926"/>
      <c r="CK214" s="926"/>
      <c r="CL214" s="941"/>
    </row>
    <row r="215" spans="1:90" hidden="1">
      <c r="A215" s="928" t="str">
        <f>IF(ISERROR(#REF!),"xx","")</f>
        <v>xx</v>
      </c>
      <c r="C215" s="950" t="str">
        <f t="shared" si="3"/>
        <v/>
      </c>
      <c r="D215" s="942" t="s">
        <v>813</v>
      </c>
      <c r="E215" s="952" t="s">
        <v>2175</v>
      </c>
      <c r="F215" s="929">
        <v>361</v>
      </c>
      <c r="G215" s="929">
        <v>421</v>
      </c>
      <c r="H215" s="929">
        <v>501</v>
      </c>
      <c r="I215" s="929"/>
      <c r="J215" s="929"/>
      <c r="CL215" s="941"/>
    </row>
    <row r="216" spans="1:90" s="927" customFormat="1">
      <c r="A216" s="928" t="str">
        <f>IF(ISERROR(#REF!),"xx","")</f>
        <v>xx</v>
      </c>
      <c r="B216" s="971"/>
      <c r="C216" s="950" t="str">
        <f t="shared" si="3"/>
        <v>Press C83hc</v>
      </c>
      <c r="D216" s="942" t="s">
        <v>3245</v>
      </c>
      <c r="E216" s="952" t="s">
        <v>2176</v>
      </c>
      <c r="F216" s="926" t="s">
        <v>4299</v>
      </c>
      <c r="G216" s="926" t="s">
        <v>4302</v>
      </c>
      <c r="H216" s="926" t="s">
        <v>4303</v>
      </c>
      <c r="I216" s="926" t="s">
        <v>3900</v>
      </c>
      <c r="J216" s="926" t="s">
        <v>3902</v>
      </c>
      <c r="K216" s="926" t="s">
        <v>3904</v>
      </c>
      <c r="L216" s="926" t="s">
        <v>4313</v>
      </c>
      <c r="M216" s="926" t="s">
        <v>4314</v>
      </c>
      <c r="N216" s="926" t="s">
        <v>4315</v>
      </c>
      <c r="O216" s="929" t="s">
        <v>4298</v>
      </c>
      <c r="P216" s="929" t="s">
        <v>4300</v>
      </c>
      <c r="Q216" s="929" t="s">
        <v>4304</v>
      </c>
      <c r="R216" s="926" t="s">
        <v>4305</v>
      </c>
      <c r="S216" s="926" t="s">
        <v>4567</v>
      </c>
      <c r="T216" s="926" t="s">
        <v>3898</v>
      </c>
      <c r="U216" s="926" t="s">
        <v>4295</v>
      </c>
      <c r="V216" s="926" t="s">
        <v>2476</v>
      </c>
      <c r="W216" s="929" t="s">
        <v>2084</v>
      </c>
      <c r="X216" s="926"/>
      <c r="Y216" s="926"/>
      <c r="Z216" s="926"/>
      <c r="AA216" s="926"/>
      <c r="AB216" s="926"/>
      <c r="AC216" s="926"/>
      <c r="AD216" s="926"/>
      <c r="AE216" s="926"/>
      <c r="AF216" s="926"/>
      <c r="AG216" s="926"/>
      <c r="AH216" s="926"/>
      <c r="AI216" s="926"/>
      <c r="AJ216" s="926"/>
      <c r="AK216" s="926"/>
      <c r="AL216" s="926"/>
      <c r="AM216" s="926"/>
      <c r="AN216" s="926"/>
      <c r="AO216" s="926"/>
      <c r="AP216" s="926"/>
      <c r="AQ216" s="926"/>
      <c r="AR216" s="926"/>
      <c r="AS216" s="926"/>
      <c r="AT216" s="926"/>
      <c r="AU216" s="926"/>
      <c r="AV216" s="926"/>
      <c r="AW216" s="926"/>
      <c r="AX216" s="926"/>
      <c r="AY216" s="926"/>
      <c r="AZ216" s="926"/>
      <c r="BA216" s="926"/>
      <c r="BB216" s="926"/>
      <c r="BC216" s="926"/>
      <c r="BD216" s="926"/>
      <c r="BE216" s="926"/>
      <c r="BF216" s="926"/>
      <c r="BG216" s="926"/>
      <c r="BH216" s="926"/>
      <c r="BI216" s="926"/>
      <c r="BJ216" s="926"/>
      <c r="BK216" s="926"/>
      <c r="BL216" s="926"/>
      <c r="BM216" s="926"/>
      <c r="BN216" s="926"/>
      <c r="BO216" s="926"/>
      <c r="BP216" s="926"/>
      <c r="BQ216" s="926"/>
      <c r="BR216" s="926"/>
      <c r="BS216" s="926"/>
      <c r="BT216" s="926"/>
      <c r="BU216" s="926"/>
      <c r="BV216" s="926"/>
      <c r="BW216" s="926"/>
      <c r="BX216" s="926"/>
      <c r="BY216" s="926"/>
      <c r="BZ216" s="926"/>
      <c r="CA216" s="926"/>
      <c r="CB216" s="926"/>
      <c r="CC216" s="926"/>
      <c r="CD216" s="926"/>
      <c r="CE216" s="926"/>
      <c r="CF216" s="926"/>
      <c r="CG216" s="926"/>
      <c r="CH216" s="926"/>
      <c r="CI216" s="926"/>
      <c r="CJ216" s="926"/>
      <c r="CK216" s="926"/>
      <c r="CL216" s="941"/>
    </row>
    <row r="217" spans="1:90" s="927" customFormat="1">
      <c r="A217" s="928" t="str">
        <f>IF(ISERROR(#REF!),"xx","")</f>
        <v>xx</v>
      </c>
      <c r="B217" s="971"/>
      <c r="C217" s="950" t="str">
        <f t="shared" si="3"/>
        <v>Press C83hc</v>
      </c>
      <c r="D217" s="942" t="s">
        <v>4088</v>
      </c>
      <c r="E217" s="952" t="s">
        <v>2487</v>
      </c>
      <c r="F217" s="929">
        <v>951</v>
      </c>
      <c r="G217" s="926">
        <v>1100</v>
      </c>
      <c r="H217" s="926" t="s">
        <v>3407</v>
      </c>
      <c r="I217" s="926" t="s">
        <v>3410</v>
      </c>
      <c r="J217" s="926" t="s">
        <v>3409</v>
      </c>
      <c r="K217" s="926" t="s">
        <v>2890</v>
      </c>
      <c r="L217" s="926" t="s">
        <v>4296</v>
      </c>
      <c r="M217" s="926" t="s">
        <v>4332</v>
      </c>
      <c r="N217" s="926" t="s">
        <v>4297</v>
      </c>
      <c r="O217" s="926" t="s">
        <v>4299</v>
      </c>
      <c r="P217" s="926" t="s">
        <v>4302</v>
      </c>
      <c r="Q217" s="926" t="s">
        <v>4303</v>
      </c>
      <c r="R217" s="926" t="s">
        <v>4308</v>
      </c>
      <c r="S217" s="926" t="s">
        <v>4309</v>
      </c>
      <c r="T217" s="926" t="s">
        <v>3900</v>
      </c>
      <c r="U217" s="929" t="s">
        <v>3902</v>
      </c>
      <c r="V217" s="929" t="s">
        <v>3904</v>
      </c>
      <c r="W217" s="926" t="s">
        <v>4313</v>
      </c>
      <c r="X217" s="926" t="s">
        <v>4314</v>
      </c>
      <c r="Y217" s="926" t="s">
        <v>4315</v>
      </c>
      <c r="Z217" s="926" t="s">
        <v>4310</v>
      </c>
      <c r="AA217" s="926" t="s">
        <v>4311</v>
      </c>
      <c r="AB217" s="926" t="s">
        <v>4305</v>
      </c>
      <c r="AC217" s="926" t="s">
        <v>4567</v>
      </c>
      <c r="AD217" s="926"/>
      <c r="AE217" s="926"/>
      <c r="AF217" s="926"/>
      <c r="AG217" s="926"/>
      <c r="AH217" s="926"/>
      <c r="AI217" s="926"/>
      <c r="AJ217" s="926"/>
      <c r="AK217" s="926"/>
      <c r="AL217" s="926"/>
      <c r="AM217" s="926"/>
      <c r="AN217" s="926"/>
      <c r="AO217" s="926"/>
      <c r="AP217" s="926"/>
      <c r="AQ217" s="926"/>
      <c r="AR217" s="926"/>
      <c r="AS217" s="926"/>
      <c r="AT217" s="926"/>
      <c r="AU217" s="926"/>
      <c r="AV217" s="926"/>
      <c r="AW217" s="926"/>
      <c r="AX217" s="926"/>
      <c r="AY217" s="926"/>
      <c r="AZ217" s="926"/>
      <c r="BA217" s="926"/>
      <c r="BB217" s="926"/>
      <c r="BC217" s="926"/>
      <c r="BD217" s="926"/>
      <c r="BE217" s="926"/>
      <c r="BF217" s="926"/>
      <c r="BG217" s="926"/>
      <c r="BH217" s="926"/>
      <c r="BI217" s="926"/>
      <c r="BJ217" s="926"/>
      <c r="BK217" s="926"/>
      <c r="BL217" s="926"/>
      <c r="BM217" s="926"/>
      <c r="BN217" s="926"/>
      <c r="BO217" s="926"/>
      <c r="BP217" s="926"/>
      <c r="BQ217" s="926"/>
      <c r="BR217" s="926"/>
      <c r="BS217" s="926"/>
      <c r="BT217" s="926"/>
      <c r="BU217" s="926"/>
      <c r="BV217" s="926"/>
      <c r="BW217" s="926"/>
      <c r="BX217" s="926"/>
      <c r="BY217" s="926"/>
      <c r="BZ217" s="926"/>
      <c r="CA217" s="926"/>
      <c r="CB217" s="926"/>
      <c r="CC217" s="926"/>
      <c r="CD217" s="926"/>
      <c r="CE217" s="926"/>
      <c r="CF217" s="926"/>
      <c r="CG217" s="926"/>
      <c r="CH217" s="926"/>
      <c r="CI217" s="926"/>
      <c r="CJ217" s="926"/>
      <c r="CK217" s="926"/>
      <c r="CL217" s="941"/>
    </row>
    <row r="218" spans="1:90" s="927" customFormat="1" hidden="1">
      <c r="A218" s="928" t="str">
        <f>IF(ISERROR(#REF!),"xx","")</f>
        <v>xx</v>
      </c>
      <c r="B218" s="971"/>
      <c r="C218" s="950" t="str">
        <f t="shared" si="3"/>
        <v/>
      </c>
      <c r="D218" s="872" t="s">
        <v>3071</v>
      </c>
      <c r="E218" s="954" t="s">
        <v>2177</v>
      </c>
      <c r="F218" s="926">
        <v>227</v>
      </c>
      <c r="G218" s="926">
        <v>287</v>
      </c>
      <c r="H218" s="926">
        <v>308</v>
      </c>
      <c r="I218" s="926">
        <v>367</v>
      </c>
      <c r="J218" s="926">
        <v>368</v>
      </c>
      <c r="K218" s="926">
        <v>458</v>
      </c>
      <c r="L218" s="926">
        <v>558</v>
      </c>
      <c r="M218" s="933" t="s">
        <v>2473</v>
      </c>
      <c r="N218" s="933" t="s">
        <v>2474</v>
      </c>
      <c r="O218" s="926" t="s">
        <v>4256</v>
      </c>
      <c r="P218" s="933" t="s">
        <v>2475</v>
      </c>
      <c r="Q218" s="926" t="s">
        <v>4241</v>
      </c>
      <c r="R218" s="933" t="s">
        <v>2384</v>
      </c>
      <c r="S218" s="926" t="s">
        <v>4242</v>
      </c>
      <c r="T218" s="933" t="s">
        <v>2383</v>
      </c>
      <c r="U218" s="926" t="s">
        <v>4243</v>
      </c>
      <c r="V218" s="933" t="s">
        <v>2079</v>
      </c>
      <c r="W218" s="933" t="s">
        <v>2325</v>
      </c>
      <c r="X218" s="926" t="s">
        <v>3256</v>
      </c>
      <c r="Y218" s="926" t="s">
        <v>3291</v>
      </c>
      <c r="Z218" s="933" t="s">
        <v>2080</v>
      </c>
      <c r="AA218" s="934" t="s">
        <v>2333</v>
      </c>
      <c r="AB218" s="926" t="s">
        <v>3257</v>
      </c>
      <c r="AC218" s="926" t="s">
        <v>3128</v>
      </c>
      <c r="AD218" s="933" t="s">
        <v>2081</v>
      </c>
      <c r="AE218" s="926" t="s">
        <v>2082</v>
      </c>
      <c r="AF218" s="926" t="s">
        <v>3130</v>
      </c>
      <c r="AG218" s="926" t="s">
        <v>1804</v>
      </c>
      <c r="AH218" s="926" t="s">
        <v>2052</v>
      </c>
      <c r="AI218" s="926" t="s">
        <v>3665</v>
      </c>
      <c r="AJ218" s="926" t="s">
        <v>1789</v>
      </c>
      <c r="AK218" s="926" t="s">
        <v>2051</v>
      </c>
      <c r="AL218" s="926" t="s">
        <v>3674</v>
      </c>
      <c r="AM218" s="926"/>
      <c r="AN218" s="926"/>
      <c r="AO218" s="926"/>
      <c r="AP218" s="926"/>
      <c r="AQ218" s="926"/>
      <c r="AR218" s="926"/>
      <c r="AS218" s="926"/>
      <c r="AT218" s="926"/>
      <c r="AU218" s="926"/>
      <c r="AV218" s="926"/>
      <c r="AW218" s="926"/>
      <c r="AX218" s="926"/>
      <c r="AY218" s="926"/>
      <c r="AZ218" s="926"/>
      <c r="BA218" s="926"/>
      <c r="BB218" s="926"/>
      <c r="BC218" s="926"/>
      <c r="BD218" s="926"/>
      <c r="BE218" s="926"/>
      <c r="BF218" s="926"/>
      <c r="BG218" s="926"/>
      <c r="BH218" s="926"/>
      <c r="BI218" s="926"/>
      <c r="BJ218" s="926"/>
      <c r="BK218" s="926"/>
      <c r="BL218" s="926"/>
      <c r="BM218" s="926"/>
      <c r="BN218" s="926"/>
      <c r="BO218" s="926"/>
      <c r="BP218" s="926"/>
      <c r="BQ218" s="926"/>
      <c r="BR218" s="926"/>
      <c r="BS218" s="926"/>
      <c r="BT218" s="926"/>
      <c r="BU218" s="926"/>
      <c r="BV218" s="926"/>
      <c r="BW218" s="926"/>
      <c r="BX218" s="926"/>
      <c r="BY218" s="926"/>
      <c r="BZ218" s="926"/>
      <c r="CA218" s="926"/>
      <c r="CB218" s="926"/>
      <c r="CC218" s="926"/>
      <c r="CD218" s="926"/>
      <c r="CE218" s="926"/>
      <c r="CF218" s="926"/>
      <c r="CG218" s="926"/>
      <c r="CH218" s="926"/>
      <c r="CI218" s="926"/>
      <c r="CJ218" s="926"/>
      <c r="CK218" s="926"/>
      <c r="CL218" s="941"/>
    </row>
    <row r="219" spans="1:90" s="927" customFormat="1" hidden="1">
      <c r="A219" s="928" t="str">
        <f>IF(ISERROR(#REF!),"xx","")</f>
        <v>xx</v>
      </c>
      <c r="B219" s="971"/>
      <c r="C219" s="950" t="str">
        <f t="shared" si="3"/>
        <v/>
      </c>
      <c r="D219" s="942" t="s">
        <v>3066</v>
      </c>
      <c r="E219" s="952" t="s">
        <v>2178</v>
      </c>
      <c r="F219" s="926">
        <v>227</v>
      </c>
      <c r="G219" s="926">
        <v>287</v>
      </c>
      <c r="H219" s="926">
        <v>367</v>
      </c>
      <c r="I219" s="926">
        <v>654</v>
      </c>
      <c r="J219" s="926">
        <v>754</v>
      </c>
      <c r="K219" s="926" t="s">
        <v>2473</v>
      </c>
      <c r="L219" s="926" t="s">
        <v>2474</v>
      </c>
      <c r="M219" s="926" t="s">
        <v>2475</v>
      </c>
      <c r="N219" s="926" t="s">
        <v>2384</v>
      </c>
      <c r="O219" s="933" t="s">
        <v>2383</v>
      </c>
      <c r="P219" s="933" t="s">
        <v>2378</v>
      </c>
      <c r="Q219" s="933" t="s">
        <v>2379</v>
      </c>
      <c r="R219" s="933" t="s">
        <v>2079</v>
      </c>
      <c r="S219" s="933" t="s">
        <v>2325</v>
      </c>
      <c r="T219" s="926" t="s">
        <v>3256</v>
      </c>
      <c r="U219" s="926" t="s">
        <v>3291</v>
      </c>
      <c r="V219" s="933" t="s">
        <v>2080</v>
      </c>
      <c r="W219" s="933" t="s">
        <v>2333</v>
      </c>
      <c r="X219" s="926" t="s">
        <v>3257</v>
      </c>
      <c r="Y219" s="933" t="s">
        <v>3128</v>
      </c>
      <c r="Z219" s="934" t="s">
        <v>2081</v>
      </c>
      <c r="AA219" s="933" t="s">
        <v>2082</v>
      </c>
      <c r="AB219" s="929" t="s">
        <v>3130</v>
      </c>
      <c r="AC219" s="929" t="s">
        <v>1804</v>
      </c>
      <c r="AD219" s="929" t="s">
        <v>2052</v>
      </c>
      <c r="AE219" s="929" t="s">
        <v>1789</v>
      </c>
      <c r="AF219" s="932" t="s">
        <v>2051</v>
      </c>
      <c r="AG219" s="926" t="s">
        <v>1149</v>
      </c>
      <c r="AH219" s="929" t="s">
        <v>2072</v>
      </c>
      <c r="AI219" s="929" t="s">
        <v>1150</v>
      </c>
      <c r="AJ219" s="926" t="s">
        <v>2073</v>
      </c>
      <c r="AK219" s="926" t="s">
        <v>2068</v>
      </c>
      <c r="AL219" s="926" t="s">
        <v>2380</v>
      </c>
      <c r="AM219" s="926" t="s">
        <v>909</v>
      </c>
      <c r="AN219" s="926" t="s">
        <v>2083</v>
      </c>
      <c r="AO219" s="926"/>
      <c r="AP219" s="926"/>
      <c r="AQ219" s="926"/>
      <c r="AR219" s="926"/>
      <c r="AS219" s="926"/>
      <c r="AT219" s="926"/>
      <c r="AU219" s="926"/>
      <c r="AV219" s="926"/>
      <c r="AW219" s="926"/>
      <c r="AX219" s="926"/>
      <c r="AY219" s="926"/>
      <c r="AZ219" s="926"/>
      <c r="BA219" s="926"/>
      <c r="BB219" s="926"/>
      <c r="BC219" s="926"/>
      <c r="BD219" s="926"/>
      <c r="BE219" s="926"/>
      <c r="BF219" s="926"/>
      <c r="BG219" s="926"/>
      <c r="BH219" s="926"/>
      <c r="BI219" s="926"/>
      <c r="BJ219" s="926"/>
      <c r="BK219" s="926"/>
      <c r="BL219" s="926"/>
      <c r="BM219" s="926"/>
      <c r="BN219" s="926"/>
      <c r="BO219" s="926"/>
      <c r="BP219" s="926"/>
      <c r="BQ219" s="926"/>
      <c r="BR219" s="926"/>
      <c r="BS219" s="926"/>
      <c r="BT219" s="926"/>
      <c r="BU219" s="926"/>
      <c r="BV219" s="926"/>
      <c r="BW219" s="926"/>
      <c r="BX219" s="926"/>
      <c r="BY219" s="926"/>
      <c r="BZ219" s="926"/>
      <c r="CA219" s="926"/>
      <c r="CB219" s="926"/>
      <c r="CC219" s="926"/>
      <c r="CD219" s="926"/>
      <c r="CE219" s="926"/>
      <c r="CF219" s="926"/>
      <c r="CG219" s="926"/>
      <c r="CH219" s="926"/>
      <c r="CI219" s="926"/>
      <c r="CJ219" s="926"/>
      <c r="CK219" s="926"/>
      <c r="CL219" s="941"/>
    </row>
    <row r="220" spans="1:90" s="927" customFormat="1" hidden="1">
      <c r="A220" s="928" t="str">
        <f>IF(ISERROR(#REF!),"xx","")</f>
        <v>xx</v>
      </c>
      <c r="B220" s="971"/>
      <c r="C220" s="950" t="str">
        <f t="shared" si="3"/>
        <v/>
      </c>
      <c r="D220" s="942" t="s">
        <v>3067</v>
      </c>
      <c r="E220" s="952" t="s">
        <v>3092</v>
      </c>
      <c r="F220" s="926">
        <v>227</v>
      </c>
      <c r="G220" s="926">
        <v>287</v>
      </c>
      <c r="H220" s="926">
        <v>367</v>
      </c>
      <c r="I220" s="926">
        <v>654</v>
      </c>
      <c r="J220" s="926">
        <v>754</v>
      </c>
      <c r="K220" s="926" t="s">
        <v>2473</v>
      </c>
      <c r="L220" s="926" t="s">
        <v>2474</v>
      </c>
      <c r="M220" s="933" t="s">
        <v>2475</v>
      </c>
      <c r="N220" s="933" t="s">
        <v>2384</v>
      </c>
      <c r="O220" s="933" t="s">
        <v>2383</v>
      </c>
      <c r="P220" s="933" t="s">
        <v>2378</v>
      </c>
      <c r="Q220" s="933" t="s">
        <v>2379</v>
      </c>
      <c r="R220" s="933" t="s">
        <v>2079</v>
      </c>
      <c r="S220" s="933" t="s">
        <v>2325</v>
      </c>
      <c r="T220" s="926" t="s">
        <v>3256</v>
      </c>
      <c r="U220" s="926" t="s">
        <v>3291</v>
      </c>
      <c r="V220" s="933" t="s">
        <v>2080</v>
      </c>
      <c r="W220" s="934" t="s">
        <v>2333</v>
      </c>
      <c r="X220" s="926" t="s">
        <v>3257</v>
      </c>
      <c r="Y220" s="926" t="s">
        <v>3128</v>
      </c>
      <c r="Z220" s="933" t="s">
        <v>2081</v>
      </c>
      <c r="AA220" s="929" t="s">
        <v>2082</v>
      </c>
      <c r="AB220" s="926" t="s">
        <v>3130</v>
      </c>
      <c r="AC220" s="929" t="s">
        <v>1804</v>
      </c>
      <c r="AD220" s="929" t="s">
        <v>2052</v>
      </c>
      <c r="AE220" s="929" t="s">
        <v>1789</v>
      </c>
      <c r="AF220" s="932" t="s">
        <v>2051</v>
      </c>
      <c r="AG220" s="926" t="s">
        <v>1149</v>
      </c>
      <c r="AH220" s="929" t="s">
        <v>2072</v>
      </c>
      <c r="AI220" s="929" t="s">
        <v>1150</v>
      </c>
      <c r="AJ220" s="926" t="s">
        <v>2073</v>
      </c>
      <c r="AK220" s="926" t="s">
        <v>2068</v>
      </c>
      <c r="AL220" s="926" t="s">
        <v>2380</v>
      </c>
      <c r="AM220" s="926" t="s">
        <v>909</v>
      </c>
      <c r="AN220" s="926" t="s">
        <v>2083</v>
      </c>
      <c r="AO220" s="926"/>
      <c r="AP220" s="926"/>
      <c r="AQ220" s="926"/>
      <c r="AR220" s="926"/>
      <c r="AS220" s="926"/>
      <c r="AT220" s="926"/>
      <c r="AU220" s="926"/>
      <c r="AV220" s="926"/>
      <c r="AW220" s="926"/>
      <c r="AX220" s="926"/>
      <c r="AY220" s="926"/>
      <c r="AZ220" s="926"/>
      <c r="BA220" s="926"/>
      <c r="BB220" s="926"/>
      <c r="BC220" s="926"/>
      <c r="BD220" s="926"/>
      <c r="BE220" s="926"/>
      <c r="BF220" s="926"/>
      <c r="BG220" s="926"/>
      <c r="BH220" s="926"/>
      <c r="BI220" s="926"/>
      <c r="BJ220" s="926"/>
      <c r="BK220" s="926"/>
      <c r="BL220" s="926"/>
      <c r="BM220" s="926"/>
      <c r="BN220" s="926"/>
      <c r="BO220" s="926"/>
      <c r="BP220" s="926"/>
      <c r="BQ220" s="926"/>
      <c r="BR220" s="926"/>
      <c r="BS220" s="926"/>
      <c r="BT220" s="926"/>
      <c r="BU220" s="926"/>
      <c r="BV220" s="926"/>
      <c r="BW220" s="926"/>
      <c r="BX220" s="926"/>
      <c r="BY220" s="926"/>
      <c r="BZ220" s="926"/>
      <c r="CA220" s="926"/>
      <c r="CB220" s="926"/>
      <c r="CC220" s="926"/>
      <c r="CD220" s="926"/>
      <c r="CE220" s="926"/>
      <c r="CF220" s="926"/>
      <c r="CG220" s="926"/>
      <c r="CH220" s="926"/>
      <c r="CI220" s="926"/>
      <c r="CJ220" s="926"/>
      <c r="CK220" s="926"/>
      <c r="CL220" s="941"/>
    </row>
    <row r="221" spans="1:90" s="927" customFormat="1" hidden="1">
      <c r="A221" s="928" t="str">
        <f>IF(ISERROR(#REF!),"xx","")</f>
        <v>xx</v>
      </c>
      <c r="B221" s="971"/>
      <c r="C221" s="950" t="str">
        <f t="shared" si="3"/>
        <v/>
      </c>
      <c r="D221" s="872" t="s">
        <v>454</v>
      </c>
      <c r="E221" s="954" t="s">
        <v>2179</v>
      </c>
      <c r="F221" s="932">
        <v>654</v>
      </c>
      <c r="G221" s="929">
        <v>754</v>
      </c>
      <c r="H221" s="926" t="s">
        <v>2383</v>
      </c>
      <c r="I221" s="926" t="s">
        <v>2378</v>
      </c>
      <c r="J221" s="926" t="s">
        <v>2379</v>
      </c>
      <c r="K221" s="935" t="s">
        <v>1789</v>
      </c>
      <c r="L221" s="935" t="s">
        <v>2051</v>
      </c>
      <c r="M221" s="932" t="s">
        <v>1149</v>
      </c>
      <c r="N221" s="932" t="s">
        <v>2072</v>
      </c>
      <c r="O221" s="929" t="s">
        <v>1150</v>
      </c>
      <c r="P221" s="929" t="s">
        <v>2073</v>
      </c>
      <c r="Q221" s="932" t="s">
        <v>2068</v>
      </c>
      <c r="R221" s="926" t="s">
        <v>2380</v>
      </c>
      <c r="S221" s="929" t="s">
        <v>909</v>
      </c>
      <c r="T221" s="929" t="s">
        <v>2083</v>
      </c>
      <c r="U221" s="926"/>
      <c r="V221" s="926"/>
      <c r="W221" s="926"/>
      <c r="X221" s="926"/>
      <c r="Y221" s="926"/>
      <c r="Z221" s="926"/>
      <c r="AA221" s="926"/>
      <c r="AB221" s="926"/>
      <c r="AC221" s="926"/>
      <c r="AD221" s="926"/>
      <c r="AE221" s="926"/>
      <c r="AF221" s="926"/>
      <c r="AG221" s="926"/>
      <c r="AH221" s="926"/>
      <c r="AI221" s="926"/>
      <c r="AJ221" s="926"/>
      <c r="AK221" s="926"/>
      <c r="AL221" s="926"/>
      <c r="AM221" s="926"/>
      <c r="AN221" s="926"/>
      <c r="AO221" s="926"/>
      <c r="AP221" s="926"/>
      <c r="AQ221" s="926"/>
      <c r="AR221" s="926"/>
      <c r="AS221" s="926"/>
      <c r="AT221" s="926"/>
      <c r="AU221" s="926"/>
      <c r="AV221" s="926"/>
      <c r="AW221" s="926"/>
      <c r="AX221" s="926"/>
      <c r="AY221" s="926"/>
      <c r="AZ221" s="926"/>
      <c r="BA221" s="926"/>
      <c r="BB221" s="926"/>
      <c r="BC221" s="926"/>
      <c r="BD221" s="926"/>
      <c r="BE221" s="926"/>
      <c r="BF221" s="926"/>
      <c r="BG221" s="926"/>
      <c r="BH221" s="926"/>
      <c r="BI221" s="926"/>
      <c r="BJ221" s="926"/>
      <c r="BK221" s="926"/>
      <c r="BL221" s="926"/>
      <c r="BM221" s="926"/>
      <c r="BN221" s="926"/>
      <c r="BO221" s="926"/>
      <c r="BP221" s="926"/>
      <c r="BQ221" s="926"/>
      <c r="BR221" s="926"/>
      <c r="BS221" s="926"/>
      <c r="BT221" s="926"/>
      <c r="BU221" s="926"/>
      <c r="BV221" s="926"/>
      <c r="BW221" s="926"/>
      <c r="BX221" s="926"/>
      <c r="BY221" s="926"/>
      <c r="BZ221" s="926"/>
      <c r="CA221" s="926"/>
      <c r="CB221" s="926"/>
      <c r="CC221" s="926"/>
      <c r="CD221" s="926"/>
      <c r="CE221" s="926"/>
      <c r="CF221" s="926"/>
      <c r="CG221" s="926"/>
      <c r="CH221" s="926"/>
      <c r="CI221" s="926"/>
      <c r="CJ221" s="926"/>
      <c r="CK221" s="926"/>
      <c r="CL221" s="941"/>
    </row>
    <row r="222" spans="1:90" s="927" customFormat="1" hidden="1">
      <c r="A222" s="928" t="str">
        <f>IF(ISERROR(#REF!),"xx","")</f>
        <v>xx</v>
      </c>
      <c r="B222" s="971"/>
      <c r="C222" s="950" t="str">
        <f t="shared" si="3"/>
        <v/>
      </c>
      <c r="D222" s="872" t="s">
        <v>3527</v>
      </c>
      <c r="E222" s="954" t="s">
        <v>3587</v>
      </c>
      <c r="F222" s="935">
        <v>308</v>
      </c>
      <c r="G222" s="935">
        <v>368</v>
      </c>
      <c r="H222" s="932">
        <v>458</v>
      </c>
      <c r="I222" s="932">
        <v>558</v>
      </c>
      <c r="J222" s="932">
        <v>758</v>
      </c>
      <c r="K222" s="929">
        <v>958</v>
      </c>
      <c r="L222" s="929" t="s">
        <v>4256</v>
      </c>
      <c r="M222" s="929" t="s">
        <v>4241</v>
      </c>
      <c r="N222" s="926" t="s">
        <v>4242</v>
      </c>
      <c r="O222" s="926" t="s">
        <v>4243</v>
      </c>
      <c r="P222" s="929" t="s">
        <v>4095</v>
      </c>
      <c r="Q222" s="926" t="s">
        <v>3665</v>
      </c>
      <c r="R222" s="926" t="s">
        <v>3674</v>
      </c>
      <c r="S222" s="926" t="s">
        <v>3675</v>
      </c>
      <c r="T222" s="929" t="s">
        <v>4102</v>
      </c>
      <c r="U222" s="932" t="s">
        <v>4103</v>
      </c>
      <c r="V222" s="926" t="s">
        <v>4312</v>
      </c>
      <c r="W222" s="926"/>
      <c r="X222" s="926"/>
      <c r="Y222" s="926"/>
      <c r="Z222" s="926"/>
      <c r="AA222" s="926"/>
      <c r="AB222" s="926"/>
      <c r="AC222" s="926"/>
      <c r="AD222" s="926"/>
      <c r="AE222" s="926"/>
      <c r="AF222" s="926"/>
      <c r="AG222" s="926"/>
      <c r="AH222" s="926"/>
      <c r="AI222" s="926"/>
      <c r="AJ222" s="926"/>
      <c r="AK222" s="926"/>
      <c r="AL222" s="926"/>
      <c r="AM222" s="926"/>
      <c r="AN222" s="926"/>
      <c r="AO222" s="926"/>
      <c r="AP222" s="926"/>
      <c r="AQ222" s="926"/>
      <c r="AR222" s="926"/>
      <c r="AS222" s="926"/>
      <c r="AT222" s="926"/>
      <c r="AU222" s="926"/>
      <c r="AV222" s="926"/>
      <c r="AW222" s="926"/>
      <c r="AX222" s="926"/>
      <c r="AY222" s="926"/>
      <c r="AZ222" s="926"/>
      <c r="BA222" s="926"/>
      <c r="BB222" s="926"/>
      <c r="BC222" s="926"/>
      <c r="BD222" s="926"/>
      <c r="BE222" s="926"/>
      <c r="BF222" s="926"/>
      <c r="BG222" s="926"/>
      <c r="BH222" s="926"/>
      <c r="BI222" s="926"/>
      <c r="BJ222" s="926"/>
      <c r="BK222" s="926"/>
      <c r="BL222" s="926"/>
      <c r="BM222" s="926"/>
      <c r="BN222" s="926"/>
      <c r="BO222" s="926"/>
      <c r="BP222" s="926"/>
      <c r="BQ222" s="926"/>
      <c r="BR222" s="926"/>
      <c r="BS222" s="926"/>
      <c r="BT222" s="926"/>
      <c r="BU222" s="926"/>
      <c r="BV222" s="926"/>
      <c r="BW222" s="926"/>
      <c r="BX222" s="926"/>
      <c r="BY222" s="926"/>
      <c r="BZ222" s="926"/>
      <c r="CA222" s="926"/>
      <c r="CB222" s="926"/>
      <c r="CC222" s="926"/>
      <c r="CD222" s="926"/>
      <c r="CE222" s="926"/>
      <c r="CF222" s="926"/>
      <c r="CG222" s="926"/>
      <c r="CH222" s="926"/>
      <c r="CI222" s="926"/>
      <c r="CJ222" s="926"/>
      <c r="CK222" s="926"/>
      <c r="CL222" s="941"/>
    </row>
    <row r="223" spans="1:90" s="927" customFormat="1" hidden="1">
      <c r="A223" s="928" t="str">
        <f>IF(ISERROR(#REF!),"xx","")</f>
        <v>xx</v>
      </c>
      <c r="B223" s="971"/>
      <c r="C223" s="950" t="str">
        <f t="shared" si="3"/>
        <v/>
      </c>
      <c r="D223" s="872" t="s">
        <v>3529</v>
      </c>
      <c r="E223" s="954" t="s">
        <v>3588</v>
      </c>
      <c r="F223" s="935">
        <v>308</v>
      </c>
      <c r="G223" s="935">
        <v>368</v>
      </c>
      <c r="H223" s="932">
        <v>458</v>
      </c>
      <c r="I223" s="932">
        <v>558</v>
      </c>
      <c r="J223" s="932">
        <v>758</v>
      </c>
      <c r="K223" s="929">
        <v>958</v>
      </c>
      <c r="L223" s="929" t="s">
        <v>4256</v>
      </c>
      <c r="M223" s="929" t="s">
        <v>4241</v>
      </c>
      <c r="N223" s="926" t="s">
        <v>4242</v>
      </c>
      <c r="O223" s="926" t="s">
        <v>4243</v>
      </c>
      <c r="P223" s="929" t="s">
        <v>4095</v>
      </c>
      <c r="Q223" s="926" t="s">
        <v>3665</v>
      </c>
      <c r="R223" s="926" t="s">
        <v>3674</v>
      </c>
      <c r="S223" s="926" t="s">
        <v>3675</v>
      </c>
      <c r="T223" s="929" t="s">
        <v>4102</v>
      </c>
      <c r="U223" s="932" t="s">
        <v>4103</v>
      </c>
      <c r="V223" s="926" t="s">
        <v>4312</v>
      </c>
      <c r="W223" s="926"/>
      <c r="X223" s="926"/>
      <c r="Y223" s="926"/>
      <c r="Z223" s="926"/>
      <c r="AA223" s="926"/>
      <c r="AB223" s="926"/>
      <c r="AC223" s="926"/>
      <c r="AD223" s="926"/>
      <c r="AE223" s="926"/>
      <c r="AF223" s="926"/>
      <c r="AG223" s="926"/>
      <c r="AH223" s="926"/>
      <c r="AI223" s="926"/>
      <c r="AJ223" s="926"/>
      <c r="AK223" s="926"/>
      <c r="AL223" s="926"/>
      <c r="AM223" s="926"/>
      <c r="AN223" s="926"/>
      <c r="AO223" s="926"/>
      <c r="AP223" s="926"/>
      <c r="AQ223" s="926"/>
      <c r="AR223" s="926"/>
      <c r="AS223" s="926"/>
      <c r="AT223" s="926"/>
      <c r="AU223" s="926"/>
      <c r="AV223" s="926"/>
      <c r="AW223" s="926"/>
      <c r="AX223" s="926"/>
      <c r="AY223" s="926"/>
      <c r="AZ223" s="926"/>
      <c r="BA223" s="926"/>
      <c r="BB223" s="926"/>
      <c r="BC223" s="926"/>
      <c r="BD223" s="926"/>
      <c r="BE223" s="926"/>
      <c r="BF223" s="926"/>
      <c r="BG223" s="926"/>
      <c r="BH223" s="926"/>
      <c r="BI223" s="926"/>
      <c r="BJ223" s="926"/>
      <c r="BK223" s="926"/>
      <c r="BL223" s="926"/>
      <c r="BM223" s="926"/>
      <c r="BN223" s="926"/>
      <c r="BO223" s="926"/>
      <c r="BP223" s="926"/>
      <c r="BQ223" s="926"/>
      <c r="BR223" s="926"/>
      <c r="BS223" s="926"/>
      <c r="BT223" s="926"/>
      <c r="BU223" s="926"/>
      <c r="BV223" s="926"/>
      <c r="BW223" s="926"/>
      <c r="BX223" s="926"/>
      <c r="BY223" s="926"/>
      <c r="BZ223" s="926"/>
      <c r="CA223" s="926"/>
      <c r="CB223" s="926"/>
      <c r="CC223" s="926"/>
      <c r="CD223" s="926"/>
      <c r="CE223" s="926"/>
      <c r="CF223" s="926"/>
      <c r="CG223" s="926"/>
      <c r="CH223" s="926"/>
      <c r="CI223" s="926"/>
      <c r="CJ223" s="926"/>
      <c r="CK223" s="926"/>
      <c r="CL223" s="941"/>
    </row>
    <row r="224" spans="1:90" s="927" customFormat="1" hidden="1">
      <c r="A224" s="928" t="str">
        <f>IF(ISERROR(#REF!),"xx","")</f>
        <v>xx</v>
      </c>
      <c r="B224" s="971"/>
      <c r="C224" s="950" t="str">
        <f t="shared" si="3"/>
        <v/>
      </c>
      <c r="D224" s="872" t="s">
        <v>3530</v>
      </c>
      <c r="E224" s="954" t="s">
        <v>3589</v>
      </c>
      <c r="F224" s="935">
        <v>458</v>
      </c>
      <c r="G224" s="935">
        <v>558</v>
      </c>
      <c r="H224" s="932">
        <v>758</v>
      </c>
      <c r="I224" s="929">
        <v>958</v>
      </c>
      <c r="J224" s="932" t="s">
        <v>4242</v>
      </c>
      <c r="K224" s="926" t="s">
        <v>4243</v>
      </c>
      <c r="L224" s="932" t="s">
        <v>4095</v>
      </c>
      <c r="M224" s="926" t="s">
        <v>3665</v>
      </c>
      <c r="N224" s="926" t="s">
        <v>3674</v>
      </c>
      <c r="O224" s="926" t="s">
        <v>3675</v>
      </c>
      <c r="P224" s="932" t="s">
        <v>4102</v>
      </c>
      <c r="Q224" s="929" t="s">
        <v>4103</v>
      </c>
      <c r="R224" s="929" t="s">
        <v>4312</v>
      </c>
      <c r="S224" s="929"/>
      <c r="T224" s="929"/>
      <c r="U224" s="926"/>
      <c r="V224" s="926"/>
      <c r="W224" s="926"/>
      <c r="X224" s="926"/>
      <c r="Y224" s="926"/>
      <c r="Z224" s="926"/>
      <c r="AA224" s="926"/>
      <c r="AB224" s="926"/>
      <c r="AC224" s="926"/>
      <c r="AD224" s="926"/>
      <c r="AE224" s="926"/>
      <c r="AF224" s="926"/>
      <c r="AG224" s="926"/>
      <c r="AH224" s="926"/>
      <c r="AI224" s="926"/>
      <c r="AJ224" s="926"/>
      <c r="AK224" s="926"/>
      <c r="AL224" s="926"/>
      <c r="AM224" s="926"/>
      <c r="AN224" s="926"/>
      <c r="AO224" s="926"/>
      <c r="AP224" s="926"/>
      <c r="AQ224" s="926"/>
      <c r="AR224" s="926"/>
      <c r="AS224" s="926"/>
      <c r="AT224" s="926"/>
      <c r="AU224" s="926"/>
      <c r="AV224" s="926"/>
      <c r="AW224" s="926"/>
      <c r="AX224" s="926"/>
      <c r="AY224" s="926"/>
      <c r="AZ224" s="926"/>
      <c r="BA224" s="926"/>
      <c r="BB224" s="926"/>
      <c r="BC224" s="926"/>
      <c r="BD224" s="926"/>
      <c r="BE224" s="926"/>
      <c r="BF224" s="926"/>
      <c r="BG224" s="926"/>
      <c r="BH224" s="926"/>
      <c r="BI224" s="926"/>
      <c r="BJ224" s="926"/>
      <c r="BK224" s="926"/>
      <c r="BL224" s="926"/>
      <c r="BM224" s="926"/>
      <c r="BN224" s="926"/>
      <c r="BO224" s="926"/>
      <c r="BP224" s="926"/>
      <c r="BQ224" s="926"/>
      <c r="BR224" s="926"/>
      <c r="BS224" s="926"/>
      <c r="BT224" s="926"/>
      <c r="BU224" s="926"/>
      <c r="BV224" s="926"/>
      <c r="BW224" s="926"/>
      <c r="BX224" s="926"/>
      <c r="BY224" s="926"/>
      <c r="BZ224" s="926"/>
      <c r="CA224" s="926"/>
      <c r="CB224" s="926"/>
      <c r="CC224" s="926"/>
      <c r="CD224" s="926"/>
      <c r="CE224" s="926"/>
      <c r="CF224" s="926"/>
      <c r="CG224" s="926"/>
      <c r="CH224" s="926"/>
      <c r="CI224" s="926"/>
      <c r="CJ224" s="926"/>
      <c r="CK224" s="926"/>
      <c r="CL224" s="941"/>
    </row>
    <row r="225" spans="1:90" s="927" customFormat="1" hidden="1">
      <c r="A225" s="928" t="str">
        <f>IF(ISERROR(#REF!),"xx","")</f>
        <v>xx</v>
      </c>
      <c r="B225" s="971"/>
      <c r="C225" s="950" t="str">
        <f t="shared" si="3"/>
        <v/>
      </c>
      <c r="D225" s="872" t="s">
        <v>3532</v>
      </c>
      <c r="E225" s="954" t="s">
        <v>3590</v>
      </c>
      <c r="F225" s="935">
        <v>458</v>
      </c>
      <c r="G225" s="935">
        <v>558</v>
      </c>
      <c r="H225" s="932">
        <v>758</v>
      </c>
      <c r="I225" s="929">
        <v>958</v>
      </c>
      <c r="J225" s="932" t="s">
        <v>4242</v>
      </c>
      <c r="K225" s="926" t="s">
        <v>4243</v>
      </c>
      <c r="L225" s="932" t="s">
        <v>4095</v>
      </c>
      <c r="M225" s="926" t="s">
        <v>3665</v>
      </c>
      <c r="N225" s="926" t="s">
        <v>3674</v>
      </c>
      <c r="O225" s="926" t="s">
        <v>3675</v>
      </c>
      <c r="P225" s="932" t="s">
        <v>4102</v>
      </c>
      <c r="Q225" s="929" t="s">
        <v>4103</v>
      </c>
      <c r="R225" s="929" t="s">
        <v>4312</v>
      </c>
      <c r="S225" s="929"/>
      <c r="T225" s="929"/>
      <c r="U225" s="926"/>
      <c r="V225" s="926"/>
      <c r="W225" s="926"/>
      <c r="X225" s="926"/>
      <c r="Y225" s="926"/>
      <c r="Z225" s="926"/>
      <c r="AA225" s="926"/>
      <c r="AB225" s="926"/>
      <c r="AC225" s="926"/>
      <c r="AD225" s="926"/>
      <c r="AE225" s="926"/>
      <c r="AF225" s="926"/>
      <c r="AG225" s="926"/>
      <c r="AH225" s="926"/>
      <c r="AI225" s="926"/>
      <c r="AJ225" s="926"/>
      <c r="AK225" s="926"/>
      <c r="AL225" s="926"/>
      <c r="AM225" s="926"/>
      <c r="AN225" s="926"/>
      <c r="AO225" s="926"/>
      <c r="AP225" s="926"/>
      <c r="AQ225" s="926"/>
      <c r="AR225" s="926"/>
      <c r="AS225" s="926"/>
      <c r="AT225" s="926"/>
      <c r="AU225" s="926"/>
      <c r="AV225" s="926"/>
      <c r="AW225" s="926"/>
      <c r="AX225" s="926"/>
      <c r="AY225" s="926"/>
      <c r="AZ225" s="926"/>
      <c r="BA225" s="926"/>
      <c r="BB225" s="926"/>
      <c r="BC225" s="926"/>
      <c r="BD225" s="926"/>
      <c r="BE225" s="926"/>
      <c r="BF225" s="926"/>
      <c r="BG225" s="926"/>
      <c r="BH225" s="926"/>
      <c r="BI225" s="926"/>
      <c r="BJ225" s="926"/>
      <c r="BK225" s="926"/>
      <c r="BL225" s="926"/>
      <c r="BM225" s="926"/>
      <c r="BN225" s="926"/>
      <c r="BO225" s="926"/>
      <c r="BP225" s="926"/>
      <c r="BQ225" s="926"/>
      <c r="BR225" s="926"/>
      <c r="BS225" s="926"/>
      <c r="BT225" s="926"/>
      <c r="BU225" s="926"/>
      <c r="BV225" s="926"/>
      <c r="BW225" s="926"/>
      <c r="BX225" s="926"/>
      <c r="BY225" s="926"/>
      <c r="BZ225" s="926"/>
      <c r="CA225" s="926"/>
      <c r="CB225" s="926"/>
      <c r="CC225" s="926"/>
      <c r="CD225" s="926"/>
      <c r="CE225" s="926"/>
      <c r="CF225" s="926"/>
      <c r="CG225" s="926"/>
      <c r="CH225" s="926"/>
      <c r="CI225" s="926"/>
      <c r="CJ225" s="926"/>
      <c r="CK225" s="926"/>
      <c r="CL225" s="941"/>
    </row>
    <row r="226" spans="1:90" s="927" customFormat="1">
      <c r="A226" s="928" t="str">
        <f>IF(ISERROR(#REF!),"xx","")</f>
        <v>xx</v>
      </c>
      <c r="B226" s="971"/>
      <c r="C226" s="950" t="str">
        <f t="shared" si="3"/>
        <v>Press C83hc</v>
      </c>
      <c r="D226" s="942" t="s">
        <v>3244</v>
      </c>
      <c r="E226" s="952" t="s">
        <v>2180</v>
      </c>
      <c r="F226" s="926" t="s">
        <v>4299</v>
      </c>
      <c r="G226" s="926" t="s">
        <v>4302</v>
      </c>
      <c r="H226" s="926" t="s">
        <v>4303</v>
      </c>
      <c r="I226" s="926" t="s">
        <v>3900</v>
      </c>
      <c r="J226" s="926" t="s">
        <v>3902</v>
      </c>
      <c r="K226" s="926" t="s">
        <v>3904</v>
      </c>
      <c r="L226" s="926" t="s">
        <v>4313</v>
      </c>
      <c r="M226" s="926" t="s">
        <v>4314</v>
      </c>
      <c r="N226" s="926" t="s">
        <v>4315</v>
      </c>
      <c r="O226" s="929" t="s">
        <v>4298</v>
      </c>
      <c r="P226" s="929" t="s">
        <v>4300</v>
      </c>
      <c r="Q226" s="929" t="s">
        <v>4304</v>
      </c>
      <c r="R226" s="926" t="s">
        <v>4305</v>
      </c>
      <c r="S226" s="926" t="s">
        <v>4307</v>
      </c>
      <c r="T226" s="926" t="s">
        <v>4567</v>
      </c>
      <c r="U226" s="926" t="s">
        <v>4295</v>
      </c>
      <c r="V226" s="926" t="s">
        <v>2476</v>
      </c>
      <c r="W226" s="929" t="s">
        <v>2084</v>
      </c>
      <c r="X226" s="926"/>
      <c r="Y226" s="926"/>
      <c r="Z226" s="926"/>
      <c r="AA226" s="926"/>
      <c r="AB226" s="926"/>
      <c r="AC226" s="926"/>
      <c r="AD226" s="926"/>
      <c r="AE226" s="926"/>
      <c r="AF226" s="926"/>
      <c r="AG226" s="926"/>
      <c r="AH226" s="926"/>
      <c r="AI226" s="926"/>
      <c r="AJ226" s="926"/>
      <c r="AK226" s="926"/>
      <c r="AL226" s="926"/>
      <c r="AM226" s="926"/>
      <c r="AN226" s="926"/>
      <c r="AO226" s="926"/>
      <c r="AP226" s="926"/>
      <c r="AQ226" s="926"/>
      <c r="AR226" s="926"/>
      <c r="AS226" s="926"/>
      <c r="AT226" s="926"/>
      <c r="AU226" s="926"/>
      <c r="AV226" s="926"/>
      <c r="AW226" s="926"/>
      <c r="AX226" s="926"/>
      <c r="AY226" s="926"/>
      <c r="AZ226" s="926"/>
      <c r="BA226" s="926"/>
      <c r="BB226" s="926"/>
      <c r="BC226" s="926"/>
      <c r="BD226" s="926"/>
      <c r="BE226" s="926"/>
      <c r="BF226" s="926"/>
      <c r="BG226" s="926"/>
      <c r="BH226" s="926"/>
      <c r="BI226" s="926"/>
      <c r="BJ226" s="926"/>
      <c r="BK226" s="926"/>
      <c r="BL226" s="926"/>
      <c r="BM226" s="926"/>
      <c r="BN226" s="926"/>
      <c r="BO226" s="926"/>
      <c r="BP226" s="926"/>
      <c r="BQ226" s="926"/>
      <c r="BR226" s="926"/>
      <c r="BS226" s="926"/>
      <c r="BT226" s="926"/>
      <c r="BU226" s="926"/>
      <c r="BV226" s="926"/>
      <c r="BW226" s="926"/>
      <c r="BX226" s="926"/>
      <c r="BY226" s="926"/>
      <c r="BZ226" s="926"/>
      <c r="CA226" s="926"/>
      <c r="CB226" s="926"/>
      <c r="CC226" s="926"/>
      <c r="CD226" s="926"/>
      <c r="CE226" s="926"/>
      <c r="CF226" s="926"/>
      <c r="CG226" s="926"/>
      <c r="CH226" s="926"/>
      <c r="CI226" s="926"/>
      <c r="CJ226" s="926"/>
      <c r="CK226" s="926"/>
      <c r="CL226" s="941"/>
    </row>
    <row r="227" spans="1:90" s="927" customFormat="1" hidden="1">
      <c r="A227" s="928" t="str">
        <f>IF(ISERROR(#REF!),"xx","")</f>
        <v>xx</v>
      </c>
      <c r="B227" s="971"/>
      <c r="C227" s="950" t="str">
        <f t="shared" si="3"/>
        <v/>
      </c>
      <c r="D227" s="942" t="s">
        <v>2644</v>
      </c>
      <c r="E227" s="952" t="s">
        <v>2663</v>
      </c>
      <c r="F227" s="926">
        <v>4050</v>
      </c>
      <c r="G227" s="926">
        <v>4052</v>
      </c>
      <c r="H227" s="926">
        <v>4750</v>
      </c>
      <c r="I227" s="929">
        <v>4752</v>
      </c>
      <c r="J227" s="929"/>
      <c r="K227" s="929"/>
      <c r="L227" s="926"/>
      <c r="M227" s="926"/>
      <c r="N227" s="929"/>
      <c r="O227" s="926"/>
      <c r="P227" s="926"/>
      <c r="Q227" s="926"/>
      <c r="R227" s="926"/>
      <c r="S227" s="926"/>
      <c r="T227" s="926"/>
      <c r="U227" s="926"/>
      <c r="V227" s="926"/>
      <c r="W227" s="926"/>
      <c r="X227" s="926"/>
      <c r="Y227" s="926"/>
      <c r="Z227" s="926"/>
      <c r="AA227" s="926"/>
      <c r="AB227" s="926"/>
      <c r="AC227" s="926"/>
      <c r="AD227" s="926"/>
      <c r="AE227" s="926"/>
      <c r="AF227" s="926"/>
      <c r="AG227" s="926"/>
      <c r="AH227" s="926"/>
      <c r="AI227" s="926"/>
      <c r="AJ227" s="926"/>
      <c r="AK227" s="926"/>
      <c r="AL227" s="926"/>
      <c r="AM227" s="926"/>
      <c r="AN227" s="926"/>
      <c r="AO227" s="926"/>
      <c r="AP227" s="926"/>
      <c r="AQ227" s="926"/>
      <c r="AR227" s="926"/>
      <c r="AS227" s="926"/>
      <c r="AT227" s="926"/>
      <c r="AU227" s="926"/>
      <c r="AV227" s="926"/>
      <c r="AW227" s="926"/>
      <c r="AX227" s="926"/>
      <c r="AY227" s="926"/>
      <c r="AZ227" s="926"/>
      <c r="BA227" s="926"/>
      <c r="BB227" s="926"/>
      <c r="BC227" s="926"/>
      <c r="BD227" s="926"/>
      <c r="BE227" s="926"/>
      <c r="BF227" s="926"/>
      <c r="BG227" s="926"/>
      <c r="BH227" s="926"/>
      <c r="BI227" s="926"/>
      <c r="BJ227" s="926"/>
      <c r="BK227" s="926"/>
      <c r="BL227" s="926"/>
      <c r="BM227" s="926"/>
      <c r="BN227" s="926"/>
      <c r="BO227" s="926"/>
      <c r="BP227" s="926"/>
      <c r="BQ227" s="926"/>
      <c r="BR227" s="926"/>
      <c r="BS227" s="926"/>
      <c r="BT227" s="926"/>
      <c r="BU227" s="926"/>
      <c r="BV227" s="926"/>
      <c r="BW227" s="926"/>
      <c r="BX227" s="926"/>
      <c r="BY227" s="926"/>
      <c r="BZ227" s="926"/>
      <c r="CA227" s="926"/>
      <c r="CB227" s="926"/>
      <c r="CC227" s="926"/>
      <c r="CD227" s="926"/>
      <c r="CE227" s="926"/>
      <c r="CF227" s="926"/>
      <c r="CG227" s="926"/>
      <c r="CH227" s="926"/>
      <c r="CI227" s="926"/>
      <c r="CJ227" s="926"/>
      <c r="CK227" s="926"/>
      <c r="CL227" s="941"/>
    </row>
    <row r="228" spans="1:90" s="927" customFormat="1" hidden="1">
      <c r="A228" s="928" t="str">
        <f>IF(ISERROR(#REF!),"xx","")</f>
        <v>xx</v>
      </c>
      <c r="B228" s="971"/>
      <c r="C228" s="950" t="str">
        <f t="shared" si="3"/>
        <v/>
      </c>
      <c r="D228" s="942" t="s">
        <v>2566</v>
      </c>
      <c r="E228" s="952" t="s">
        <v>2616</v>
      </c>
      <c r="F228" s="926" t="s">
        <v>2585</v>
      </c>
      <c r="G228" s="929" t="s">
        <v>3826</v>
      </c>
      <c r="H228" s="926" t="s">
        <v>2586</v>
      </c>
      <c r="I228" s="926" t="s">
        <v>2984</v>
      </c>
      <c r="J228" s="929" t="s">
        <v>3827</v>
      </c>
      <c r="K228" s="929" t="s">
        <v>3828</v>
      </c>
      <c r="L228" s="926"/>
      <c r="M228" s="926"/>
      <c r="N228" s="929"/>
      <c r="O228" s="926"/>
      <c r="P228" s="926"/>
      <c r="Q228" s="926"/>
      <c r="R228" s="926"/>
      <c r="S228" s="926"/>
      <c r="T228" s="926"/>
      <c r="U228" s="926"/>
      <c r="V228" s="926"/>
      <c r="W228" s="926"/>
      <c r="X228" s="926"/>
      <c r="Y228" s="926"/>
      <c r="Z228" s="926"/>
      <c r="AA228" s="926"/>
      <c r="AB228" s="926"/>
      <c r="AC228" s="926"/>
      <c r="AD228" s="926"/>
      <c r="AE228" s="926"/>
      <c r="AF228" s="926"/>
      <c r="AG228" s="926"/>
      <c r="AH228" s="926"/>
      <c r="AI228" s="926"/>
      <c r="AJ228" s="926"/>
      <c r="AK228" s="926"/>
      <c r="AL228" s="926"/>
      <c r="AM228" s="926"/>
      <c r="AN228" s="926"/>
      <c r="AO228" s="926"/>
      <c r="AP228" s="926"/>
      <c r="AQ228" s="926"/>
      <c r="AR228" s="926"/>
      <c r="AS228" s="926"/>
      <c r="AT228" s="926"/>
      <c r="AU228" s="926"/>
      <c r="AV228" s="926"/>
      <c r="AW228" s="926"/>
      <c r="AX228" s="926"/>
      <c r="AY228" s="926"/>
      <c r="AZ228" s="926"/>
      <c r="BA228" s="926"/>
      <c r="BB228" s="926"/>
      <c r="BC228" s="926"/>
      <c r="BD228" s="926"/>
      <c r="BE228" s="926"/>
      <c r="BF228" s="926"/>
      <c r="BG228" s="926"/>
      <c r="BH228" s="926"/>
      <c r="BI228" s="926"/>
      <c r="BJ228" s="926"/>
      <c r="BK228" s="926"/>
      <c r="BL228" s="926"/>
      <c r="BM228" s="926"/>
      <c r="BN228" s="926"/>
      <c r="BO228" s="926"/>
      <c r="BP228" s="926"/>
      <c r="BQ228" s="926"/>
      <c r="BR228" s="926"/>
      <c r="BS228" s="926"/>
      <c r="BT228" s="926"/>
      <c r="BU228" s="926"/>
      <c r="BV228" s="926"/>
      <c r="BW228" s="926"/>
      <c r="BX228" s="926"/>
      <c r="BY228" s="926"/>
      <c r="BZ228" s="926"/>
      <c r="CA228" s="926"/>
      <c r="CB228" s="926"/>
      <c r="CC228" s="926"/>
      <c r="CD228" s="926"/>
      <c r="CE228" s="926"/>
      <c r="CF228" s="926"/>
      <c r="CG228" s="926"/>
      <c r="CH228" s="926"/>
      <c r="CI228" s="926"/>
      <c r="CJ228" s="926"/>
      <c r="CK228" s="926"/>
      <c r="CL228" s="941"/>
    </row>
    <row r="229" spans="1:90" s="927" customFormat="1" hidden="1">
      <c r="A229" s="928" t="str">
        <f>IF(ISERROR(#REF!),"xx","")</f>
        <v>xx</v>
      </c>
      <c r="B229" s="971"/>
      <c r="C229" s="950" t="str">
        <f t="shared" si="3"/>
        <v/>
      </c>
      <c r="D229" s="942">
        <v>9967000280</v>
      </c>
      <c r="E229" s="952" t="s">
        <v>2181</v>
      </c>
      <c r="F229" s="926" t="s">
        <v>4298</v>
      </c>
      <c r="G229" s="932" t="s">
        <v>4300</v>
      </c>
      <c r="H229" s="929" t="s">
        <v>4301</v>
      </c>
      <c r="I229" s="929" t="s">
        <v>4304</v>
      </c>
      <c r="J229" s="929" t="s">
        <v>4307</v>
      </c>
      <c r="K229" s="926"/>
      <c r="L229" s="926"/>
      <c r="M229" s="926"/>
      <c r="N229" s="926"/>
      <c r="O229" s="926"/>
      <c r="P229" s="926"/>
      <c r="Q229" s="926"/>
      <c r="R229" s="926"/>
      <c r="S229" s="926"/>
      <c r="T229" s="926"/>
      <c r="U229" s="926"/>
      <c r="V229" s="926"/>
      <c r="W229" s="926"/>
      <c r="X229" s="926"/>
      <c r="Y229" s="926"/>
      <c r="Z229" s="926"/>
      <c r="AA229" s="926"/>
      <c r="AB229" s="926"/>
      <c r="AC229" s="926"/>
      <c r="AD229" s="926"/>
      <c r="AE229" s="926"/>
      <c r="AF229" s="926"/>
      <c r="AG229" s="926"/>
      <c r="AH229" s="926"/>
      <c r="AI229" s="926"/>
      <c r="AJ229" s="926"/>
      <c r="AK229" s="926"/>
      <c r="AL229" s="926"/>
      <c r="AM229" s="926"/>
      <c r="AN229" s="926"/>
      <c r="AO229" s="926"/>
      <c r="AP229" s="926"/>
      <c r="AQ229" s="926"/>
      <c r="AR229" s="926"/>
      <c r="AS229" s="926"/>
      <c r="AT229" s="926"/>
      <c r="AU229" s="926"/>
      <c r="AV229" s="926"/>
      <c r="AW229" s="926"/>
      <c r="AX229" s="926"/>
      <c r="AY229" s="926"/>
      <c r="AZ229" s="926"/>
      <c r="BA229" s="926"/>
      <c r="BB229" s="926"/>
      <c r="BC229" s="926"/>
      <c r="BD229" s="926"/>
      <c r="BE229" s="926"/>
      <c r="BF229" s="926"/>
      <c r="BG229" s="926"/>
      <c r="BH229" s="926"/>
      <c r="BI229" s="926"/>
      <c r="BJ229" s="926"/>
      <c r="BK229" s="926"/>
      <c r="BL229" s="926"/>
      <c r="BM229" s="926"/>
      <c r="BN229" s="926"/>
      <c r="BO229" s="926"/>
      <c r="BP229" s="926"/>
      <c r="BQ229" s="926"/>
      <c r="BR229" s="926"/>
      <c r="BS229" s="926"/>
      <c r="BT229" s="926"/>
      <c r="BU229" s="926"/>
      <c r="BV229" s="926"/>
      <c r="BW229" s="926"/>
      <c r="BX229" s="926"/>
      <c r="BY229" s="926"/>
      <c r="BZ229" s="926"/>
      <c r="CA229" s="926"/>
      <c r="CB229" s="926"/>
      <c r="CC229" s="926"/>
      <c r="CD229" s="926"/>
      <c r="CE229" s="926"/>
      <c r="CF229" s="926"/>
      <c r="CG229" s="926"/>
      <c r="CH229" s="926"/>
      <c r="CI229" s="926"/>
      <c r="CJ229" s="926"/>
      <c r="CK229" s="926"/>
      <c r="CL229" s="941"/>
    </row>
    <row r="230" spans="1:90" s="927" customFormat="1" hidden="1">
      <c r="A230" s="928" t="str">
        <f>IF(ISERROR(#REF!),"xx","")</f>
        <v>xx</v>
      </c>
      <c r="B230" s="971"/>
      <c r="C230" s="950" t="str">
        <f t="shared" si="3"/>
        <v/>
      </c>
      <c r="D230" s="942">
        <v>9967000281</v>
      </c>
      <c r="E230" s="952" t="s">
        <v>2182</v>
      </c>
      <c r="F230" s="926" t="s">
        <v>4298</v>
      </c>
      <c r="G230" s="932" t="s">
        <v>4300</v>
      </c>
      <c r="H230" s="929" t="s">
        <v>4301</v>
      </c>
      <c r="I230" s="929" t="s">
        <v>4304</v>
      </c>
      <c r="J230" s="929" t="s">
        <v>4307</v>
      </c>
      <c r="K230" s="926"/>
      <c r="L230" s="926"/>
      <c r="M230" s="926"/>
      <c r="N230" s="926"/>
      <c r="O230" s="926"/>
      <c r="P230" s="926"/>
      <c r="Q230" s="926"/>
      <c r="R230" s="926"/>
      <c r="S230" s="926"/>
      <c r="T230" s="926"/>
      <c r="U230" s="926"/>
      <c r="V230" s="926"/>
      <c r="W230" s="926"/>
      <c r="X230" s="926"/>
      <c r="Y230" s="926"/>
      <c r="Z230" s="926"/>
      <c r="AA230" s="926"/>
      <c r="AB230" s="926"/>
      <c r="AC230" s="926"/>
      <c r="AD230" s="926"/>
      <c r="AE230" s="926"/>
      <c r="AF230" s="926"/>
      <c r="AG230" s="926"/>
      <c r="AH230" s="926"/>
      <c r="AI230" s="926"/>
      <c r="AJ230" s="926"/>
      <c r="AK230" s="926"/>
      <c r="AL230" s="926"/>
      <c r="AM230" s="926"/>
      <c r="AN230" s="926"/>
      <c r="AO230" s="926"/>
      <c r="AP230" s="926"/>
      <c r="AQ230" s="926"/>
      <c r="AR230" s="926"/>
      <c r="AS230" s="926"/>
      <c r="AT230" s="926"/>
      <c r="AU230" s="926"/>
      <c r="AV230" s="926"/>
      <c r="AW230" s="926"/>
      <c r="AX230" s="926"/>
      <c r="AY230" s="926"/>
      <c r="AZ230" s="926"/>
      <c r="BA230" s="926"/>
      <c r="BB230" s="926"/>
      <c r="BC230" s="926"/>
      <c r="BD230" s="926"/>
      <c r="BE230" s="926"/>
      <c r="BF230" s="926"/>
      <c r="BG230" s="926"/>
      <c r="BH230" s="926"/>
      <c r="BI230" s="926"/>
      <c r="BJ230" s="926"/>
      <c r="BK230" s="926"/>
      <c r="BL230" s="926"/>
      <c r="BM230" s="926"/>
      <c r="BN230" s="926"/>
      <c r="BO230" s="926"/>
      <c r="BP230" s="926"/>
      <c r="BQ230" s="926"/>
      <c r="BR230" s="926"/>
      <c r="BS230" s="926"/>
      <c r="BT230" s="926"/>
      <c r="BU230" s="926"/>
      <c r="BV230" s="926"/>
      <c r="BW230" s="926"/>
      <c r="BX230" s="926"/>
      <c r="BY230" s="926"/>
      <c r="BZ230" s="926"/>
      <c r="CA230" s="926"/>
      <c r="CB230" s="926"/>
      <c r="CC230" s="926"/>
      <c r="CD230" s="926"/>
      <c r="CE230" s="926"/>
      <c r="CF230" s="926"/>
      <c r="CG230" s="926"/>
      <c r="CH230" s="926"/>
      <c r="CI230" s="926"/>
      <c r="CJ230" s="926"/>
      <c r="CK230" s="926"/>
      <c r="CL230" s="941"/>
    </row>
    <row r="231" spans="1:90" s="927" customFormat="1">
      <c r="A231" s="928" t="str">
        <f>IF(ISERROR(#REF!),"xx","")</f>
        <v>xx</v>
      </c>
      <c r="B231" s="971"/>
      <c r="C231" s="950" t="str">
        <f t="shared" si="3"/>
        <v>Press C83hc</v>
      </c>
      <c r="D231" s="942">
        <v>9967008138</v>
      </c>
      <c r="E231" s="952" t="s">
        <v>4573</v>
      </c>
      <c r="F231" s="926">
        <v>1100</v>
      </c>
      <c r="G231" s="926" t="s">
        <v>4296</v>
      </c>
      <c r="H231" s="926" t="s">
        <v>4332</v>
      </c>
      <c r="I231" s="926" t="s">
        <v>4297</v>
      </c>
      <c r="J231" s="926" t="s">
        <v>4313</v>
      </c>
      <c r="K231" s="932" t="s">
        <v>4314</v>
      </c>
      <c r="L231" s="929" t="s">
        <v>4315</v>
      </c>
      <c r="M231" s="929" t="s">
        <v>4310</v>
      </c>
      <c r="N231" s="929" t="s">
        <v>4311</v>
      </c>
      <c r="O231" s="926" t="s">
        <v>4567</v>
      </c>
      <c r="P231" s="926"/>
      <c r="Q231" s="926"/>
      <c r="R231" s="926"/>
      <c r="S231" s="926"/>
      <c r="T231" s="926"/>
      <c r="U231" s="926"/>
      <c r="V231" s="926"/>
      <c r="W231" s="926"/>
      <c r="X231" s="926"/>
      <c r="Y231" s="926"/>
      <c r="Z231" s="926"/>
      <c r="AA231" s="926"/>
      <c r="AB231" s="926"/>
      <c r="AC231" s="926"/>
      <c r="AD231" s="926"/>
      <c r="AE231" s="926"/>
      <c r="AF231" s="926"/>
      <c r="AG231" s="926"/>
      <c r="AH231" s="926"/>
      <c r="AI231" s="926"/>
      <c r="AJ231" s="926"/>
      <c r="AK231" s="926"/>
      <c r="AL231" s="926"/>
      <c r="AM231" s="926"/>
      <c r="AN231" s="926"/>
      <c r="AO231" s="926"/>
      <c r="AP231" s="926"/>
      <c r="AQ231" s="926"/>
      <c r="AR231" s="926"/>
      <c r="AS231" s="926"/>
      <c r="AT231" s="926"/>
      <c r="AU231" s="926"/>
      <c r="AV231" s="926"/>
      <c r="AW231" s="926"/>
      <c r="AX231" s="926"/>
      <c r="AY231" s="926"/>
      <c r="AZ231" s="926"/>
      <c r="BA231" s="926"/>
      <c r="BB231" s="926"/>
      <c r="BC231" s="926"/>
      <c r="BD231" s="926"/>
      <c r="BE231" s="926"/>
      <c r="BF231" s="926"/>
      <c r="BG231" s="926"/>
      <c r="BH231" s="926"/>
      <c r="BI231" s="926"/>
      <c r="BJ231" s="926"/>
      <c r="BK231" s="926"/>
      <c r="BL231" s="926"/>
      <c r="BM231" s="926"/>
      <c r="BN231" s="926"/>
      <c r="BO231" s="926"/>
      <c r="BP231" s="926"/>
      <c r="BQ231" s="926"/>
      <c r="BR231" s="926"/>
      <c r="BS231" s="926"/>
      <c r="BT231" s="926"/>
      <c r="BU231" s="926"/>
      <c r="BV231" s="926"/>
      <c r="BW231" s="926"/>
      <c r="BX231" s="926"/>
      <c r="BY231" s="926"/>
      <c r="BZ231" s="926"/>
      <c r="CA231" s="926"/>
      <c r="CB231" s="926"/>
      <c r="CC231" s="926"/>
      <c r="CD231" s="926"/>
      <c r="CE231" s="926"/>
      <c r="CF231" s="926"/>
      <c r="CG231" s="926"/>
      <c r="CH231" s="926"/>
      <c r="CI231" s="926"/>
      <c r="CJ231" s="926"/>
      <c r="CK231" s="926"/>
      <c r="CL231" s="941"/>
    </row>
    <row r="232" spans="1:90" s="927" customFormat="1">
      <c r="A232" s="928" t="str">
        <f>IF(ISERROR(#REF!),"xx","")</f>
        <v>xx</v>
      </c>
      <c r="B232" s="971"/>
      <c r="C232" s="950" t="str">
        <f t="shared" si="3"/>
        <v>Press C83hc</v>
      </c>
      <c r="D232" s="942">
        <v>9967006800</v>
      </c>
      <c r="E232" s="952" t="s">
        <v>4355</v>
      </c>
      <c r="F232" s="926">
        <v>1100</v>
      </c>
      <c r="G232" s="926" t="s">
        <v>4296</v>
      </c>
      <c r="H232" s="926" t="s">
        <v>4332</v>
      </c>
      <c r="I232" s="926" t="s">
        <v>4297</v>
      </c>
      <c r="J232" s="926" t="s">
        <v>3900</v>
      </c>
      <c r="K232" s="932" t="s">
        <v>3902</v>
      </c>
      <c r="L232" s="929" t="s">
        <v>3904</v>
      </c>
      <c r="M232" s="929" t="s">
        <v>4313</v>
      </c>
      <c r="N232" s="929" t="s">
        <v>4314</v>
      </c>
      <c r="O232" s="926" t="s">
        <v>4315</v>
      </c>
      <c r="P232" s="926" t="s">
        <v>4310</v>
      </c>
      <c r="Q232" s="926" t="s">
        <v>4311</v>
      </c>
      <c r="R232" s="926" t="s">
        <v>4567</v>
      </c>
      <c r="S232" s="926"/>
      <c r="T232" s="926"/>
      <c r="U232" s="926"/>
      <c r="V232" s="926"/>
      <c r="W232" s="926"/>
      <c r="X232" s="926"/>
      <c r="Y232" s="926"/>
      <c r="Z232" s="926"/>
      <c r="AA232" s="926"/>
      <c r="AB232" s="926"/>
      <c r="AC232" s="926"/>
      <c r="AD232" s="926"/>
      <c r="AE232" s="926"/>
      <c r="AF232" s="926"/>
      <c r="AG232" s="926"/>
      <c r="AH232" s="926"/>
      <c r="AI232" s="926"/>
      <c r="AJ232" s="926"/>
      <c r="AK232" s="926"/>
      <c r="AL232" s="926"/>
      <c r="AM232" s="926"/>
      <c r="AN232" s="926"/>
      <c r="AO232" s="926"/>
      <c r="AP232" s="926"/>
      <c r="AQ232" s="926"/>
      <c r="AR232" s="926"/>
      <c r="AS232" s="926"/>
      <c r="AT232" s="926"/>
      <c r="AU232" s="926"/>
      <c r="AV232" s="926"/>
      <c r="AW232" s="926"/>
      <c r="AX232" s="926"/>
      <c r="AY232" s="926"/>
      <c r="AZ232" s="926"/>
      <c r="BA232" s="926"/>
      <c r="BB232" s="926"/>
      <c r="BC232" s="926"/>
      <c r="BD232" s="926"/>
      <c r="BE232" s="926"/>
      <c r="BF232" s="926"/>
      <c r="BG232" s="926"/>
      <c r="BH232" s="926"/>
      <c r="BI232" s="926"/>
      <c r="BJ232" s="926"/>
      <c r="BK232" s="926"/>
      <c r="BL232" s="926"/>
      <c r="BM232" s="926"/>
      <c r="BN232" s="926"/>
      <c r="BO232" s="926"/>
      <c r="BP232" s="926"/>
      <c r="BQ232" s="926"/>
      <c r="BR232" s="926"/>
      <c r="BS232" s="926"/>
      <c r="BT232" s="926"/>
      <c r="BU232" s="926"/>
      <c r="BV232" s="926"/>
      <c r="BW232" s="926"/>
      <c r="BX232" s="926"/>
      <c r="BY232" s="926"/>
      <c r="BZ232" s="926"/>
      <c r="CA232" s="926"/>
      <c r="CB232" s="926"/>
      <c r="CC232" s="926"/>
      <c r="CD232" s="926"/>
      <c r="CE232" s="926"/>
      <c r="CF232" s="926"/>
      <c r="CG232" s="926"/>
      <c r="CH232" s="926"/>
      <c r="CI232" s="926"/>
      <c r="CJ232" s="926"/>
      <c r="CK232" s="926"/>
      <c r="CL232" s="941"/>
    </row>
    <row r="233" spans="1:90" s="927" customFormat="1">
      <c r="A233" s="928" t="str">
        <f>IF(ISERROR(#REF!),"xx","")</f>
        <v>xx</v>
      </c>
      <c r="B233" s="971"/>
      <c r="C233" s="950" t="str">
        <f t="shared" si="3"/>
        <v>Press C83hc</v>
      </c>
      <c r="D233" s="942" t="s">
        <v>683</v>
      </c>
      <c r="E233" s="952" t="s">
        <v>2183</v>
      </c>
      <c r="F233" s="926">
        <v>950</v>
      </c>
      <c r="G233" s="929">
        <v>951</v>
      </c>
      <c r="H233" s="926">
        <v>1051</v>
      </c>
      <c r="I233" s="926">
        <v>1100</v>
      </c>
      <c r="J233" s="926">
        <v>1200</v>
      </c>
      <c r="K233" s="929" t="s">
        <v>3407</v>
      </c>
      <c r="L233" s="926" t="s">
        <v>2076</v>
      </c>
      <c r="M233" s="929" t="s">
        <v>3410</v>
      </c>
      <c r="N233" s="929" t="s">
        <v>3409</v>
      </c>
      <c r="O233" s="926" t="s">
        <v>2890</v>
      </c>
      <c r="P233" s="926" t="s">
        <v>4296</v>
      </c>
      <c r="Q233" s="926" t="s">
        <v>4332</v>
      </c>
      <c r="R233" s="926" t="s">
        <v>4297</v>
      </c>
      <c r="S233" s="926" t="s">
        <v>4299</v>
      </c>
      <c r="T233" s="926" t="s">
        <v>4302</v>
      </c>
      <c r="U233" s="926" t="s">
        <v>4303</v>
      </c>
      <c r="V233" s="926" t="s">
        <v>4308</v>
      </c>
      <c r="W233" s="926" t="s">
        <v>4309</v>
      </c>
      <c r="X233" s="926" t="s">
        <v>3900</v>
      </c>
      <c r="Y233" s="926" t="s">
        <v>3902</v>
      </c>
      <c r="Z233" s="926" t="s">
        <v>3904</v>
      </c>
      <c r="AA233" s="926" t="s">
        <v>4313</v>
      </c>
      <c r="AB233" s="926" t="s">
        <v>4314</v>
      </c>
      <c r="AC233" s="926" t="s">
        <v>4315</v>
      </c>
      <c r="AD233" s="929" t="s">
        <v>4298</v>
      </c>
      <c r="AE233" s="926" t="s">
        <v>4310</v>
      </c>
      <c r="AF233" s="926" t="s">
        <v>4311</v>
      </c>
      <c r="AG233" s="929" t="s">
        <v>4300</v>
      </c>
      <c r="AH233" s="929" t="s">
        <v>4301</v>
      </c>
      <c r="AI233" s="929" t="s">
        <v>4304</v>
      </c>
      <c r="AJ233" s="926" t="s">
        <v>4305</v>
      </c>
      <c r="AK233" s="929" t="s">
        <v>4307</v>
      </c>
      <c r="AL233" s="926" t="s">
        <v>4567</v>
      </c>
      <c r="AM233" s="926" t="s">
        <v>695</v>
      </c>
      <c r="AN233" s="926" t="s">
        <v>2078</v>
      </c>
      <c r="AO233" s="926" t="s">
        <v>1495</v>
      </c>
      <c r="AP233" s="926"/>
      <c r="AQ233" s="926"/>
      <c r="AR233" s="926"/>
      <c r="AS233" s="926"/>
      <c r="AT233" s="926"/>
      <c r="AU233" s="926"/>
      <c r="AV233" s="926"/>
      <c r="AW233" s="926"/>
      <c r="AX233" s="926"/>
      <c r="AY233" s="926"/>
      <c r="AZ233" s="926"/>
      <c r="BA233" s="926"/>
      <c r="BB233" s="926"/>
      <c r="BC233" s="926"/>
      <c r="BD233" s="926"/>
      <c r="BE233" s="926"/>
      <c r="BF233" s="926"/>
      <c r="BG233" s="926"/>
      <c r="BH233" s="926"/>
      <c r="BI233" s="926"/>
      <c r="BJ233" s="926"/>
      <c r="BK233" s="926"/>
      <c r="BL233" s="926"/>
      <c r="BM233" s="926"/>
      <c r="BN233" s="926"/>
      <c r="BO233" s="926"/>
      <c r="BP233" s="926"/>
      <c r="BQ233" s="926"/>
      <c r="BR233" s="926"/>
      <c r="BS233" s="926"/>
      <c r="BT233" s="926"/>
      <c r="BU233" s="926"/>
      <c r="BV233" s="926"/>
      <c r="BW233" s="926"/>
      <c r="BX233" s="926"/>
      <c r="BY233" s="926"/>
      <c r="BZ233" s="926"/>
      <c r="CA233" s="926"/>
      <c r="CB233" s="926"/>
      <c r="CC233" s="926"/>
      <c r="CD233" s="926"/>
      <c r="CE233" s="926"/>
      <c r="CF233" s="926"/>
      <c r="CG233" s="926"/>
      <c r="CH233" s="926"/>
      <c r="CI233" s="926"/>
      <c r="CJ233" s="926"/>
      <c r="CK233" s="926"/>
      <c r="CL233" s="941"/>
    </row>
    <row r="234" spans="1:90" s="927" customFormat="1" hidden="1">
      <c r="A234" s="928" t="str">
        <f>IF(ISERROR(#REF!),"xx","")</f>
        <v>xx</v>
      </c>
      <c r="B234" s="971"/>
      <c r="C234" s="950" t="str">
        <f t="shared" si="3"/>
        <v/>
      </c>
      <c r="D234" s="942" t="s">
        <v>1718</v>
      </c>
      <c r="E234" s="952" t="s">
        <v>2184</v>
      </c>
      <c r="F234" s="929">
        <v>951</v>
      </c>
      <c r="G234" s="929" t="s">
        <v>3407</v>
      </c>
      <c r="H234" s="929" t="s">
        <v>3410</v>
      </c>
      <c r="I234" s="926" t="s">
        <v>3409</v>
      </c>
      <c r="J234" s="926" t="s">
        <v>2890</v>
      </c>
      <c r="K234" s="926"/>
      <c r="L234" s="926"/>
      <c r="M234" s="926"/>
      <c r="N234" s="926"/>
      <c r="O234" s="926"/>
      <c r="P234" s="926"/>
      <c r="Q234" s="926"/>
      <c r="R234" s="926"/>
      <c r="S234" s="926"/>
      <c r="T234" s="926"/>
      <c r="U234" s="926"/>
      <c r="V234" s="926"/>
      <c r="W234" s="926"/>
      <c r="X234" s="926"/>
      <c r="Y234" s="926"/>
      <c r="Z234" s="926"/>
      <c r="AA234" s="926"/>
      <c r="AB234" s="926"/>
      <c r="AC234" s="926"/>
      <c r="AD234" s="926"/>
      <c r="AE234" s="926"/>
      <c r="AF234" s="926"/>
      <c r="AG234" s="926"/>
      <c r="AH234" s="926"/>
      <c r="AI234" s="926"/>
      <c r="AJ234" s="926"/>
      <c r="AK234" s="926"/>
      <c r="AL234" s="926"/>
      <c r="AM234" s="926"/>
      <c r="AN234" s="926"/>
      <c r="AO234" s="926"/>
      <c r="AP234" s="926"/>
      <c r="AQ234" s="926"/>
      <c r="AR234" s="926"/>
      <c r="AS234" s="926"/>
      <c r="AT234" s="926"/>
      <c r="AU234" s="926"/>
      <c r="AV234" s="926"/>
      <c r="AW234" s="926"/>
      <c r="AX234" s="926"/>
      <c r="AY234" s="926"/>
      <c r="AZ234" s="926"/>
      <c r="BA234" s="926"/>
      <c r="BB234" s="926"/>
      <c r="BC234" s="926"/>
      <c r="BD234" s="926"/>
      <c r="BE234" s="926"/>
      <c r="BF234" s="926"/>
      <c r="BG234" s="926"/>
      <c r="BH234" s="926"/>
      <c r="BI234" s="926"/>
      <c r="BJ234" s="926"/>
      <c r="BK234" s="926"/>
      <c r="BL234" s="926"/>
      <c r="BM234" s="926"/>
      <c r="BN234" s="926"/>
      <c r="BO234" s="926"/>
      <c r="BP234" s="926"/>
      <c r="BQ234" s="926"/>
      <c r="BR234" s="926"/>
      <c r="BS234" s="926"/>
      <c r="BT234" s="926"/>
      <c r="BU234" s="926"/>
      <c r="BV234" s="926"/>
      <c r="BW234" s="926"/>
      <c r="BX234" s="926"/>
      <c r="BY234" s="926"/>
      <c r="BZ234" s="926"/>
      <c r="CA234" s="926"/>
      <c r="CB234" s="926"/>
      <c r="CC234" s="926"/>
      <c r="CD234" s="926"/>
      <c r="CE234" s="926"/>
      <c r="CF234" s="926"/>
      <c r="CG234" s="926"/>
      <c r="CH234" s="926"/>
      <c r="CI234" s="926"/>
      <c r="CJ234" s="926"/>
      <c r="CK234" s="926"/>
      <c r="CL234" s="941"/>
    </row>
    <row r="235" spans="1:90" s="927" customFormat="1">
      <c r="A235" s="928" t="str">
        <f>IF(ISERROR(#REF!),"xx","")</f>
        <v>xx</v>
      </c>
      <c r="B235" s="971"/>
      <c r="C235" s="950" t="str">
        <f t="shared" si="3"/>
        <v>Press C83hc</v>
      </c>
      <c r="D235" s="942" t="s">
        <v>2397</v>
      </c>
      <c r="E235" s="952" t="s">
        <v>2184</v>
      </c>
      <c r="F235" s="926">
        <v>1100</v>
      </c>
      <c r="G235" s="926" t="s">
        <v>4296</v>
      </c>
      <c r="H235" s="926" t="s">
        <v>4332</v>
      </c>
      <c r="I235" s="926" t="s">
        <v>4297</v>
      </c>
      <c r="J235" s="929" t="s">
        <v>4299</v>
      </c>
      <c r="K235" s="929" t="s">
        <v>4302</v>
      </c>
      <c r="L235" s="929" t="s">
        <v>4303</v>
      </c>
      <c r="M235" s="926" t="s">
        <v>4308</v>
      </c>
      <c r="N235" s="926" t="s">
        <v>4309</v>
      </c>
      <c r="O235" s="926" t="s">
        <v>3900</v>
      </c>
      <c r="P235" s="926" t="s">
        <v>3902</v>
      </c>
      <c r="Q235" s="926" t="s">
        <v>3904</v>
      </c>
      <c r="R235" s="926" t="s">
        <v>4313</v>
      </c>
      <c r="S235" s="926" t="s">
        <v>4314</v>
      </c>
      <c r="T235" s="926" t="s">
        <v>4315</v>
      </c>
      <c r="U235" s="926" t="s">
        <v>4310</v>
      </c>
      <c r="V235" s="926" t="s">
        <v>4311</v>
      </c>
      <c r="W235" s="926" t="s">
        <v>4305</v>
      </c>
      <c r="X235" s="926" t="s">
        <v>4567</v>
      </c>
      <c r="Y235" s="926" t="s">
        <v>3898</v>
      </c>
      <c r="Z235" s="926"/>
      <c r="AA235" s="926"/>
      <c r="AB235" s="926"/>
      <c r="AC235" s="926"/>
      <c r="AD235" s="926"/>
      <c r="AE235" s="926"/>
      <c r="AF235" s="926"/>
      <c r="AG235" s="926"/>
      <c r="AH235" s="926"/>
      <c r="AI235" s="926"/>
      <c r="AJ235" s="926"/>
      <c r="AK235" s="926"/>
      <c r="AL235" s="926"/>
      <c r="AM235" s="926"/>
      <c r="AN235" s="926"/>
      <c r="AO235" s="926"/>
      <c r="AP235" s="926"/>
      <c r="AQ235" s="926"/>
      <c r="AR235" s="926"/>
      <c r="AS235" s="926"/>
      <c r="AT235" s="926"/>
      <c r="AU235" s="926"/>
      <c r="AV235" s="926"/>
      <c r="AW235" s="926"/>
      <c r="AX235" s="926"/>
      <c r="AY235" s="926"/>
      <c r="AZ235" s="926"/>
      <c r="BA235" s="926"/>
      <c r="BB235" s="926"/>
      <c r="BC235" s="926"/>
      <c r="BD235" s="926"/>
      <c r="BE235" s="926"/>
      <c r="BF235" s="926"/>
      <c r="BG235" s="926"/>
      <c r="BH235" s="926"/>
      <c r="BI235" s="926"/>
      <c r="BJ235" s="926"/>
      <c r="BK235" s="926"/>
      <c r="BL235" s="926"/>
      <c r="BM235" s="926"/>
      <c r="BN235" s="926"/>
      <c r="BO235" s="926"/>
      <c r="BP235" s="926"/>
      <c r="BQ235" s="926"/>
      <c r="BR235" s="926"/>
      <c r="BS235" s="926"/>
      <c r="BT235" s="926"/>
      <c r="BU235" s="926"/>
      <c r="BV235" s="926"/>
      <c r="BW235" s="926"/>
      <c r="BX235" s="926"/>
      <c r="BY235" s="926"/>
      <c r="BZ235" s="926"/>
      <c r="CA235" s="926"/>
      <c r="CB235" s="926"/>
      <c r="CC235" s="926"/>
      <c r="CD235" s="926"/>
      <c r="CE235" s="926"/>
      <c r="CF235" s="926"/>
      <c r="CG235" s="926"/>
      <c r="CH235" s="926"/>
      <c r="CI235" s="926"/>
      <c r="CJ235" s="926"/>
      <c r="CK235" s="926"/>
      <c r="CL235" s="941"/>
    </row>
    <row r="236" spans="1:90" s="927" customFormat="1" hidden="1">
      <c r="A236" s="928" t="str">
        <f>IF(ISERROR(#REF!),"xx","")</f>
        <v>xx</v>
      </c>
      <c r="B236" s="971"/>
      <c r="C236" s="950" t="str">
        <f t="shared" si="3"/>
        <v/>
      </c>
      <c r="D236" s="940">
        <v>9967000334</v>
      </c>
      <c r="E236" s="955" t="s">
        <v>2185</v>
      </c>
      <c r="F236" s="925" t="s">
        <v>1513</v>
      </c>
      <c r="G236" s="926"/>
      <c r="H236" s="925"/>
      <c r="I236" s="925"/>
      <c r="J236" s="925"/>
      <c r="K236" s="926"/>
      <c r="L236" s="926"/>
      <c r="M236" s="926"/>
      <c r="N236" s="926"/>
      <c r="O236" s="926"/>
      <c r="P236" s="926"/>
      <c r="Q236" s="926"/>
      <c r="R236" s="926"/>
      <c r="S236" s="926"/>
      <c r="T236" s="926"/>
      <c r="U236" s="926"/>
      <c r="V236" s="926"/>
      <c r="W236" s="926"/>
      <c r="X236" s="926"/>
      <c r="Y236" s="926"/>
      <c r="Z236" s="926"/>
      <c r="AA236" s="926"/>
      <c r="AB236" s="926"/>
      <c r="AC236" s="926"/>
      <c r="AD236" s="926"/>
      <c r="AE236" s="926"/>
      <c r="AF236" s="926"/>
      <c r="AG236" s="926"/>
      <c r="AH236" s="926"/>
      <c r="AI236" s="926"/>
      <c r="AJ236" s="926"/>
      <c r="AK236" s="926"/>
      <c r="AL236" s="926"/>
      <c r="AM236" s="926"/>
      <c r="AN236" s="926"/>
      <c r="AO236" s="926"/>
      <c r="AP236" s="926"/>
      <c r="AQ236" s="926"/>
      <c r="AR236" s="926"/>
      <c r="AS236" s="926"/>
      <c r="AT236" s="926"/>
      <c r="AU236" s="926"/>
      <c r="AV236" s="926"/>
      <c r="AW236" s="926"/>
      <c r="AX236" s="926"/>
      <c r="AY236" s="926"/>
      <c r="AZ236" s="926"/>
      <c r="BA236" s="926"/>
      <c r="BB236" s="926"/>
      <c r="BC236" s="926"/>
      <c r="BD236" s="926"/>
      <c r="BE236" s="926"/>
      <c r="BF236" s="926"/>
      <c r="BG236" s="926"/>
      <c r="BH236" s="926"/>
      <c r="BI236" s="926"/>
      <c r="BJ236" s="926"/>
      <c r="BK236" s="926"/>
      <c r="BL236" s="926"/>
      <c r="BM236" s="926"/>
      <c r="BN236" s="926"/>
      <c r="BO236" s="926"/>
      <c r="BP236" s="926"/>
      <c r="BQ236" s="926"/>
      <c r="BR236" s="926"/>
      <c r="BS236" s="926"/>
      <c r="BT236" s="926"/>
      <c r="BU236" s="926"/>
      <c r="BV236" s="926"/>
      <c r="BW236" s="926"/>
      <c r="BX236" s="926"/>
      <c r="BY236" s="926"/>
      <c r="BZ236" s="926"/>
      <c r="CA236" s="926"/>
      <c r="CB236" s="926"/>
      <c r="CC236" s="926"/>
      <c r="CD236" s="926"/>
      <c r="CE236" s="926"/>
      <c r="CF236" s="926"/>
      <c r="CG236" s="926"/>
      <c r="CH236" s="926"/>
      <c r="CI236" s="926"/>
      <c r="CJ236" s="926"/>
      <c r="CK236" s="926"/>
      <c r="CL236" s="941"/>
    </row>
    <row r="237" spans="1:90" s="927" customFormat="1" hidden="1">
      <c r="A237" s="928" t="str">
        <f>IF(ISERROR(#REF!),"xx","")</f>
        <v>xx</v>
      </c>
      <c r="B237" s="971"/>
      <c r="C237" s="950" t="str">
        <f t="shared" si="3"/>
        <v/>
      </c>
      <c r="D237" s="940">
        <v>9967000449</v>
      </c>
      <c r="E237" s="955" t="s">
        <v>2185</v>
      </c>
      <c r="F237" s="925" t="s">
        <v>273</v>
      </c>
      <c r="G237" s="925" t="s">
        <v>1648</v>
      </c>
      <c r="H237" s="925" t="s">
        <v>1514</v>
      </c>
      <c r="I237" s="925" t="s">
        <v>515</v>
      </c>
      <c r="J237" s="926"/>
      <c r="K237" s="926"/>
      <c r="L237" s="926"/>
      <c r="M237" s="926"/>
      <c r="N237" s="926"/>
      <c r="O237" s="926"/>
      <c r="P237" s="926"/>
      <c r="Q237" s="926"/>
      <c r="R237" s="926"/>
      <c r="S237" s="926"/>
      <c r="T237" s="926"/>
      <c r="U237" s="926"/>
      <c r="V237" s="926"/>
      <c r="W237" s="926"/>
      <c r="X237" s="926"/>
      <c r="Y237" s="926"/>
      <c r="Z237" s="926"/>
      <c r="AA237" s="926"/>
      <c r="AB237" s="926"/>
      <c r="AC237" s="926"/>
      <c r="AD237" s="926"/>
      <c r="AE237" s="926"/>
      <c r="AF237" s="926"/>
      <c r="AG237" s="926"/>
      <c r="AH237" s="926"/>
      <c r="AI237" s="926"/>
      <c r="AJ237" s="926"/>
      <c r="AK237" s="926"/>
      <c r="AL237" s="926"/>
      <c r="AM237" s="926"/>
      <c r="AN237" s="926"/>
      <c r="AO237" s="926"/>
      <c r="AP237" s="926"/>
      <c r="AQ237" s="926"/>
      <c r="AR237" s="926"/>
      <c r="AS237" s="926"/>
      <c r="AT237" s="926"/>
      <c r="AU237" s="926"/>
      <c r="AV237" s="926"/>
      <c r="AW237" s="926"/>
      <c r="AX237" s="926"/>
      <c r="AY237" s="926"/>
      <c r="AZ237" s="926"/>
      <c r="BA237" s="926"/>
      <c r="BB237" s="926"/>
      <c r="BC237" s="926"/>
      <c r="BD237" s="926"/>
      <c r="BE237" s="926"/>
      <c r="BF237" s="926"/>
      <c r="BG237" s="926"/>
      <c r="BH237" s="926"/>
      <c r="BI237" s="926"/>
      <c r="BJ237" s="926"/>
      <c r="BK237" s="926"/>
      <c r="BL237" s="926"/>
      <c r="BM237" s="926"/>
      <c r="BN237" s="926"/>
      <c r="BO237" s="926"/>
      <c r="BP237" s="926"/>
      <c r="BQ237" s="926"/>
      <c r="BR237" s="926"/>
      <c r="BS237" s="926"/>
      <c r="BT237" s="926"/>
      <c r="BU237" s="926"/>
      <c r="BV237" s="926"/>
      <c r="BW237" s="926"/>
      <c r="BX237" s="926"/>
      <c r="BY237" s="926"/>
      <c r="BZ237" s="926"/>
      <c r="CA237" s="926"/>
      <c r="CB237" s="926"/>
      <c r="CC237" s="926"/>
      <c r="CD237" s="926"/>
      <c r="CE237" s="926"/>
      <c r="CF237" s="926"/>
      <c r="CG237" s="926"/>
      <c r="CH237" s="926"/>
      <c r="CI237" s="926"/>
      <c r="CJ237" s="926"/>
      <c r="CK237" s="926"/>
      <c r="CL237" s="941"/>
    </row>
    <row r="238" spans="1:90" s="927" customFormat="1" hidden="1">
      <c r="A238" s="928" t="str">
        <f>IF(ISERROR(#REF!),"xx","")</f>
        <v>xx</v>
      </c>
      <c r="B238" s="971"/>
      <c r="C238" s="950" t="str">
        <f t="shared" si="3"/>
        <v/>
      </c>
      <c r="D238" s="942">
        <v>9967001912</v>
      </c>
      <c r="E238" s="952" t="s">
        <v>2185</v>
      </c>
      <c r="F238" s="925" t="s">
        <v>986</v>
      </c>
      <c r="G238" s="925"/>
      <c r="H238" s="925"/>
      <c r="I238" s="925"/>
      <c r="J238" s="926"/>
      <c r="K238" s="925"/>
      <c r="L238" s="925"/>
      <c r="M238" s="925"/>
      <c r="N238" s="926"/>
      <c r="O238" s="926"/>
      <c r="P238" s="926"/>
      <c r="Q238" s="926"/>
      <c r="R238" s="926"/>
      <c r="S238" s="926"/>
      <c r="T238" s="926"/>
      <c r="U238" s="926"/>
      <c r="V238" s="926"/>
      <c r="W238" s="926"/>
      <c r="X238" s="926"/>
      <c r="Y238" s="926"/>
      <c r="Z238" s="926"/>
      <c r="AA238" s="926"/>
      <c r="AB238" s="926"/>
      <c r="AC238" s="926"/>
      <c r="AD238" s="926"/>
      <c r="AE238" s="926"/>
      <c r="AF238" s="926"/>
      <c r="AG238" s="926"/>
      <c r="AH238" s="926"/>
      <c r="AI238" s="926"/>
      <c r="AJ238" s="926"/>
      <c r="AK238" s="926"/>
      <c r="AL238" s="926"/>
      <c r="AM238" s="926"/>
      <c r="AN238" s="926"/>
      <c r="AO238" s="926"/>
      <c r="AP238" s="926"/>
      <c r="AQ238" s="926"/>
      <c r="AR238" s="926"/>
      <c r="AS238" s="926"/>
      <c r="AT238" s="926"/>
      <c r="AU238" s="926"/>
      <c r="AV238" s="926"/>
      <c r="AW238" s="926"/>
      <c r="AX238" s="926"/>
      <c r="AY238" s="926"/>
      <c r="AZ238" s="926"/>
      <c r="BA238" s="926"/>
      <c r="BB238" s="926"/>
      <c r="BC238" s="926"/>
      <c r="BD238" s="926"/>
      <c r="BE238" s="926"/>
      <c r="BF238" s="926"/>
      <c r="BG238" s="926"/>
      <c r="BH238" s="926"/>
      <c r="BI238" s="926"/>
      <c r="BJ238" s="926"/>
      <c r="BK238" s="926"/>
      <c r="BL238" s="926"/>
      <c r="BM238" s="926"/>
      <c r="BN238" s="926"/>
      <c r="BO238" s="926"/>
      <c r="BP238" s="926"/>
      <c r="BQ238" s="926"/>
      <c r="BR238" s="926"/>
      <c r="BS238" s="926"/>
      <c r="BT238" s="926"/>
      <c r="BU238" s="926"/>
      <c r="BV238" s="926"/>
      <c r="BW238" s="926"/>
      <c r="BX238" s="926"/>
      <c r="BY238" s="926"/>
      <c r="BZ238" s="926"/>
      <c r="CA238" s="926"/>
      <c r="CB238" s="926"/>
      <c r="CC238" s="926"/>
      <c r="CD238" s="926"/>
      <c r="CE238" s="926"/>
      <c r="CF238" s="926"/>
      <c r="CG238" s="926"/>
      <c r="CH238" s="926"/>
      <c r="CI238" s="926"/>
      <c r="CJ238" s="926"/>
      <c r="CK238" s="926"/>
      <c r="CL238" s="941"/>
    </row>
    <row r="239" spans="1:90" s="927" customFormat="1" hidden="1">
      <c r="A239" s="928" t="str">
        <f>IF(ISERROR(#REF!),"xx","")</f>
        <v>xx</v>
      </c>
      <c r="B239" s="971"/>
      <c r="C239" s="950" t="str">
        <f t="shared" si="3"/>
        <v/>
      </c>
      <c r="D239" s="942">
        <v>9967000217</v>
      </c>
      <c r="E239" s="952" t="s">
        <v>2186</v>
      </c>
      <c r="F239" s="931">
        <v>222</v>
      </c>
      <c r="G239" s="931">
        <v>250</v>
      </c>
      <c r="H239" s="931">
        <v>282</v>
      </c>
      <c r="I239" s="931">
        <v>350</v>
      </c>
      <c r="J239" s="931">
        <v>362</v>
      </c>
      <c r="K239" s="929"/>
      <c r="L239" s="926"/>
      <c r="M239" s="926"/>
      <c r="N239" s="926"/>
      <c r="O239" s="926"/>
      <c r="P239" s="926"/>
      <c r="Q239" s="926"/>
      <c r="R239" s="926"/>
      <c r="S239" s="926"/>
      <c r="T239" s="926"/>
      <c r="U239" s="926"/>
      <c r="V239" s="926"/>
      <c r="W239" s="926"/>
      <c r="X239" s="926"/>
      <c r="Y239" s="926"/>
      <c r="Z239" s="926"/>
      <c r="AA239" s="926"/>
      <c r="AB239" s="926"/>
      <c r="AC239" s="926"/>
      <c r="AD239" s="926"/>
      <c r="AE239" s="926"/>
      <c r="AF239" s="926"/>
      <c r="AG239" s="926"/>
      <c r="AH239" s="926"/>
      <c r="AI239" s="926"/>
      <c r="AJ239" s="926"/>
      <c r="AK239" s="926"/>
      <c r="AL239" s="926"/>
      <c r="AM239" s="926"/>
      <c r="AN239" s="926"/>
      <c r="AO239" s="926"/>
      <c r="AP239" s="926"/>
      <c r="AQ239" s="926"/>
      <c r="AR239" s="926"/>
      <c r="AS239" s="926"/>
      <c r="AT239" s="926"/>
      <c r="AU239" s="926"/>
      <c r="AV239" s="926"/>
      <c r="AW239" s="926"/>
      <c r="AX239" s="926"/>
      <c r="AY239" s="926"/>
      <c r="AZ239" s="926"/>
      <c r="BA239" s="926"/>
      <c r="BB239" s="926"/>
      <c r="BC239" s="926"/>
      <c r="BD239" s="926"/>
      <c r="BE239" s="926"/>
      <c r="BF239" s="926"/>
      <c r="BG239" s="926"/>
      <c r="BH239" s="926"/>
      <c r="BI239" s="926"/>
      <c r="BJ239" s="926"/>
      <c r="BK239" s="926"/>
      <c r="BL239" s="926"/>
      <c r="BM239" s="926"/>
      <c r="BN239" s="926"/>
      <c r="BO239" s="926"/>
      <c r="BP239" s="926"/>
      <c r="BQ239" s="926"/>
      <c r="BR239" s="926"/>
      <c r="BS239" s="926"/>
      <c r="BT239" s="926"/>
      <c r="BU239" s="926"/>
      <c r="BV239" s="926"/>
      <c r="BW239" s="926"/>
      <c r="BX239" s="926"/>
      <c r="BY239" s="926"/>
      <c r="BZ239" s="926"/>
      <c r="CA239" s="926"/>
      <c r="CB239" s="926"/>
      <c r="CC239" s="926"/>
      <c r="CD239" s="926"/>
      <c r="CE239" s="926"/>
      <c r="CF239" s="926"/>
      <c r="CG239" s="926"/>
      <c r="CH239" s="926"/>
      <c r="CI239" s="926"/>
      <c r="CJ239" s="926"/>
      <c r="CK239" s="926"/>
      <c r="CL239" s="941"/>
    </row>
    <row r="240" spans="1:90" s="927" customFormat="1" hidden="1">
      <c r="A240" s="928" t="str">
        <f>IF(ISERROR(#REF!),"xx","")</f>
        <v>xx</v>
      </c>
      <c r="B240" s="971"/>
      <c r="C240" s="950" t="str">
        <f t="shared" si="3"/>
        <v/>
      </c>
      <c r="D240" s="942" t="s">
        <v>1577</v>
      </c>
      <c r="E240" s="952" t="s">
        <v>2187</v>
      </c>
      <c r="F240" s="929" t="s">
        <v>519</v>
      </c>
      <c r="G240" s="929" t="s">
        <v>1216</v>
      </c>
      <c r="H240" s="929" t="s">
        <v>475</v>
      </c>
      <c r="I240" s="929" t="s">
        <v>2077</v>
      </c>
      <c r="J240" s="929" t="s">
        <v>695</v>
      </c>
      <c r="K240" s="929" t="s">
        <v>2078</v>
      </c>
      <c r="L240" s="929" t="s">
        <v>1495</v>
      </c>
      <c r="M240" s="926"/>
      <c r="N240" s="929"/>
      <c r="O240" s="929"/>
      <c r="P240" s="926"/>
      <c r="Q240" s="926"/>
      <c r="R240" s="926"/>
      <c r="S240" s="926"/>
      <c r="T240" s="926"/>
      <c r="U240" s="926"/>
      <c r="V240" s="926"/>
      <c r="W240" s="926"/>
      <c r="X240" s="926"/>
      <c r="Y240" s="926"/>
      <c r="Z240" s="926"/>
      <c r="AA240" s="926"/>
      <c r="AB240" s="926"/>
      <c r="AC240" s="926"/>
      <c r="AD240" s="926"/>
      <c r="AE240" s="926"/>
      <c r="AF240" s="926"/>
      <c r="AG240" s="926"/>
      <c r="AH240" s="926"/>
      <c r="AI240" s="926"/>
      <c r="AJ240" s="926"/>
      <c r="AK240" s="926"/>
      <c r="AL240" s="926"/>
      <c r="AM240" s="926"/>
      <c r="AN240" s="926"/>
      <c r="AO240" s="926"/>
      <c r="AP240" s="926"/>
      <c r="AQ240" s="926"/>
      <c r="AR240" s="926"/>
      <c r="AS240" s="926"/>
      <c r="AT240" s="926"/>
      <c r="AU240" s="926"/>
      <c r="AV240" s="926"/>
      <c r="AW240" s="926"/>
      <c r="AX240" s="926"/>
      <c r="AY240" s="926"/>
      <c r="AZ240" s="926"/>
      <c r="BA240" s="926"/>
      <c r="BB240" s="926"/>
      <c r="BC240" s="926"/>
      <c r="BD240" s="926"/>
      <c r="BE240" s="926"/>
      <c r="BF240" s="926"/>
      <c r="BG240" s="926"/>
      <c r="BH240" s="926"/>
      <c r="BI240" s="926"/>
      <c r="BJ240" s="926"/>
      <c r="BK240" s="926"/>
      <c r="BL240" s="926"/>
      <c r="BM240" s="926"/>
      <c r="BN240" s="926"/>
      <c r="BO240" s="926"/>
      <c r="BP240" s="926"/>
      <c r="BQ240" s="926"/>
      <c r="BR240" s="926"/>
      <c r="BS240" s="926"/>
      <c r="BT240" s="926"/>
      <c r="BU240" s="926"/>
      <c r="BV240" s="926"/>
      <c r="BW240" s="926"/>
      <c r="BX240" s="926"/>
      <c r="BY240" s="926"/>
      <c r="BZ240" s="926"/>
      <c r="CA240" s="926"/>
      <c r="CB240" s="926"/>
      <c r="CC240" s="926"/>
      <c r="CD240" s="926"/>
      <c r="CE240" s="926"/>
      <c r="CF240" s="926"/>
      <c r="CG240" s="926"/>
      <c r="CH240" s="926"/>
      <c r="CI240" s="926"/>
      <c r="CJ240" s="926"/>
      <c r="CK240" s="926"/>
      <c r="CL240" s="941"/>
    </row>
    <row r="241" spans="1:90" s="927" customFormat="1" hidden="1">
      <c r="A241" s="928" t="str">
        <f>IF(ISERROR(#REF!),"xx","")</f>
        <v>xx</v>
      </c>
      <c r="B241" s="971"/>
      <c r="C241" s="950" t="str">
        <f t="shared" si="3"/>
        <v/>
      </c>
      <c r="D241" s="942">
        <v>9967000675</v>
      </c>
      <c r="E241" s="952" t="s">
        <v>2188</v>
      </c>
      <c r="F241" s="929">
        <v>361</v>
      </c>
      <c r="G241" s="929">
        <v>421</v>
      </c>
      <c r="H241" s="929">
        <v>501</v>
      </c>
      <c r="I241" s="926"/>
      <c r="J241" s="926"/>
      <c r="K241" s="926"/>
      <c r="L241" s="926"/>
      <c r="M241" s="926"/>
      <c r="N241" s="926"/>
      <c r="O241" s="926"/>
      <c r="P241" s="926"/>
      <c r="Q241" s="926"/>
      <c r="R241" s="926"/>
      <c r="S241" s="926"/>
      <c r="T241" s="926"/>
      <c r="U241" s="926"/>
      <c r="V241" s="926"/>
      <c r="W241" s="926"/>
      <c r="X241" s="926"/>
      <c r="Y241" s="926"/>
      <c r="Z241" s="926"/>
      <c r="AA241" s="926"/>
      <c r="AB241" s="926"/>
      <c r="AC241" s="926"/>
      <c r="AD241" s="926"/>
      <c r="AE241" s="926"/>
      <c r="AF241" s="926"/>
      <c r="AG241" s="926"/>
      <c r="AH241" s="926"/>
      <c r="AI241" s="926"/>
      <c r="AJ241" s="926"/>
      <c r="AK241" s="926"/>
      <c r="AL241" s="926"/>
      <c r="AM241" s="926"/>
      <c r="AN241" s="926"/>
      <c r="AO241" s="926"/>
      <c r="AP241" s="926"/>
      <c r="AQ241" s="926"/>
      <c r="AR241" s="926"/>
      <c r="AS241" s="926"/>
      <c r="AT241" s="926"/>
      <c r="AU241" s="926"/>
      <c r="AV241" s="926"/>
      <c r="AW241" s="926"/>
      <c r="AX241" s="926"/>
      <c r="AY241" s="926"/>
      <c r="AZ241" s="926"/>
      <c r="BA241" s="926"/>
      <c r="BB241" s="926"/>
      <c r="BC241" s="926"/>
      <c r="BD241" s="926"/>
      <c r="BE241" s="926"/>
      <c r="BF241" s="926"/>
      <c r="BG241" s="926"/>
      <c r="BH241" s="926"/>
      <c r="BI241" s="926"/>
      <c r="BJ241" s="926"/>
      <c r="BK241" s="926"/>
      <c r="BL241" s="926"/>
      <c r="BM241" s="926"/>
      <c r="BN241" s="926"/>
      <c r="BO241" s="926"/>
      <c r="BP241" s="926"/>
      <c r="BQ241" s="926"/>
      <c r="BR241" s="926"/>
      <c r="BS241" s="926"/>
      <c r="BT241" s="926"/>
      <c r="BU241" s="926"/>
      <c r="BV241" s="926"/>
      <c r="BW241" s="926"/>
      <c r="BX241" s="926"/>
      <c r="BY241" s="926"/>
      <c r="BZ241" s="926"/>
      <c r="CA241" s="926"/>
      <c r="CB241" s="926"/>
      <c r="CC241" s="926"/>
      <c r="CD241" s="926"/>
      <c r="CE241" s="926"/>
      <c r="CF241" s="926"/>
      <c r="CG241" s="926"/>
      <c r="CH241" s="926"/>
      <c r="CI241" s="926"/>
      <c r="CJ241" s="926"/>
      <c r="CK241" s="926"/>
      <c r="CL241" s="941"/>
    </row>
    <row r="242" spans="1:90" s="927" customFormat="1" hidden="1">
      <c r="A242" s="928" t="str">
        <f>IF(ISERROR(#REF!),"xx","")</f>
        <v>xx</v>
      </c>
      <c r="B242" s="971"/>
      <c r="C242" s="950" t="str">
        <f t="shared" si="3"/>
        <v/>
      </c>
      <c r="D242" s="942">
        <v>9967000749</v>
      </c>
      <c r="E242" s="952" t="s">
        <v>2189</v>
      </c>
      <c r="F242" s="929">
        <v>601</v>
      </c>
      <c r="G242" s="929">
        <v>751</v>
      </c>
      <c r="H242" s="929"/>
      <c r="I242" s="926"/>
      <c r="J242" s="926"/>
      <c r="K242" s="926"/>
      <c r="L242" s="926"/>
      <c r="M242" s="926"/>
      <c r="N242" s="926"/>
      <c r="O242" s="926"/>
      <c r="P242" s="926"/>
      <c r="Q242" s="926"/>
      <c r="R242" s="926"/>
      <c r="S242" s="926"/>
      <c r="T242" s="926"/>
      <c r="U242" s="926"/>
      <c r="V242" s="926"/>
      <c r="W242" s="926"/>
      <c r="X242" s="926"/>
      <c r="Y242" s="926"/>
      <c r="Z242" s="926"/>
      <c r="AA242" s="926"/>
      <c r="AB242" s="926"/>
      <c r="AC242" s="926"/>
      <c r="AD242" s="926"/>
      <c r="AE242" s="926"/>
      <c r="AF242" s="926"/>
      <c r="AG242" s="926"/>
      <c r="AH242" s="926"/>
      <c r="AI242" s="926"/>
      <c r="AJ242" s="926"/>
      <c r="AK242" s="926"/>
      <c r="AL242" s="926"/>
      <c r="AM242" s="926"/>
      <c r="AN242" s="926"/>
      <c r="AO242" s="926"/>
      <c r="AP242" s="926"/>
      <c r="AQ242" s="926"/>
      <c r="AR242" s="926"/>
      <c r="AS242" s="926"/>
      <c r="AT242" s="926"/>
      <c r="AU242" s="926"/>
      <c r="AV242" s="926"/>
      <c r="AW242" s="926"/>
      <c r="AX242" s="926"/>
      <c r="AY242" s="926"/>
      <c r="AZ242" s="926"/>
      <c r="BA242" s="926"/>
      <c r="BB242" s="926"/>
      <c r="BC242" s="926"/>
      <c r="BD242" s="926"/>
      <c r="BE242" s="926"/>
      <c r="BF242" s="926"/>
      <c r="BG242" s="926"/>
      <c r="BH242" s="926"/>
      <c r="BI242" s="926"/>
      <c r="BJ242" s="926"/>
      <c r="BK242" s="926"/>
      <c r="BL242" s="926"/>
      <c r="BM242" s="926"/>
      <c r="BN242" s="926"/>
      <c r="BO242" s="926"/>
      <c r="BP242" s="926"/>
      <c r="BQ242" s="926"/>
      <c r="BR242" s="926"/>
      <c r="BS242" s="926"/>
      <c r="BT242" s="926"/>
      <c r="BU242" s="926"/>
      <c r="BV242" s="926"/>
      <c r="BW242" s="926"/>
      <c r="BX242" s="926"/>
      <c r="BY242" s="926"/>
      <c r="BZ242" s="926"/>
      <c r="CA242" s="926"/>
      <c r="CB242" s="926"/>
      <c r="CC242" s="926"/>
      <c r="CD242" s="926"/>
      <c r="CE242" s="926"/>
      <c r="CF242" s="926"/>
      <c r="CG242" s="926"/>
      <c r="CH242" s="926"/>
      <c r="CI242" s="926"/>
      <c r="CJ242" s="926"/>
      <c r="CK242" s="926"/>
      <c r="CL242" s="941"/>
    </row>
    <row r="243" spans="1:90" s="927" customFormat="1" hidden="1">
      <c r="A243" s="928" t="str">
        <f>IF(ISERROR(#REF!),"xx","")</f>
        <v>xx</v>
      </c>
      <c r="B243" s="971"/>
      <c r="C243" s="950" t="str">
        <f t="shared" si="3"/>
        <v/>
      </c>
      <c r="D243" s="942" t="s">
        <v>1434</v>
      </c>
      <c r="E243" s="952" t="s">
        <v>2190</v>
      </c>
      <c r="F243" s="929">
        <v>951</v>
      </c>
      <c r="G243" s="929">
        <v>1051</v>
      </c>
      <c r="H243" s="929">
        <v>1200</v>
      </c>
      <c r="I243" s="929" t="s">
        <v>3407</v>
      </c>
      <c r="J243" s="926" t="s">
        <v>2076</v>
      </c>
      <c r="K243" s="929" t="s">
        <v>3410</v>
      </c>
      <c r="L243" s="926" t="s">
        <v>3409</v>
      </c>
      <c r="M243" s="926" t="s">
        <v>2890</v>
      </c>
      <c r="N243" s="926"/>
      <c r="O243" s="926"/>
      <c r="P243" s="926"/>
      <c r="Q243" s="926"/>
      <c r="R243" s="926"/>
      <c r="S243" s="926"/>
      <c r="T243" s="926"/>
      <c r="U243" s="926"/>
      <c r="V243" s="926"/>
      <c r="W243" s="926"/>
      <c r="X243" s="926"/>
      <c r="Y243" s="926"/>
      <c r="Z243" s="926"/>
      <c r="AA243" s="926"/>
      <c r="AB243" s="926"/>
      <c r="AC243" s="926"/>
      <c r="AD243" s="926"/>
      <c r="AE243" s="926"/>
      <c r="AF243" s="926"/>
      <c r="AG243" s="926"/>
      <c r="AH243" s="926"/>
      <c r="AI243" s="926"/>
      <c r="AJ243" s="926"/>
      <c r="AK243" s="926"/>
      <c r="AL243" s="926"/>
      <c r="AM243" s="926"/>
      <c r="AN243" s="926"/>
      <c r="AO243" s="926"/>
      <c r="AP243" s="926"/>
      <c r="AQ243" s="926"/>
      <c r="AR243" s="926"/>
      <c r="AS243" s="926"/>
      <c r="AT243" s="926"/>
      <c r="AU243" s="926"/>
      <c r="AV243" s="926"/>
      <c r="AW243" s="926"/>
      <c r="AX243" s="926"/>
      <c r="AY243" s="926"/>
      <c r="AZ243" s="926"/>
      <c r="BA243" s="926"/>
      <c r="BB243" s="926"/>
      <c r="BC243" s="926"/>
      <c r="BD243" s="926"/>
      <c r="BE243" s="926"/>
      <c r="BF243" s="926"/>
      <c r="BG243" s="926"/>
      <c r="BH243" s="926"/>
      <c r="BI243" s="926"/>
      <c r="BJ243" s="926"/>
      <c r="BK243" s="926"/>
      <c r="BL243" s="926"/>
      <c r="BM243" s="926"/>
      <c r="BN243" s="926"/>
      <c r="BO243" s="926"/>
      <c r="BP243" s="926"/>
      <c r="BQ243" s="926"/>
      <c r="BR243" s="926"/>
      <c r="BS243" s="926"/>
      <c r="BT243" s="926"/>
      <c r="BU243" s="926"/>
      <c r="BV243" s="926"/>
      <c r="BW243" s="926"/>
      <c r="BX243" s="926"/>
      <c r="BY243" s="926"/>
      <c r="BZ243" s="926"/>
      <c r="CA243" s="926"/>
      <c r="CB243" s="926"/>
      <c r="CC243" s="926"/>
      <c r="CD243" s="926"/>
      <c r="CE243" s="926"/>
      <c r="CF243" s="926"/>
      <c r="CG243" s="926"/>
      <c r="CH243" s="926"/>
      <c r="CI243" s="926"/>
      <c r="CJ243" s="926"/>
      <c r="CK243" s="926"/>
      <c r="CL243" s="941"/>
    </row>
    <row r="244" spans="1:90" s="927" customFormat="1" hidden="1">
      <c r="A244" s="928" t="str">
        <f>IF(ISERROR(#REF!),"xx","")</f>
        <v>xx</v>
      </c>
      <c r="B244" s="971"/>
      <c r="C244" s="950" t="str">
        <f t="shared" si="3"/>
        <v/>
      </c>
      <c r="D244" s="942">
        <v>9967001703</v>
      </c>
      <c r="E244" s="952" t="s">
        <v>2191</v>
      </c>
      <c r="F244" s="926" t="s">
        <v>4298</v>
      </c>
      <c r="G244" s="932" t="s">
        <v>4300</v>
      </c>
      <c r="H244" s="929" t="s">
        <v>4301</v>
      </c>
      <c r="I244" s="929" t="s">
        <v>4304</v>
      </c>
      <c r="J244" s="929" t="s">
        <v>4307</v>
      </c>
      <c r="K244" s="926" t="s">
        <v>2084</v>
      </c>
      <c r="L244" s="926"/>
      <c r="M244" s="926"/>
      <c r="N244" s="926"/>
      <c r="O244" s="926"/>
      <c r="P244" s="926"/>
      <c r="Q244" s="926"/>
      <c r="R244" s="926"/>
      <c r="S244" s="926"/>
      <c r="T244" s="926"/>
      <c r="U244" s="926"/>
      <c r="V244" s="926"/>
      <c r="W244" s="926"/>
      <c r="X244" s="926"/>
      <c r="Y244" s="926"/>
      <c r="Z244" s="926"/>
      <c r="AA244" s="926"/>
      <c r="AB244" s="926"/>
      <c r="AC244" s="926"/>
      <c r="AD244" s="926"/>
      <c r="AE244" s="926"/>
      <c r="AF244" s="926"/>
      <c r="AG244" s="926"/>
      <c r="AH244" s="926"/>
      <c r="AI244" s="926"/>
      <c r="AJ244" s="926"/>
      <c r="AK244" s="926"/>
      <c r="AL244" s="926"/>
      <c r="AM244" s="926"/>
      <c r="AN244" s="926"/>
      <c r="AO244" s="926"/>
      <c r="AP244" s="926"/>
      <c r="AQ244" s="926"/>
      <c r="AR244" s="926"/>
      <c r="AS244" s="926"/>
      <c r="AT244" s="926"/>
      <c r="AU244" s="926"/>
      <c r="AV244" s="926"/>
      <c r="AW244" s="926"/>
      <c r="AX244" s="926"/>
      <c r="AY244" s="926"/>
      <c r="AZ244" s="926"/>
      <c r="BA244" s="926"/>
      <c r="BB244" s="926"/>
      <c r="BC244" s="926"/>
      <c r="BD244" s="926"/>
      <c r="BE244" s="926"/>
      <c r="BF244" s="926"/>
      <c r="BG244" s="926"/>
      <c r="BH244" s="926"/>
      <c r="BI244" s="926"/>
      <c r="BJ244" s="926"/>
      <c r="BK244" s="926"/>
      <c r="BL244" s="926"/>
      <c r="BM244" s="926"/>
      <c r="BN244" s="926"/>
      <c r="BO244" s="926"/>
      <c r="BP244" s="926"/>
      <c r="BQ244" s="926"/>
      <c r="BR244" s="926"/>
      <c r="BS244" s="926"/>
      <c r="BT244" s="926"/>
      <c r="BU244" s="926"/>
      <c r="BV244" s="926"/>
      <c r="BW244" s="926"/>
      <c r="BX244" s="926"/>
      <c r="BY244" s="926"/>
      <c r="BZ244" s="926"/>
      <c r="CA244" s="926"/>
      <c r="CB244" s="926"/>
      <c r="CC244" s="926"/>
      <c r="CD244" s="926"/>
      <c r="CE244" s="926"/>
      <c r="CF244" s="926"/>
      <c r="CG244" s="926"/>
      <c r="CH244" s="926"/>
      <c r="CI244" s="926"/>
      <c r="CJ244" s="926"/>
      <c r="CK244" s="926"/>
      <c r="CL244" s="941"/>
    </row>
    <row r="245" spans="1:90" s="927" customFormat="1" hidden="1">
      <c r="A245" s="928" t="str">
        <f>IF(ISERROR(#REF!),"xx","")</f>
        <v>xx</v>
      </c>
      <c r="B245" s="971"/>
      <c r="C245" s="950" t="str">
        <f t="shared" si="3"/>
        <v/>
      </c>
      <c r="D245" s="942">
        <v>9967001291</v>
      </c>
      <c r="E245" s="952" t="s">
        <v>2192</v>
      </c>
      <c r="F245" s="931">
        <v>223</v>
      </c>
      <c r="G245" s="931">
        <v>283</v>
      </c>
      <c r="H245" s="931"/>
      <c r="I245" s="931"/>
      <c r="J245" s="926"/>
      <c r="K245" s="926"/>
      <c r="L245" s="926"/>
      <c r="M245" s="926"/>
      <c r="N245" s="926"/>
      <c r="O245" s="926"/>
      <c r="P245" s="926"/>
      <c r="Q245" s="926"/>
      <c r="R245" s="926"/>
      <c r="S245" s="926"/>
      <c r="T245" s="926"/>
      <c r="U245" s="926"/>
      <c r="V245" s="926"/>
      <c r="W245" s="926"/>
      <c r="X245" s="926"/>
      <c r="Y245" s="926"/>
      <c r="Z245" s="926"/>
      <c r="AA245" s="926"/>
      <c r="AB245" s="926"/>
      <c r="AC245" s="926"/>
      <c r="AD245" s="926"/>
      <c r="AE245" s="926"/>
      <c r="AF245" s="926"/>
      <c r="AG245" s="926"/>
      <c r="AH245" s="926"/>
      <c r="AI245" s="926"/>
      <c r="AJ245" s="926"/>
      <c r="AK245" s="926"/>
      <c r="AL245" s="926"/>
      <c r="AM245" s="926"/>
      <c r="AN245" s="926"/>
      <c r="AO245" s="926"/>
      <c r="AP245" s="926"/>
      <c r="AQ245" s="926"/>
      <c r="AR245" s="926"/>
      <c r="AS245" s="926"/>
      <c r="AT245" s="926"/>
      <c r="AU245" s="926"/>
      <c r="AV245" s="926"/>
      <c r="AW245" s="926"/>
      <c r="AX245" s="926"/>
      <c r="AY245" s="926"/>
      <c r="AZ245" s="926"/>
      <c r="BA245" s="926"/>
      <c r="BB245" s="926"/>
      <c r="BC245" s="926"/>
      <c r="BD245" s="926"/>
      <c r="BE245" s="926"/>
      <c r="BF245" s="926"/>
      <c r="BG245" s="926"/>
      <c r="BH245" s="926"/>
      <c r="BI245" s="926"/>
      <c r="BJ245" s="926"/>
      <c r="BK245" s="926"/>
      <c r="BL245" s="926"/>
      <c r="BM245" s="926"/>
      <c r="BN245" s="926"/>
      <c r="BO245" s="926"/>
      <c r="BP245" s="926"/>
      <c r="BQ245" s="926"/>
      <c r="BR245" s="926"/>
      <c r="BS245" s="926"/>
      <c r="BT245" s="926"/>
      <c r="BU245" s="926"/>
      <c r="BV245" s="926"/>
      <c r="BW245" s="926"/>
      <c r="BX245" s="926"/>
      <c r="BY245" s="926"/>
      <c r="BZ245" s="926"/>
      <c r="CA245" s="926"/>
      <c r="CB245" s="926"/>
      <c r="CC245" s="926"/>
      <c r="CD245" s="926"/>
      <c r="CE245" s="926"/>
      <c r="CF245" s="926"/>
      <c r="CG245" s="926"/>
      <c r="CH245" s="926"/>
      <c r="CI245" s="926"/>
      <c r="CJ245" s="926"/>
      <c r="CK245" s="926"/>
      <c r="CL245" s="941"/>
    </row>
    <row r="246" spans="1:90" s="927" customFormat="1" hidden="1">
      <c r="A246" s="928" t="str">
        <f>IF(ISERROR(#REF!),"xx","")</f>
        <v>xx</v>
      </c>
      <c r="B246" s="971"/>
      <c r="C246" s="950" t="str">
        <f t="shared" si="3"/>
        <v/>
      </c>
      <c r="D246" s="942" t="s">
        <v>4227</v>
      </c>
      <c r="E246" s="952" t="s">
        <v>3419</v>
      </c>
      <c r="F246" s="931">
        <v>1100</v>
      </c>
      <c r="G246" s="931" t="s">
        <v>4296</v>
      </c>
      <c r="H246" s="931" t="s">
        <v>4332</v>
      </c>
      <c r="I246" s="931" t="s">
        <v>4297</v>
      </c>
      <c r="J246" s="926"/>
      <c r="K246" s="926"/>
      <c r="L246" s="926"/>
      <c r="M246" s="926"/>
      <c r="N246" s="926"/>
      <c r="O246" s="926"/>
      <c r="P246" s="926"/>
      <c r="Q246" s="926"/>
      <c r="R246" s="926"/>
      <c r="S246" s="926"/>
      <c r="T246" s="926"/>
      <c r="U246" s="926"/>
      <c r="V246" s="926"/>
      <c r="W246" s="926"/>
      <c r="X246" s="926"/>
      <c r="Y246" s="926"/>
      <c r="Z246" s="926"/>
      <c r="AA246" s="926"/>
      <c r="AB246" s="926"/>
      <c r="AC246" s="926"/>
      <c r="AD246" s="926"/>
      <c r="AE246" s="926"/>
      <c r="AF246" s="926"/>
      <c r="AG246" s="926"/>
      <c r="AH246" s="926"/>
      <c r="AI246" s="926"/>
      <c r="AJ246" s="926"/>
      <c r="AK246" s="926"/>
      <c r="AL246" s="926"/>
      <c r="AM246" s="926"/>
      <c r="AN246" s="926"/>
      <c r="AO246" s="926"/>
      <c r="AP246" s="926"/>
      <c r="AQ246" s="926"/>
      <c r="AR246" s="926"/>
      <c r="AS246" s="926"/>
      <c r="AT246" s="926"/>
      <c r="AU246" s="926"/>
      <c r="AV246" s="926"/>
      <c r="AW246" s="926"/>
      <c r="AX246" s="926"/>
      <c r="AY246" s="926"/>
      <c r="AZ246" s="926"/>
      <c r="BA246" s="926"/>
      <c r="BB246" s="926"/>
      <c r="BC246" s="926"/>
      <c r="BD246" s="926"/>
      <c r="BE246" s="926"/>
      <c r="BF246" s="926"/>
      <c r="BG246" s="926"/>
      <c r="BH246" s="926"/>
      <c r="BI246" s="926"/>
      <c r="BJ246" s="926"/>
      <c r="BK246" s="926"/>
      <c r="BL246" s="926"/>
      <c r="BM246" s="926"/>
      <c r="BN246" s="926"/>
      <c r="BO246" s="926"/>
      <c r="BP246" s="926"/>
      <c r="BQ246" s="926"/>
      <c r="BR246" s="926"/>
      <c r="BS246" s="926"/>
      <c r="BT246" s="926"/>
      <c r="BU246" s="926"/>
      <c r="BV246" s="926"/>
      <c r="BW246" s="926"/>
      <c r="BX246" s="926"/>
      <c r="BY246" s="926"/>
      <c r="BZ246" s="926"/>
      <c r="CA246" s="926"/>
      <c r="CB246" s="926"/>
      <c r="CC246" s="926"/>
      <c r="CD246" s="926"/>
      <c r="CE246" s="926"/>
      <c r="CF246" s="926"/>
      <c r="CG246" s="926"/>
      <c r="CH246" s="926"/>
      <c r="CI246" s="926"/>
      <c r="CJ246" s="926"/>
      <c r="CK246" s="926"/>
      <c r="CL246" s="941"/>
    </row>
    <row r="247" spans="1:90" s="927" customFormat="1" hidden="1">
      <c r="A247" s="928" t="str">
        <f>IF(ISERROR(#REF!),"xx","")</f>
        <v>xx</v>
      </c>
      <c r="B247" s="971"/>
      <c r="C247" s="950" t="str">
        <f t="shared" si="3"/>
        <v/>
      </c>
      <c r="D247" s="942" t="s">
        <v>3559</v>
      </c>
      <c r="E247" s="952" t="s">
        <v>3190</v>
      </c>
      <c r="F247" s="926">
        <v>308</v>
      </c>
      <c r="G247" s="926">
        <v>368</v>
      </c>
      <c r="H247" s="926">
        <v>458</v>
      </c>
      <c r="I247" s="926">
        <v>558</v>
      </c>
      <c r="J247" s="931">
        <v>758</v>
      </c>
      <c r="K247" s="931">
        <v>958</v>
      </c>
      <c r="L247" s="926" t="s">
        <v>4256</v>
      </c>
      <c r="M247" s="926" t="s">
        <v>4241</v>
      </c>
      <c r="N247" s="926" t="s">
        <v>4242</v>
      </c>
      <c r="O247" s="926" t="s">
        <v>4243</v>
      </c>
      <c r="P247" s="926" t="s">
        <v>4095</v>
      </c>
      <c r="Q247" s="926" t="s">
        <v>3291</v>
      </c>
      <c r="R247" s="926" t="s">
        <v>3128</v>
      </c>
      <c r="S247" s="926" t="s">
        <v>3130</v>
      </c>
      <c r="T247" s="931" t="s">
        <v>3665</v>
      </c>
      <c r="U247" s="931" t="s">
        <v>3674</v>
      </c>
      <c r="V247" s="926" t="s">
        <v>3675</v>
      </c>
      <c r="W247" s="926" t="s">
        <v>4102</v>
      </c>
      <c r="X247" s="926" t="s">
        <v>4103</v>
      </c>
      <c r="Y247" s="926" t="s">
        <v>4312</v>
      </c>
      <c r="Z247" s="926"/>
      <c r="AA247" s="926"/>
      <c r="AB247" s="926"/>
      <c r="AC247" s="926"/>
      <c r="AD247" s="926"/>
      <c r="AE247" s="926"/>
      <c r="AF247" s="926"/>
      <c r="AG247" s="926"/>
      <c r="AH247" s="926"/>
      <c r="AI247" s="926"/>
      <c r="AJ247" s="926"/>
      <c r="AK247" s="926"/>
      <c r="AL247" s="926"/>
      <c r="AM247" s="926"/>
      <c r="AN247" s="926"/>
      <c r="AO247" s="926"/>
      <c r="AP247" s="926"/>
      <c r="AQ247" s="926"/>
      <c r="AR247" s="926"/>
      <c r="AS247" s="926"/>
      <c r="AT247" s="926"/>
      <c r="AU247" s="926"/>
      <c r="AV247" s="926"/>
      <c r="AW247" s="926"/>
      <c r="AX247" s="926"/>
      <c r="AY247" s="926"/>
      <c r="AZ247" s="926"/>
      <c r="BA247" s="926"/>
      <c r="BB247" s="926"/>
      <c r="BC247" s="926"/>
      <c r="BD247" s="926"/>
      <c r="BE247" s="926"/>
      <c r="BF247" s="926"/>
      <c r="BG247" s="926"/>
      <c r="BH247" s="926"/>
      <c r="BI247" s="926"/>
      <c r="BJ247" s="926"/>
      <c r="BK247" s="926"/>
      <c r="BL247" s="926"/>
      <c r="BM247" s="926"/>
      <c r="BN247" s="926"/>
      <c r="BO247" s="926"/>
      <c r="BP247" s="926"/>
      <c r="BQ247" s="926"/>
      <c r="BR247" s="926"/>
      <c r="BS247" s="926"/>
      <c r="BT247" s="926"/>
      <c r="BU247" s="926"/>
      <c r="BV247" s="926"/>
      <c r="BW247" s="926"/>
      <c r="BX247" s="926"/>
      <c r="BY247" s="926"/>
      <c r="BZ247" s="926"/>
      <c r="CA247" s="926"/>
      <c r="CB247" s="926"/>
      <c r="CC247" s="926"/>
      <c r="CD247" s="926"/>
      <c r="CE247" s="926"/>
      <c r="CF247" s="926"/>
      <c r="CG247" s="926"/>
      <c r="CH247" s="926"/>
      <c r="CI247" s="926"/>
      <c r="CJ247" s="926"/>
      <c r="CK247" s="926"/>
      <c r="CL247" s="941"/>
    </row>
    <row r="248" spans="1:90" s="927" customFormat="1" hidden="1">
      <c r="A248" s="928" t="str">
        <f>IF(ISERROR(#REF!),"xx","")</f>
        <v>xx</v>
      </c>
      <c r="B248" s="971"/>
      <c r="C248" s="950" t="str">
        <f t="shared" si="3"/>
        <v/>
      </c>
      <c r="D248" s="942">
        <v>9967000523</v>
      </c>
      <c r="E248" s="952" t="s">
        <v>2193</v>
      </c>
      <c r="F248" s="929" t="s">
        <v>271</v>
      </c>
      <c r="G248" s="926"/>
      <c r="H248" s="926"/>
      <c r="I248" s="926"/>
      <c r="J248" s="926"/>
      <c r="K248" s="926"/>
      <c r="L248" s="926"/>
      <c r="M248" s="926"/>
      <c r="N248" s="926"/>
      <c r="O248" s="926"/>
      <c r="P248" s="926"/>
      <c r="Q248" s="926"/>
      <c r="R248" s="926"/>
      <c r="S248" s="926"/>
      <c r="T248" s="926"/>
      <c r="U248" s="926"/>
      <c r="V248" s="926"/>
      <c r="W248" s="926"/>
      <c r="X248" s="926"/>
      <c r="Y248" s="926"/>
      <c r="Z248" s="926"/>
      <c r="AA248" s="926"/>
      <c r="AB248" s="926"/>
      <c r="AC248" s="926"/>
      <c r="AD248" s="926"/>
      <c r="AE248" s="926"/>
      <c r="AF248" s="926"/>
      <c r="AG248" s="926"/>
      <c r="AH248" s="926"/>
      <c r="AI248" s="926"/>
      <c r="AJ248" s="926"/>
      <c r="AK248" s="926"/>
      <c r="AL248" s="926"/>
      <c r="AM248" s="926"/>
      <c r="AN248" s="926"/>
      <c r="AO248" s="926"/>
      <c r="AP248" s="926"/>
      <c r="AQ248" s="926"/>
      <c r="AR248" s="926"/>
      <c r="AS248" s="926"/>
      <c r="AT248" s="926"/>
      <c r="AU248" s="926"/>
      <c r="AV248" s="926"/>
      <c r="AW248" s="926"/>
      <c r="AX248" s="926"/>
      <c r="AY248" s="926"/>
      <c r="AZ248" s="926"/>
      <c r="BA248" s="926"/>
      <c r="BB248" s="926"/>
      <c r="BC248" s="926"/>
      <c r="BD248" s="926"/>
      <c r="BE248" s="926"/>
      <c r="BF248" s="926"/>
      <c r="BG248" s="926"/>
      <c r="BH248" s="926"/>
      <c r="BI248" s="926"/>
      <c r="BJ248" s="926"/>
      <c r="BK248" s="926"/>
      <c r="BL248" s="926"/>
      <c r="BM248" s="926"/>
      <c r="BN248" s="926"/>
      <c r="BO248" s="926"/>
      <c r="BP248" s="926"/>
      <c r="BQ248" s="926"/>
      <c r="BR248" s="926"/>
      <c r="BS248" s="926"/>
      <c r="BT248" s="926"/>
      <c r="BU248" s="926"/>
      <c r="BV248" s="926"/>
      <c r="BW248" s="926"/>
      <c r="BX248" s="926"/>
      <c r="BY248" s="926"/>
      <c r="BZ248" s="926"/>
      <c r="CA248" s="926"/>
      <c r="CB248" s="926"/>
      <c r="CC248" s="926"/>
      <c r="CD248" s="926"/>
      <c r="CE248" s="926"/>
      <c r="CF248" s="926"/>
      <c r="CG248" s="926"/>
      <c r="CH248" s="926"/>
      <c r="CI248" s="926"/>
      <c r="CJ248" s="926"/>
      <c r="CK248" s="926"/>
      <c r="CL248" s="941"/>
    </row>
    <row r="249" spans="1:90" s="927" customFormat="1">
      <c r="A249" s="928" t="str">
        <f>IF(ISERROR(#REF!),"xx","")</f>
        <v>xx</v>
      </c>
      <c r="B249" s="971"/>
      <c r="C249" s="950" t="str">
        <f t="shared" si="3"/>
        <v>Press C83hc</v>
      </c>
      <c r="D249" s="942">
        <v>9967000239</v>
      </c>
      <c r="E249" s="952" t="s">
        <v>2194</v>
      </c>
      <c r="F249" s="926" t="s">
        <v>4308</v>
      </c>
      <c r="G249" s="926" t="s">
        <v>4309</v>
      </c>
      <c r="H249" s="926" t="s">
        <v>3900</v>
      </c>
      <c r="I249" s="926" t="s">
        <v>3902</v>
      </c>
      <c r="J249" s="926" t="s">
        <v>3904</v>
      </c>
      <c r="K249" s="926" t="s">
        <v>4313</v>
      </c>
      <c r="L249" s="926" t="s">
        <v>4314</v>
      </c>
      <c r="M249" s="926" t="s">
        <v>4315</v>
      </c>
      <c r="N249" s="926" t="s">
        <v>4298</v>
      </c>
      <c r="O249" s="926" t="s">
        <v>4310</v>
      </c>
      <c r="P249" s="926" t="s">
        <v>4311</v>
      </c>
      <c r="Q249" s="932" t="s">
        <v>4300</v>
      </c>
      <c r="R249" s="929" t="s">
        <v>4301</v>
      </c>
      <c r="S249" s="929" t="s">
        <v>4304</v>
      </c>
      <c r="T249" s="929" t="s">
        <v>4307</v>
      </c>
      <c r="U249" s="926" t="s">
        <v>4567</v>
      </c>
      <c r="V249" s="926"/>
      <c r="W249" s="926"/>
      <c r="X249" s="926"/>
      <c r="Y249" s="926"/>
      <c r="Z249" s="926"/>
      <c r="AA249" s="926"/>
      <c r="AB249" s="926"/>
      <c r="AC249" s="926"/>
      <c r="AD249" s="926"/>
      <c r="AE249" s="926"/>
      <c r="AF249" s="926"/>
      <c r="AG249" s="926"/>
      <c r="AH249" s="926"/>
      <c r="AI249" s="926"/>
      <c r="AJ249" s="926"/>
      <c r="AK249" s="926"/>
      <c r="AL249" s="926"/>
      <c r="AM249" s="926"/>
      <c r="AN249" s="926"/>
      <c r="AO249" s="926"/>
      <c r="AP249" s="926"/>
      <c r="AQ249" s="926"/>
      <c r="AR249" s="926"/>
      <c r="AS249" s="926"/>
      <c r="AT249" s="926"/>
      <c r="AU249" s="926"/>
      <c r="AV249" s="926"/>
      <c r="AW249" s="926"/>
      <c r="AX249" s="926"/>
      <c r="AY249" s="926"/>
      <c r="AZ249" s="926"/>
      <c r="BA249" s="926"/>
      <c r="BB249" s="926"/>
      <c r="BC249" s="926"/>
      <c r="BD249" s="926"/>
      <c r="BE249" s="926"/>
      <c r="BF249" s="926"/>
      <c r="BG249" s="926"/>
      <c r="BH249" s="926"/>
      <c r="BI249" s="926"/>
      <c r="BJ249" s="926"/>
      <c r="BK249" s="926"/>
      <c r="BL249" s="926"/>
      <c r="BM249" s="926"/>
      <c r="BN249" s="926"/>
      <c r="BO249" s="926"/>
      <c r="BP249" s="926"/>
      <c r="BQ249" s="926"/>
      <c r="BR249" s="926"/>
      <c r="BS249" s="926"/>
      <c r="BT249" s="926"/>
      <c r="BU249" s="926"/>
      <c r="BV249" s="926"/>
      <c r="BW249" s="926"/>
      <c r="BX249" s="926"/>
      <c r="BY249" s="926"/>
      <c r="BZ249" s="926"/>
      <c r="CA249" s="926"/>
      <c r="CB249" s="926"/>
      <c r="CC249" s="926"/>
      <c r="CD249" s="926"/>
      <c r="CE249" s="926"/>
      <c r="CF249" s="926"/>
      <c r="CG249" s="926"/>
      <c r="CH249" s="926"/>
      <c r="CI249" s="926"/>
      <c r="CJ249" s="926"/>
      <c r="CK249" s="926"/>
      <c r="CL249" s="941"/>
    </row>
    <row r="250" spans="1:90" s="927" customFormat="1" hidden="1">
      <c r="A250" s="928" t="str">
        <f>IF(ISERROR(#REF!),"xx","")</f>
        <v>xx</v>
      </c>
      <c r="B250" s="971"/>
      <c r="C250" s="950" t="str">
        <f t="shared" si="3"/>
        <v/>
      </c>
      <c r="D250" s="940">
        <v>9967007058</v>
      </c>
      <c r="E250" s="955" t="s">
        <v>4089</v>
      </c>
      <c r="F250" s="932" t="s">
        <v>4310</v>
      </c>
      <c r="G250" s="925" t="s">
        <v>4311</v>
      </c>
      <c r="H250" s="925"/>
      <c r="I250" s="925"/>
      <c r="J250" s="925"/>
      <c r="K250" s="925"/>
      <c r="L250" s="925"/>
      <c r="M250" s="925"/>
      <c r="N250" s="926"/>
      <c r="O250" s="926"/>
      <c r="P250" s="926"/>
      <c r="Q250" s="926"/>
      <c r="R250" s="926"/>
      <c r="S250" s="926"/>
      <c r="T250" s="926"/>
      <c r="U250" s="926"/>
      <c r="V250" s="926"/>
      <c r="W250" s="926"/>
      <c r="X250" s="926"/>
      <c r="Y250" s="926"/>
      <c r="Z250" s="926"/>
      <c r="AA250" s="926"/>
      <c r="AB250" s="926"/>
      <c r="AC250" s="926"/>
      <c r="AD250" s="926"/>
      <c r="AE250" s="926"/>
      <c r="AF250" s="926"/>
      <c r="AG250" s="926"/>
      <c r="AH250" s="926"/>
      <c r="AI250" s="926"/>
      <c r="AJ250" s="926"/>
      <c r="AK250" s="926"/>
      <c r="AL250" s="926"/>
      <c r="AM250" s="926"/>
      <c r="AN250" s="926"/>
      <c r="AO250" s="926"/>
      <c r="AP250" s="926"/>
      <c r="AQ250" s="926"/>
      <c r="AR250" s="926"/>
      <c r="AS250" s="926"/>
      <c r="AT250" s="926"/>
      <c r="AU250" s="926"/>
      <c r="AV250" s="926"/>
      <c r="AW250" s="926"/>
      <c r="AX250" s="926"/>
      <c r="AY250" s="926"/>
      <c r="AZ250" s="926"/>
      <c r="BA250" s="926"/>
      <c r="BB250" s="926"/>
      <c r="BC250" s="926"/>
      <c r="BD250" s="926"/>
      <c r="BE250" s="926"/>
      <c r="BF250" s="926"/>
      <c r="BG250" s="926"/>
      <c r="BH250" s="926"/>
      <c r="BI250" s="926"/>
      <c r="BJ250" s="926"/>
      <c r="BK250" s="926"/>
      <c r="BL250" s="926"/>
      <c r="BM250" s="926"/>
      <c r="BN250" s="926"/>
      <c r="BO250" s="926"/>
      <c r="BP250" s="926"/>
      <c r="BQ250" s="926"/>
      <c r="BR250" s="926"/>
      <c r="BS250" s="926"/>
      <c r="BT250" s="926"/>
      <c r="BU250" s="926"/>
      <c r="BV250" s="926"/>
      <c r="BW250" s="926"/>
      <c r="BX250" s="926"/>
      <c r="BY250" s="926"/>
      <c r="BZ250" s="926"/>
      <c r="CA250" s="926"/>
      <c r="CB250" s="926"/>
      <c r="CC250" s="926"/>
      <c r="CD250" s="926"/>
      <c r="CE250" s="926"/>
      <c r="CF250" s="926"/>
      <c r="CG250" s="926"/>
      <c r="CH250" s="926"/>
      <c r="CI250" s="926"/>
      <c r="CJ250" s="926"/>
      <c r="CK250" s="926"/>
      <c r="CL250" s="941"/>
    </row>
    <row r="251" spans="1:90" s="927" customFormat="1" hidden="1">
      <c r="A251" s="928" t="str">
        <f>IF(ISERROR(#REF!),"xx","")</f>
        <v>xx</v>
      </c>
      <c r="B251" s="971"/>
      <c r="C251" s="950" t="str">
        <f t="shared" si="3"/>
        <v/>
      </c>
      <c r="D251" s="940" t="s">
        <v>654</v>
      </c>
      <c r="E251" s="955" t="s">
        <v>2195</v>
      </c>
      <c r="F251" s="932" t="s">
        <v>778</v>
      </c>
      <c r="G251" s="925" t="s">
        <v>703</v>
      </c>
      <c r="H251" s="925"/>
      <c r="I251" s="925"/>
      <c r="J251" s="925"/>
      <c r="K251" s="925"/>
      <c r="L251" s="925"/>
      <c r="M251" s="925"/>
      <c r="N251" s="926"/>
      <c r="O251" s="926"/>
      <c r="P251" s="926"/>
      <c r="Q251" s="926"/>
      <c r="R251" s="926"/>
      <c r="S251" s="926"/>
      <c r="T251" s="926"/>
      <c r="U251" s="926"/>
      <c r="V251" s="926"/>
      <c r="W251" s="926"/>
      <c r="X251" s="926"/>
      <c r="Y251" s="926"/>
      <c r="Z251" s="926"/>
      <c r="AA251" s="926"/>
      <c r="AB251" s="926"/>
      <c r="AC251" s="926"/>
      <c r="AD251" s="926"/>
      <c r="AE251" s="926"/>
      <c r="AF251" s="926"/>
      <c r="AG251" s="926"/>
      <c r="AH251" s="926"/>
      <c r="AI251" s="926"/>
      <c r="AJ251" s="926"/>
      <c r="AK251" s="926"/>
      <c r="AL251" s="926"/>
      <c r="AM251" s="926"/>
      <c r="AN251" s="926"/>
      <c r="AO251" s="926"/>
      <c r="AP251" s="926"/>
      <c r="AQ251" s="926"/>
      <c r="AR251" s="926"/>
      <c r="AS251" s="926"/>
      <c r="AT251" s="926"/>
      <c r="AU251" s="926"/>
      <c r="AV251" s="926"/>
      <c r="AW251" s="926"/>
      <c r="AX251" s="926"/>
      <c r="AY251" s="926"/>
      <c r="AZ251" s="926"/>
      <c r="BA251" s="926"/>
      <c r="BB251" s="926"/>
      <c r="BC251" s="926"/>
      <c r="BD251" s="926"/>
      <c r="BE251" s="926"/>
      <c r="BF251" s="926"/>
      <c r="BG251" s="926"/>
      <c r="BH251" s="926"/>
      <c r="BI251" s="926"/>
      <c r="BJ251" s="926"/>
      <c r="BK251" s="926"/>
      <c r="BL251" s="926"/>
      <c r="BM251" s="926"/>
      <c r="BN251" s="926"/>
      <c r="BO251" s="926"/>
      <c r="BP251" s="926"/>
      <c r="BQ251" s="926"/>
      <c r="BR251" s="926"/>
      <c r="BS251" s="926"/>
      <c r="BT251" s="926"/>
      <c r="BU251" s="926"/>
      <c r="BV251" s="926"/>
      <c r="BW251" s="926"/>
      <c r="BX251" s="926"/>
      <c r="BY251" s="926"/>
      <c r="BZ251" s="926"/>
      <c r="CA251" s="926"/>
      <c r="CB251" s="926"/>
      <c r="CC251" s="926"/>
      <c r="CD251" s="926"/>
      <c r="CE251" s="926"/>
      <c r="CF251" s="926"/>
      <c r="CG251" s="926"/>
      <c r="CH251" s="926"/>
      <c r="CI251" s="926"/>
      <c r="CJ251" s="926"/>
      <c r="CK251" s="926"/>
      <c r="CL251" s="941"/>
    </row>
    <row r="252" spans="1:90" s="927" customFormat="1" hidden="1">
      <c r="A252" s="928" t="str">
        <f>IF(ISERROR(#REF!),"xx","")</f>
        <v>xx</v>
      </c>
      <c r="B252" s="971"/>
      <c r="C252" s="950" t="str">
        <f t="shared" si="3"/>
        <v/>
      </c>
      <c r="D252" s="940" t="s">
        <v>2529</v>
      </c>
      <c r="E252" s="955" t="s">
        <v>2556</v>
      </c>
      <c r="F252" s="932">
        <v>4020</v>
      </c>
      <c r="G252" s="925"/>
      <c r="H252" s="925"/>
      <c r="I252" s="925"/>
      <c r="J252" s="925"/>
      <c r="K252" s="925"/>
      <c r="L252" s="925"/>
      <c r="M252" s="925"/>
      <c r="N252" s="926"/>
      <c r="O252" s="926"/>
      <c r="P252" s="926"/>
      <c r="Q252" s="926"/>
      <c r="R252" s="926"/>
      <c r="S252" s="926"/>
      <c r="T252" s="926"/>
      <c r="U252" s="926"/>
      <c r="V252" s="926"/>
      <c r="W252" s="926"/>
      <c r="X252" s="926"/>
      <c r="Y252" s="926"/>
      <c r="Z252" s="926"/>
      <c r="AA252" s="926"/>
      <c r="AB252" s="926"/>
      <c r="AC252" s="926"/>
      <c r="AD252" s="926"/>
      <c r="AE252" s="926"/>
      <c r="AF252" s="926"/>
      <c r="AG252" s="926"/>
      <c r="AH252" s="926"/>
      <c r="AI252" s="926"/>
      <c r="AJ252" s="926"/>
      <c r="AK252" s="926"/>
      <c r="AL252" s="926"/>
      <c r="AM252" s="926"/>
      <c r="AN252" s="926"/>
      <c r="AO252" s="926"/>
      <c r="AP252" s="926"/>
      <c r="AQ252" s="926"/>
      <c r="AR252" s="926"/>
      <c r="AS252" s="926"/>
      <c r="AT252" s="926"/>
      <c r="AU252" s="926"/>
      <c r="AV252" s="926"/>
      <c r="AW252" s="926"/>
      <c r="AX252" s="926"/>
      <c r="AY252" s="926"/>
      <c r="AZ252" s="926"/>
      <c r="BA252" s="926"/>
      <c r="BB252" s="926"/>
      <c r="BC252" s="926"/>
      <c r="BD252" s="926"/>
      <c r="BE252" s="926"/>
      <c r="BF252" s="926"/>
      <c r="BG252" s="926"/>
      <c r="BH252" s="926"/>
      <c r="BI252" s="926"/>
      <c r="BJ252" s="926"/>
      <c r="BK252" s="926"/>
      <c r="BL252" s="926"/>
      <c r="BM252" s="926"/>
      <c r="BN252" s="926"/>
      <c r="BO252" s="926"/>
      <c r="BP252" s="926"/>
      <c r="BQ252" s="926"/>
      <c r="BR252" s="926"/>
      <c r="BS252" s="926"/>
      <c r="BT252" s="926"/>
      <c r="BU252" s="926"/>
      <c r="BV252" s="926"/>
      <c r="BW252" s="926"/>
      <c r="BX252" s="926"/>
      <c r="BY252" s="926"/>
      <c r="BZ252" s="926"/>
      <c r="CA252" s="926"/>
      <c r="CB252" s="926"/>
      <c r="CC252" s="926"/>
      <c r="CD252" s="926"/>
      <c r="CE252" s="926"/>
      <c r="CF252" s="926"/>
      <c r="CG252" s="926"/>
      <c r="CH252" s="926"/>
      <c r="CI252" s="926"/>
      <c r="CJ252" s="926"/>
      <c r="CK252" s="926"/>
      <c r="CL252" s="941"/>
    </row>
    <row r="253" spans="1:90" s="927" customFormat="1" hidden="1">
      <c r="A253" s="928" t="str">
        <f>IF(ISERROR(#REF!),"xx","")</f>
        <v>xx</v>
      </c>
      <c r="B253" s="971"/>
      <c r="C253" s="950" t="str">
        <f t="shared" si="3"/>
        <v/>
      </c>
      <c r="D253" s="940">
        <v>9967004638</v>
      </c>
      <c r="E253" s="955" t="s">
        <v>2744</v>
      </c>
      <c r="F253" s="932" t="s">
        <v>2670</v>
      </c>
      <c r="G253" s="925" t="s">
        <v>2880</v>
      </c>
      <c r="H253" s="925"/>
      <c r="I253" s="925"/>
      <c r="J253" s="925"/>
      <c r="K253" s="925"/>
      <c r="L253" s="925"/>
      <c r="M253" s="925"/>
      <c r="N253" s="926"/>
      <c r="O253" s="926"/>
      <c r="P253" s="926"/>
      <c r="Q253" s="926"/>
      <c r="R253" s="926"/>
      <c r="S253" s="926"/>
      <c r="T253" s="926"/>
      <c r="U253" s="926"/>
      <c r="V253" s="926"/>
      <c r="W253" s="926"/>
      <c r="X253" s="926"/>
      <c r="Y253" s="926"/>
      <c r="Z253" s="926"/>
      <c r="AA253" s="926"/>
      <c r="AB253" s="926"/>
      <c r="AC253" s="926"/>
      <c r="AD253" s="926"/>
      <c r="AE253" s="926"/>
      <c r="AF253" s="926"/>
      <c r="AG253" s="926"/>
      <c r="AH253" s="926"/>
      <c r="AI253" s="926"/>
      <c r="AJ253" s="926"/>
      <c r="AK253" s="926"/>
      <c r="AL253" s="926"/>
      <c r="AM253" s="926"/>
      <c r="AN253" s="926"/>
      <c r="AO253" s="926"/>
      <c r="AP253" s="926"/>
      <c r="AQ253" s="926"/>
      <c r="AR253" s="926"/>
      <c r="AS253" s="926"/>
      <c r="AT253" s="926"/>
      <c r="AU253" s="926"/>
      <c r="AV253" s="926"/>
      <c r="AW253" s="926"/>
      <c r="AX253" s="926"/>
      <c r="AY253" s="926"/>
      <c r="AZ253" s="926"/>
      <c r="BA253" s="926"/>
      <c r="BB253" s="926"/>
      <c r="BC253" s="926"/>
      <c r="BD253" s="926"/>
      <c r="BE253" s="926"/>
      <c r="BF253" s="926"/>
      <c r="BG253" s="926"/>
      <c r="BH253" s="926"/>
      <c r="BI253" s="926"/>
      <c r="BJ253" s="926"/>
      <c r="BK253" s="926"/>
      <c r="BL253" s="926"/>
      <c r="BM253" s="926"/>
      <c r="BN253" s="926"/>
      <c r="BO253" s="926"/>
      <c r="BP253" s="926"/>
      <c r="BQ253" s="926"/>
      <c r="BR253" s="926"/>
      <c r="BS253" s="926"/>
      <c r="BT253" s="926"/>
      <c r="BU253" s="926"/>
      <c r="BV253" s="926"/>
      <c r="BW253" s="926"/>
      <c r="BX253" s="926"/>
      <c r="BY253" s="926"/>
      <c r="BZ253" s="926"/>
      <c r="CA253" s="926"/>
      <c r="CB253" s="926"/>
      <c r="CC253" s="926"/>
      <c r="CD253" s="926"/>
      <c r="CE253" s="926"/>
      <c r="CF253" s="926"/>
      <c r="CG253" s="926"/>
      <c r="CH253" s="926"/>
      <c r="CI253" s="926"/>
      <c r="CJ253" s="926"/>
      <c r="CK253" s="926"/>
      <c r="CL253" s="941"/>
    </row>
    <row r="254" spans="1:90" s="927" customFormat="1" hidden="1">
      <c r="A254" s="928" t="str">
        <f>IF(ISERROR(#REF!),"xx","")</f>
        <v>xx</v>
      </c>
      <c r="B254" s="971"/>
      <c r="C254" s="950" t="str">
        <f t="shared" si="3"/>
        <v/>
      </c>
      <c r="D254" s="940" t="s">
        <v>4465</v>
      </c>
      <c r="E254" s="955" t="s">
        <v>4488</v>
      </c>
      <c r="F254" s="932">
        <v>4422</v>
      </c>
      <c r="G254" s="925"/>
      <c r="H254" s="925"/>
      <c r="I254" s="925"/>
      <c r="J254" s="925"/>
      <c r="K254" s="925"/>
      <c r="L254" s="925"/>
      <c r="M254" s="925"/>
      <c r="N254" s="926"/>
      <c r="O254" s="926"/>
      <c r="P254" s="926"/>
      <c r="Q254" s="926"/>
      <c r="R254" s="926"/>
      <c r="S254" s="926"/>
      <c r="T254" s="926"/>
      <c r="U254" s="926"/>
      <c r="V254" s="926"/>
      <c r="W254" s="926"/>
      <c r="X254" s="926"/>
      <c r="Y254" s="926"/>
      <c r="Z254" s="926"/>
      <c r="AA254" s="926"/>
      <c r="AB254" s="926"/>
      <c r="AC254" s="926"/>
      <c r="AD254" s="926"/>
      <c r="AE254" s="926"/>
      <c r="AF254" s="926"/>
      <c r="AG254" s="926"/>
      <c r="AH254" s="926"/>
      <c r="AI254" s="926"/>
      <c r="AJ254" s="926"/>
      <c r="AK254" s="926"/>
      <c r="AL254" s="926"/>
      <c r="AM254" s="926"/>
      <c r="AN254" s="926"/>
      <c r="AO254" s="926"/>
      <c r="AP254" s="926"/>
      <c r="AQ254" s="926"/>
      <c r="AR254" s="926"/>
      <c r="AS254" s="926"/>
      <c r="AT254" s="926"/>
      <c r="AU254" s="926"/>
      <c r="AV254" s="926"/>
      <c r="AW254" s="926"/>
      <c r="AX254" s="926"/>
      <c r="AY254" s="926"/>
      <c r="AZ254" s="926"/>
      <c r="BA254" s="926"/>
      <c r="BB254" s="926"/>
      <c r="BC254" s="926"/>
      <c r="BD254" s="926"/>
      <c r="BE254" s="926"/>
      <c r="BF254" s="926"/>
      <c r="BG254" s="926"/>
      <c r="BH254" s="926"/>
      <c r="BI254" s="926"/>
      <c r="BJ254" s="926"/>
      <c r="BK254" s="926"/>
      <c r="BL254" s="926"/>
      <c r="BM254" s="926"/>
      <c r="BN254" s="926"/>
      <c r="BO254" s="926"/>
      <c r="BP254" s="926"/>
      <c r="BQ254" s="926"/>
      <c r="BR254" s="926"/>
      <c r="BS254" s="926"/>
      <c r="BT254" s="926"/>
      <c r="BU254" s="926"/>
      <c r="BV254" s="926"/>
      <c r="BW254" s="926"/>
      <c r="BX254" s="926"/>
      <c r="BY254" s="926"/>
      <c r="BZ254" s="926"/>
      <c r="CA254" s="926"/>
      <c r="CB254" s="926"/>
      <c r="CC254" s="926"/>
      <c r="CD254" s="926"/>
      <c r="CE254" s="926"/>
      <c r="CF254" s="926"/>
      <c r="CG254" s="926"/>
      <c r="CH254" s="926"/>
      <c r="CI254" s="926"/>
      <c r="CJ254" s="926"/>
      <c r="CK254" s="926"/>
      <c r="CL254" s="941"/>
    </row>
    <row r="255" spans="1:90" s="927" customFormat="1" hidden="1">
      <c r="A255" s="928" t="str">
        <f>IF(ISERROR(#REF!),"xx","")</f>
        <v>xx</v>
      </c>
      <c r="B255" s="971"/>
      <c r="C255" s="950" t="str">
        <f t="shared" si="3"/>
        <v/>
      </c>
      <c r="D255" s="942" t="s">
        <v>174</v>
      </c>
      <c r="E255" s="952" t="s">
        <v>2196</v>
      </c>
      <c r="F255" s="926" t="s">
        <v>4308</v>
      </c>
      <c r="G255" s="926" t="s">
        <v>4309</v>
      </c>
      <c r="H255" s="926" t="s">
        <v>4310</v>
      </c>
      <c r="I255" s="926" t="s">
        <v>4311</v>
      </c>
      <c r="J255" s="926" t="s">
        <v>4307</v>
      </c>
      <c r="K255" s="926"/>
      <c r="L255" s="926"/>
      <c r="M255" s="926"/>
      <c r="N255" s="926"/>
      <c r="O255" s="926"/>
      <c r="P255" s="926"/>
      <c r="Q255" s="926"/>
      <c r="R255" s="926"/>
      <c r="S255" s="926"/>
      <c r="T255" s="926"/>
      <c r="U255" s="926"/>
      <c r="V255" s="926"/>
      <c r="W255" s="926"/>
      <c r="X255" s="926"/>
      <c r="Y255" s="926"/>
      <c r="Z255" s="926"/>
      <c r="AA255" s="926"/>
      <c r="AB255" s="926"/>
      <c r="AC255" s="926"/>
      <c r="AD255" s="926"/>
      <c r="AE255" s="926"/>
      <c r="AF255" s="926"/>
      <c r="AG255" s="926"/>
      <c r="AH255" s="926"/>
      <c r="AI255" s="926"/>
      <c r="AJ255" s="926"/>
      <c r="AK255" s="926"/>
      <c r="AL255" s="926"/>
      <c r="AM255" s="926"/>
      <c r="AN255" s="926"/>
      <c r="AO255" s="926"/>
      <c r="AP255" s="926"/>
      <c r="AQ255" s="926"/>
      <c r="AR255" s="926"/>
      <c r="AS255" s="926"/>
      <c r="AT255" s="926"/>
      <c r="AU255" s="926"/>
      <c r="AV255" s="926"/>
      <c r="AW255" s="926"/>
      <c r="AX255" s="926"/>
      <c r="AY255" s="926"/>
      <c r="AZ255" s="926"/>
      <c r="BA255" s="926"/>
      <c r="BB255" s="926"/>
      <c r="BC255" s="926"/>
      <c r="BD255" s="926"/>
      <c r="BE255" s="926"/>
      <c r="BF255" s="926"/>
      <c r="BG255" s="926"/>
      <c r="BH255" s="926"/>
      <c r="BI255" s="926"/>
      <c r="BJ255" s="926"/>
      <c r="BK255" s="926"/>
      <c r="BL255" s="926"/>
      <c r="BM255" s="926"/>
      <c r="BN255" s="926"/>
      <c r="BO255" s="926"/>
      <c r="BP255" s="926"/>
      <c r="BQ255" s="926"/>
      <c r="BR255" s="926"/>
      <c r="BS255" s="926"/>
      <c r="BT255" s="926"/>
      <c r="BU255" s="926"/>
      <c r="BV255" s="926"/>
      <c r="BW255" s="926"/>
      <c r="BX255" s="926"/>
      <c r="BY255" s="926"/>
      <c r="BZ255" s="926"/>
      <c r="CA255" s="926"/>
      <c r="CB255" s="926"/>
      <c r="CC255" s="926"/>
      <c r="CD255" s="926"/>
      <c r="CE255" s="926"/>
      <c r="CF255" s="926"/>
      <c r="CG255" s="926"/>
      <c r="CH255" s="926"/>
      <c r="CI255" s="926"/>
      <c r="CJ255" s="926"/>
      <c r="CK255" s="926"/>
      <c r="CL255" s="941"/>
    </row>
    <row r="256" spans="1:90" s="927" customFormat="1" hidden="1">
      <c r="A256" s="928" t="str">
        <f>IF(ISERROR(#REF!),"xx","")</f>
        <v>xx</v>
      </c>
      <c r="B256" s="971"/>
      <c r="C256" s="950" t="str">
        <f t="shared" si="3"/>
        <v/>
      </c>
      <c r="D256" s="944" t="s">
        <v>1823</v>
      </c>
      <c r="E256" s="956" t="s">
        <v>2197</v>
      </c>
      <c r="F256" s="929" t="s">
        <v>3407</v>
      </c>
      <c r="G256" s="929" t="s">
        <v>3410</v>
      </c>
      <c r="H256" s="932" t="s">
        <v>3409</v>
      </c>
      <c r="I256" s="926" t="s">
        <v>2890</v>
      </c>
      <c r="J256" s="926" t="s">
        <v>4299</v>
      </c>
      <c r="K256" s="926" t="s">
        <v>4302</v>
      </c>
      <c r="L256" s="926" t="s">
        <v>4303</v>
      </c>
      <c r="M256" s="926" t="s">
        <v>3900</v>
      </c>
      <c r="N256" s="926" t="s">
        <v>3902</v>
      </c>
      <c r="O256" s="926" t="s">
        <v>3904</v>
      </c>
      <c r="P256" s="929" t="s">
        <v>4298</v>
      </c>
      <c r="Q256" s="929" t="s">
        <v>4300</v>
      </c>
      <c r="R256" s="929" t="s">
        <v>4301</v>
      </c>
      <c r="S256" s="929" t="s">
        <v>4304</v>
      </c>
      <c r="T256" s="926" t="s">
        <v>4305</v>
      </c>
      <c r="U256" s="926"/>
      <c r="V256" s="926"/>
      <c r="W256" s="926"/>
      <c r="X256" s="926"/>
      <c r="Y256" s="926"/>
      <c r="Z256" s="926"/>
      <c r="AA256" s="926"/>
      <c r="AB256" s="926"/>
      <c r="AC256" s="926"/>
      <c r="AD256" s="926"/>
      <c r="AE256" s="926"/>
      <c r="AF256" s="926"/>
      <c r="AG256" s="926"/>
      <c r="AH256" s="926"/>
      <c r="AI256" s="926"/>
      <c r="AJ256" s="926"/>
      <c r="AK256" s="926"/>
      <c r="AL256" s="926"/>
      <c r="AM256" s="926"/>
      <c r="AN256" s="926"/>
      <c r="AO256" s="926"/>
      <c r="AP256" s="926"/>
      <c r="AQ256" s="926"/>
      <c r="AR256" s="926"/>
      <c r="AS256" s="926"/>
      <c r="AT256" s="926"/>
      <c r="AU256" s="926"/>
      <c r="AV256" s="926"/>
      <c r="AW256" s="926"/>
      <c r="AX256" s="926"/>
      <c r="AY256" s="926"/>
      <c r="AZ256" s="926"/>
      <c r="BA256" s="926"/>
      <c r="BB256" s="926"/>
      <c r="BC256" s="926"/>
      <c r="BD256" s="926"/>
      <c r="BE256" s="926"/>
      <c r="BF256" s="926"/>
      <c r="BG256" s="926"/>
      <c r="BH256" s="926"/>
      <c r="BI256" s="926"/>
      <c r="BJ256" s="926"/>
      <c r="BK256" s="926"/>
      <c r="BL256" s="926"/>
      <c r="BM256" s="926"/>
      <c r="BN256" s="926"/>
      <c r="BO256" s="926"/>
      <c r="BP256" s="926"/>
      <c r="BQ256" s="926"/>
      <c r="BR256" s="926"/>
      <c r="BS256" s="926"/>
      <c r="BT256" s="926"/>
      <c r="BU256" s="926"/>
      <c r="BV256" s="926"/>
      <c r="BW256" s="926"/>
      <c r="BX256" s="926"/>
      <c r="BY256" s="926"/>
      <c r="BZ256" s="926"/>
      <c r="CA256" s="926"/>
      <c r="CB256" s="926"/>
      <c r="CC256" s="926"/>
      <c r="CD256" s="926"/>
      <c r="CE256" s="926"/>
      <c r="CF256" s="926"/>
      <c r="CG256" s="926"/>
      <c r="CH256" s="926"/>
      <c r="CI256" s="926"/>
      <c r="CJ256" s="926"/>
      <c r="CK256" s="926"/>
      <c r="CL256" s="941"/>
    </row>
    <row r="257" spans="1:90" s="927" customFormat="1">
      <c r="A257" s="928" t="str">
        <f>IF(ISERROR(#REF!),"xx","")</f>
        <v>xx</v>
      </c>
      <c r="B257" s="971"/>
      <c r="C257" s="950" t="str">
        <f t="shared" si="3"/>
        <v>Press C83hc</v>
      </c>
      <c r="D257" s="944" t="s">
        <v>4183</v>
      </c>
      <c r="E257" s="956" t="s">
        <v>4268</v>
      </c>
      <c r="F257" s="926">
        <v>1100</v>
      </c>
      <c r="G257" s="929" t="s">
        <v>4296</v>
      </c>
      <c r="H257" s="929" t="s">
        <v>4332</v>
      </c>
      <c r="I257" s="932" t="s">
        <v>4297</v>
      </c>
      <c r="J257" s="926" t="s">
        <v>4313</v>
      </c>
      <c r="K257" s="926" t="s">
        <v>4314</v>
      </c>
      <c r="L257" s="926" t="s">
        <v>4315</v>
      </c>
      <c r="M257" s="926" t="s">
        <v>4567</v>
      </c>
      <c r="N257" s="926"/>
      <c r="O257" s="926"/>
      <c r="P257" s="929"/>
      <c r="Q257" s="929"/>
      <c r="R257" s="929"/>
      <c r="S257" s="929"/>
      <c r="T257" s="926"/>
      <c r="U257" s="926"/>
      <c r="V257" s="926"/>
      <c r="W257" s="926"/>
      <c r="X257" s="926"/>
      <c r="Y257" s="926"/>
      <c r="Z257" s="926"/>
      <c r="AA257" s="926"/>
      <c r="AB257" s="926"/>
      <c r="AC257" s="926"/>
      <c r="AD257" s="926"/>
      <c r="AE257" s="926"/>
      <c r="AF257" s="926"/>
      <c r="AG257" s="926"/>
      <c r="AH257" s="926"/>
      <c r="AI257" s="926"/>
      <c r="AJ257" s="926"/>
      <c r="AK257" s="926"/>
      <c r="AL257" s="926"/>
      <c r="AM257" s="926"/>
      <c r="AN257" s="926"/>
      <c r="AO257" s="926"/>
      <c r="AP257" s="926"/>
      <c r="AQ257" s="926"/>
      <c r="AR257" s="926"/>
      <c r="AS257" s="926"/>
      <c r="AT257" s="926"/>
      <c r="AU257" s="926"/>
      <c r="AV257" s="926"/>
      <c r="AW257" s="926"/>
      <c r="AX257" s="926"/>
      <c r="AY257" s="926"/>
      <c r="AZ257" s="926"/>
      <c r="BA257" s="926"/>
      <c r="BB257" s="926"/>
      <c r="BC257" s="926"/>
      <c r="BD257" s="926"/>
      <c r="BE257" s="926"/>
      <c r="BF257" s="926"/>
      <c r="BG257" s="926"/>
      <c r="BH257" s="926"/>
      <c r="BI257" s="926"/>
      <c r="BJ257" s="926"/>
      <c r="BK257" s="926"/>
      <c r="BL257" s="926"/>
      <c r="BM257" s="926"/>
      <c r="BN257" s="926"/>
      <c r="BO257" s="926"/>
      <c r="BP257" s="926"/>
      <c r="BQ257" s="926"/>
      <c r="BR257" s="926"/>
      <c r="BS257" s="926"/>
      <c r="BT257" s="926"/>
      <c r="BU257" s="926"/>
      <c r="BV257" s="926"/>
      <c r="BW257" s="926"/>
      <c r="BX257" s="926"/>
      <c r="BY257" s="926"/>
      <c r="BZ257" s="926"/>
      <c r="CA257" s="926"/>
      <c r="CB257" s="926"/>
      <c r="CC257" s="926"/>
      <c r="CD257" s="926"/>
      <c r="CE257" s="926"/>
      <c r="CF257" s="926"/>
      <c r="CG257" s="926"/>
      <c r="CH257" s="926"/>
      <c r="CI257" s="926"/>
      <c r="CJ257" s="926"/>
      <c r="CK257" s="926"/>
      <c r="CL257" s="941"/>
    </row>
    <row r="258" spans="1:90" s="927" customFormat="1" hidden="1">
      <c r="A258" s="928" t="str">
        <f>IF(ISERROR(#REF!),"xx","")</f>
        <v>xx</v>
      </c>
      <c r="B258" s="971"/>
      <c r="C258" s="950" t="str">
        <f t="shared" si="3"/>
        <v/>
      </c>
      <c r="D258" s="942">
        <v>9967001355</v>
      </c>
      <c r="E258" s="952" t="s">
        <v>2198</v>
      </c>
      <c r="F258" s="926" t="s">
        <v>4298</v>
      </c>
      <c r="G258" s="932" t="s">
        <v>4300</v>
      </c>
      <c r="H258" s="926" t="s">
        <v>2084</v>
      </c>
      <c r="I258" s="926"/>
      <c r="J258" s="926"/>
      <c r="K258" s="926"/>
      <c r="L258" s="926"/>
      <c r="M258" s="926"/>
      <c r="N258" s="926"/>
      <c r="O258" s="926"/>
      <c r="P258" s="926"/>
      <c r="Q258" s="926"/>
      <c r="R258" s="926"/>
      <c r="S258" s="926"/>
      <c r="T258" s="926"/>
      <c r="U258" s="926"/>
      <c r="V258" s="926"/>
      <c r="W258" s="926"/>
      <c r="X258" s="926"/>
      <c r="Y258" s="926"/>
      <c r="Z258" s="926"/>
      <c r="AA258" s="926"/>
      <c r="AB258" s="926"/>
      <c r="AC258" s="926"/>
      <c r="AD258" s="926"/>
      <c r="AE258" s="926"/>
      <c r="AF258" s="926"/>
      <c r="AG258" s="926"/>
      <c r="AH258" s="926"/>
      <c r="AI258" s="926"/>
      <c r="AJ258" s="926"/>
      <c r="AK258" s="926"/>
      <c r="AL258" s="926"/>
      <c r="AM258" s="926"/>
      <c r="AN258" s="926"/>
      <c r="AO258" s="926"/>
      <c r="AP258" s="926"/>
      <c r="AQ258" s="926"/>
      <c r="AR258" s="926"/>
      <c r="AS258" s="926"/>
      <c r="AT258" s="926"/>
      <c r="AU258" s="926"/>
      <c r="AV258" s="926"/>
      <c r="AW258" s="926"/>
      <c r="AX258" s="926"/>
      <c r="AY258" s="926"/>
      <c r="AZ258" s="926"/>
      <c r="BA258" s="926"/>
      <c r="BB258" s="926"/>
      <c r="BC258" s="926"/>
      <c r="BD258" s="926"/>
      <c r="BE258" s="926"/>
      <c r="BF258" s="926"/>
      <c r="BG258" s="926"/>
      <c r="BH258" s="926"/>
      <c r="BI258" s="926"/>
      <c r="BJ258" s="926"/>
      <c r="BK258" s="926"/>
      <c r="BL258" s="926"/>
      <c r="BM258" s="926"/>
      <c r="BN258" s="926"/>
      <c r="BO258" s="926"/>
      <c r="BP258" s="926"/>
      <c r="BQ258" s="926"/>
      <c r="BR258" s="926"/>
      <c r="BS258" s="926"/>
      <c r="BT258" s="926"/>
      <c r="BU258" s="926"/>
      <c r="BV258" s="926"/>
      <c r="BW258" s="926"/>
      <c r="BX258" s="926"/>
      <c r="BY258" s="926"/>
      <c r="BZ258" s="926"/>
      <c r="CA258" s="926"/>
      <c r="CB258" s="926"/>
      <c r="CC258" s="926"/>
      <c r="CD258" s="926"/>
      <c r="CE258" s="926"/>
      <c r="CF258" s="926"/>
      <c r="CG258" s="926"/>
      <c r="CH258" s="926"/>
      <c r="CI258" s="926"/>
      <c r="CJ258" s="926"/>
      <c r="CK258" s="926"/>
      <c r="CL258" s="941"/>
    </row>
    <row r="259" spans="1:90" s="927" customFormat="1" hidden="1">
      <c r="A259" s="928" t="str">
        <f>IF(ISERROR(#REF!),"xx","")</f>
        <v>xx</v>
      </c>
      <c r="B259" s="971"/>
      <c r="C259" s="950" t="str">
        <f t="shared" si="3"/>
        <v/>
      </c>
      <c r="D259" s="872">
        <v>9967001964</v>
      </c>
      <c r="E259" s="954" t="s">
        <v>2199</v>
      </c>
      <c r="F259" s="933" t="s">
        <v>2080</v>
      </c>
      <c r="G259" s="933" t="s">
        <v>2333</v>
      </c>
      <c r="H259" s="933" t="s">
        <v>2081</v>
      </c>
      <c r="I259" s="933" t="s">
        <v>2082</v>
      </c>
      <c r="J259" s="933" t="s">
        <v>1804</v>
      </c>
      <c r="K259" s="933" t="s">
        <v>2052</v>
      </c>
      <c r="L259" s="934" t="s">
        <v>1789</v>
      </c>
      <c r="M259" s="933" t="s">
        <v>2051</v>
      </c>
      <c r="N259" s="929" t="s">
        <v>1149</v>
      </c>
      <c r="O259" s="929" t="s">
        <v>2072</v>
      </c>
      <c r="P259" s="929" t="s">
        <v>1150</v>
      </c>
      <c r="Q259" s="929" t="s">
        <v>2073</v>
      </c>
      <c r="R259" s="926"/>
      <c r="S259" s="926"/>
      <c r="T259" s="926"/>
      <c r="U259" s="926"/>
      <c r="V259" s="926"/>
      <c r="W259" s="926"/>
      <c r="X259" s="926"/>
      <c r="Y259" s="926"/>
      <c r="Z259" s="926"/>
      <c r="AA259" s="926"/>
      <c r="AB259" s="926"/>
      <c r="AC259" s="926"/>
      <c r="AD259" s="926"/>
      <c r="AE259" s="926"/>
      <c r="AF259" s="926"/>
      <c r="AG259" s="926"/>
      <c r="AH259" s="926"/>
      <c r="AI259" s="926"/>
      <c r="AJ259" s="926"/>
      <c r="AK259" s="926"/>
      <c r="AL259" s="926"/>
      <c r="AM259" s="926"/>
      <c r="AN259" s="926"/>
      <c r="AO259" s="926"/>
      <c r="AP259" s="926"/>
      <c r="AQ259" s="926"/>
      <c r="AR259" s="926"/>
      <c r="AS259" s="926"/>
      <c r="AT259" s="926"/>
      <c r="AU259" s="926"/>
      <c r="AV259" s="926"/>
      <c r="AW259" s="926"/>
      <c r="AX259" s="926"/>
      <c r="AY259" s="926"/>
      <c r="AZ259" s="926"/>
      <c r="BA259" s="926"/>
      <c r="BB259" s="926"/>
      <c r="BC259" s="926"/>
      <c r="BD259" s="926"/>
      <c r="BE259" s="926"/>
      <c r="BF259" s="926"/>
      <c r="BG259" s="926"/>
      <c r="BH259" s="926"/>
      <c r="BI259" s="926"/>
      <c r="BJ259" s="926"/>
      <c r="BK259" s="926"/>
      <c r="BL259" s="926"/>
      <c r="BM259" s="926"/>
      <c r="BN259" s="926"/>
      <c r="BO259" s="926"/>
      <c r="BP259" s="926"/>
      <c r="BQ259" s="926"/>
      <c r="BR259" s="926"/>
      <c r="BS259" s="926"/>
      <c r="BT259" s="926"/>
      <c r="BU259" s="926"/>
      <c r="BV259" s="926"/>
      <c r="BW259" s="926"/>
      <c r="BX259" s="926"/>
      <c r="BY259" s="926"/>
      <c r="BZ259" s="926"/>
      <c r="CA259" s="926"/>
      <c r="CB259" s="926"/>
      <c r="CC259" s="926"/>
      <c r="CD259" s="926"/>
      <c r="CE259" s="926"/>
      <c r="CF259" s="926"/>
      <c r="CG259" s="926"/>
      <c r="CH259" s="926"/>
      <c r="CI259" s="926"/>
      <c r="CJ259" s="926"/>
      <c r="CK259" s="926"/>
      <c r="CL259" s="941"/>
    </row>
    <row r="260" spans="1:90" s="927" customFormat="1">
      <c r="A260" s="928" t="str">
        <f>IF(ISERROR(#REF!),"xx","")</f>
        <v>xx</v>
      </c>
      <c r="B260" s="971"/>
      <c r="C260" s="950" t="str">
        <f t="shared" si="3"/>
        <v>Press C83hc</v>
      </c>
      <c r="D260" s="942" t="s">
        <v>479</v>
      </c>
      <c r="E260" s="952" t="s">
        <v>2200</v>
      </c>
      <c r="F260" s="926" t="s">
        <v>4299</v>
      </c>
      <c r="G260" s="926" t="s">
        <v>4302</v>
      </c>
      <c r="H260" s="926" t="s">
        <v>4303</v>
      </c>
      <c r="I260" s="926" t="s">
        <v>3900</v>
      </c>
      <c r="J260" s="926" t="s">
        <v>3902</v>
      </c>
      <c r="K260" s="926" t="s">
        <v>3904</v>
      </c>
      <c r="L260" s="926" t="s">
        <v>4313</v>
      </c>
      <c r="M260" s="926" t="s">
        <v>4314</v>
      </c>
      <c r="N260" s="926" t="s">
        <v>4315</v>
      </c>
      <c r="O260" s="929" t="s">
        <v>4298</v>
      </c>
      <c r="P260" s="929" t="s">
        <v>4300</v>
      </c>
      <c r="Q260" s="926" t="s">
        <v>4304</v>
      </c>
      <c r="R260" s="926" t="s">
        <v>4305</v>
      </c>
      <c r="S260" s="926" t="s">
        <v>4567</v>
      </c>
      <c r="T260" s="926" t="s">
        <v>3898</v>
      </c>
      <c r="U260" s="926" t="s">
        <v>4295</v>
      </c>
      <c r="V260" s="926" t="s">
        <v>2476</v>
      </c>
      <c r="W260" s="929" t="s">
        <v>519</v>
      </c>
      <c r="X260" s="929" t="s">
        <v>1216</v>
      </c>
      <c r="Y260" s="931" t="s">
        <v>2084</v>
      </c>
      <c r="Z260" s="929" t="s">
        <v>475</v>
      </c>
      <c r="AA260" s="929" t="s">
        <v>695</v>
      </c>
      <c r="AB260" s="929" t="s">
        <v>1495</v>
      </c>
      <c r="AC260" s="926"/>
      <c r="AD260" s="926"/>
      <c r="AE260" s="926"/>
      <c r="AF260" s="926"/>
      <c r="AG260" s="926"/>
      <c r="AH260" s="926"/>
      <c r="AI260" s="926"/>
      <c r="AJ260" s="926"/>
      <c r="AK260" s="926"/>
      <c r="AL260" s="926"/>
      <c r="AM260" s="926"/>
      <c r="AN260" s="926"/>
      <c r="AO260" s="926"/>
      <c r="AP260" s="926"/>
      <c r="AQ260" s="926"/>
      <c r="AR260" s="926"/>
      <c r="AS260" s="926"/>
      <c r="AT260" s="926"/>
      <c r="AU260" s="926"/>
      <c r="AV260" s="926"/>
      <c r="AW260" s="926"/>
      <c r="AX260" s="926"/>
      <c r="AY260" s="926"/>
      <c r="AZ260" s="926"/>
      <c r="BA260" s="926"/>
      <c r="BB260" s="926"/>
      <c r="BC260" s="926"/>
      <c r="BD260" s="926"/>
      <c r="BE260" s="926"/>
      <c r="BF260" s="926"/>
      <c r="BG260" s="926"/>
      <c r="BH260" s="926"/>
      <c r="BI260" s="926"/>
      <c r="BJ260" s="926"/>
      <c r="BK260" s="926"/>
      <c r="BL260" s="926"/>
      <c r="BM260" s="926"/>
      <c r="BN260" s="926"/>
      <c r="BO260" s="926"/>
      <c r="BP260" s="926"/>
      <c r="BQ260" s="926"/>
      <c r="BR260" s="926"/>
      <c r="BS260" s="926"/>
      <c r="BT260" s="926"/>
      <c r="BU260" s="926"/>
      <c r="BV260" s="926"/>
      <c r="BW260" s="926"/>
      <c r="BX260" s="926"/>
      <c r="BY260" s="926"/>
      <c r="BZ260" s="926"/>
      <c r="CA260" s="926"/>
      <c r="CB260" s="926"/>
      <c r="CC260" s="926"/>
      <c r="CD260" s="926"/>
      <c r="CE260" s="926"/>
      <c r="CF260" s="926"/>
      <c r="CG260" s="926"/>
      <c r="CH260" s="926"/>
      <c r="CI260" s="926"/>
      <c r="CJ260" s="926"/>
      <c r="CK260" s="926"/>
      <c r="CL260" s="941"/>
    </row>
    <row r="261" spans="1:90" s="927" customFormat="1">
      <c r="A261" s="928" t="str">
        <f>IF(ISERROR(#REF!),"xx","")</f>
        <v>xx</v>
      </c>
      <c r="B261" s="971"/>
      <c r="C261" s="950" t="str">
        <f t="shared" si="3"/>
        <v>Press C83hc</v>
      </c>
      <c r="D261" s="942" t="s">
        <v>68</v>
      </c>
      <c r="E261" s="952" t="s">
        <v>2201</v>
      </c>
      <c r="F261" s="926" t="s">
        <v>4299</v>
      </c>
      <c r="G261" s="926" t="s">
        <v>4302</v>
      </c>
      <c r="H261" s="926" t="s">
        <v>4303</v>
      </c>
      <c r="I261" s="926" t="s">
        <v>3900</v>
      </c>
      <c r="J261" s="926" t="s">
        <v>3902</v>
      </c>
      <c r="K261" s="926" t="s">
        <v>3904</v>
      </c>
      <c r="L261" s="926" t="s">
        <v>4313</v>
      </c>
      <c r="M261" s="926" t="s">
        <v>4314</v>
      </c>
      <c r="N261" s="926" t="s">
        <v>4315</v>
      </c>
      <c r="O261" s="929" t="s">
        <v>4298</v>
      </c>
      <c r="P261" s="929" t="s">
        <v>4300</v>
      </c>
      <c r="Q261" s="929" t="s">
        <v>4301</v>
      </c>
      <c r="R261" s="929" t="s">
        <v>4304</v>
      </c>
      <c r="S261" s="926" t="s">
        <v>4305</v>
      </c>
      <c r="T261" s="926" t="s">
        <v>4567</v>
      </c>
      <c r="U261" s="929" t="s">
        <v>475</v>
      </c>
      <c r="V261" s="929" t="s">
        <v>2077</v>
      </c>
      <c r="W261" s="929" t="s">
        <v>695</v>
      </c>
      <c r="X261" s="929" t="s">
        <v>2078</v>
      </c>
      <c r="Y261" s="929" t="s">
        <v>1495</v>
      </c>
      <c r="Z261" s="926"/>
      <c r="AA261" s="926"/>
      <c r="AB261" s="926"/>
      <c r="AC261" s="926"/>
      <c r="AD261" s="926"/>
      <c r="AE261" s="926"/>
      <c r="AF261" s="926"/>
      <c r="AG261" s="926"/>
      <c r="AH261" s="926"/>
      <c r="AI261" s="926"/>
      <c r="AJ261" s="926"/>
      <c r="AK261" s="926"/>
      <c r="AL261" s="926"/>
      <c r="AM261" s="926"/>
      <c r="AN261" s="926"/>
      <c r="AO261" s="926"/>
      <c r="AP261" s="926"/>
      <c r="AQ261" s="926"/>
      <c r="AR261" s="926"/>
      <c r="AS261" s="926"/>
      <c r="AT261" s="926"/>
      <c r="AU261" s="926"/>
      <c r="AV261" s="926"/>
      <c r="AW261" s="926"/>
      <c r="AX261" s="926"/>
      <c r="AY261" s="926"/>
      <c r="AZ261" s="926"/>
      <c r="BA261" s="926"/>
      <c r="BB261" s="926"/>
      <c r="BC261" s="926"/>
      <c r="BD261" s="926"/>
      <c r="BE261" s="926"/>
      <c r="BF261" s="926"/>
      <c r="BG261" s="926"/>
      <c r="BH261" s="926"/>
      <c r="BI261" s="926"/>
      <c r="BJ261" s="926"/>
      <c r="BK261" s="926"/>
      <c r="BL261" s="926"/>
      <c r="BM261" s="926"/>
      <c r="BN261" s="926"/>
      <c r="BO261" s="926"/>
      <c r="BP261" s="926"/>
      <c r="BQ261" s="926"/>
      <c r="BR261" s="926"/>
      <c r="BS261" s="926"/>
      <c r="BT261" s="926"/>
      <c r="BU261" s="926"/>
      <c r="BV261" s="926"/>
      <c r="BW261" s="926"/>
      <c r="BX261" s="926"/>
      <c r="BY261" s="926"/>
      <c r="BZ261" s="926"/>
      <c r="CA261" s="926"/>
      <c r="CB261" s="926"/>
      <c r="CC261" s="926"/>
      <c r="CD261" s="926"/>
      <c r="CE261" s="926"/>
      <c r="CF261" s="926"/>
      <c r="CG261" s="926"/>
      <c r="CH261" s="926"/>
      <c r="CI261" s="926"/>
      <c r="CJ261" s="926"/>
      <c r="CK261" s="926"/>
      <c r="CL261" s="941"/>
    </row>
    <row r="262" spans="1:90" s="927" customFormat="1" hidden="1">
      <c r="A262" s="928" t="str">
        <f>IF(ISERROR(#REF!),"xx","")</f>
        <v>xx</v>
      </c>
      <c r="B262" s="971"/>
      <c r="C262" s="950" t="str">
        <f t="shared" si="3"/>
        <v/>
      </c>
      <c r="D262" s="942" t="s">
        <v>769</v>
      </c>
      <c r="E262" s="952" t="s">
        <v>2202</v>
      </c>
      <c r="F262" s="929">
        <v>1051</v>
      </c>
      <c r="G262" s="929">
        <v>1200</v>
      </c>
      <c r="H262" s="929" t="s">
        <v>3407</v>
      </c>
      <c r="I262" s="929" t="s">
        <v>2076</v>
      </c>
      <c r="J262" s="929" t="s">
        <v>3410</v>
      </c>
      <c r="K262" s="929" t="s">
        <v>3409</v>
      </c>
      <c r="L262" s="926" t="s">
        <v>2890</v>
      </c>
      <c r="M262" s="926"/>
      <c r="N262" s="926"/>
      <c r="O262" s="926"/>
      <c r="P262" s="926"/>
      <c r="Q262" s="926"/>
      <c r="R262" s="926"/>
      <c r="S262" s="926"/>
      <c r="T262" s="926"/>
      <c r="U262" s="926"/>
      <c r="V262" s="926"/>
      <c r="W262" s="926"/>
      <c r="X262" s="926"/>
      <c r="Y262" s="926"/>
      <c r="Z262" s="926"/>
      <c r="AA262" s="926"/>
      <c r="AB262" s="926"/>
      <c r="AC262" s="926"/>
      <c r="AD262" s="926"/>
      <c r="AE262" s="926"/>
      <c r="AF262" s="926"/>
      <c r="AG262" s="926"/>
      <c r="AH262" s="926"/>
      <c r="AI262" s="926"/>
      <c r="AJ262" s="926"/>
      <c r="AK262" s="926"/>
      <c r="AL262" s="926"/>
      <c r="AM262" s="926"/>
      <c r="AN262" s="926"/>
      <c r="AO262" s="926"/>
      <c r="AP262" s="926"/>
      <c r="AQ262" s="926"/>
      <c r="AR262" s="926"/>
      <c r="AS262" s="926"/>
      <c r="AT262" s="926"/>
      <c r="AU262" s="926"/>
      <c r="AV262" s="926"/>
      <c r="AW262" s="926"/>
      <c r="AX262" s="926"/>
      <c r="AY262" s="926"/>
      <c r="AZ262" s="926"/>
      <c r="BA262" s="926"/>
      <c r="BB262" s="926"/>
      <c r="BC262" s="926"/>
      <c r="BD262" s="926"/>
      <c r="BE262" s="926"/>
      <c r="BF262" s="926"/>
      <c r="BG262" s="926"/>
      <c r="BH262" s="926"/>
      <c r="BI262" s="926"/>
      <c r="BJ262" s="926"/>
      <c r="BK262" s="926"/>
      <c r="BL262" s="926"/>
      <c r="BM262" s="926"/>
      <c r="BN262" s="926"/>
      <c r="BO262" s="926"/>
      <c r="BP262" s="926"/>
      <c r="BQ262" s="926"/>
      <c r="BR262" s="926"/>
      <c r="BS262" s="926"/>
      <c r="BT262" s="926"/>
      <c r="BU262" s="926"/>
      <c r="BV262" s="926"/>
      <c r="BW262" s="926"/>
      <c r="BX262" s="926"/>
      <c r="BY262" s="926"/>
      <c r="BZ262" s="926"/>
      <c r="CA262" s="926"/>
      <c r="CB262" s="926"/>
      <c r="CC262" s="926"/>
      <c r="CD262" s="926"/>
      <c r="CE262" s="926"/>
      <c r="CF262" s="926"/>
      <c r="CG262" s="926"/>
      <c r="CH262" s="926"/>
      <c r="CI262" s="926"/>
      <c r="CJ262" s="926"/>
      <c r="CK262" s="926"/>
      <c r="CL262" s="941"/>
    </row>
    <row r="263" spans="1:90" s="927" customFormat="1">
      <c r="A263" s="928" t="str">
        <f>IF(ISERROR(#REF!),"xx","")</f>
        <v>xx</v>
      </c>
      <c r="B263" s="971"/>
      <c r="C263" s="950" t="str">
        <f t="shared" ref="C263:C326" si="4">IF(ISERROR(MATCH($C$2,F263:CL263,0)),"",C$2)</f>
        <v>Press C83hc</v>
      </c>
      <c r="D263" s="942" t="s">
        <v>4221</v>
      </c>
      <c r="E263" s="952" t="s">
        <v>4265</v>
      </c>
      <c r="F263" s="926" t="s">
        <v>4296</v>
      </c>
      <c r="G263" s="926" t="s">
        <v>4332</v>
      </c>
      <c r="H263" s="926" t="s">
        <v>4297</v>
      </c>
      <c r="I263" s="926" t="s">
        <v>4299</v>
      </c>
      <c r="J263" s="926" t="s">
        <v>4302</v>
      </c>
      <c r="K263" s="926" t="s">
        <v>4303</v>
      </c>
      <c r="L263" s="926" t="s">
        <v>4308</v>
      </c>
      <c r="M263" s="926" t="s">
        <v>4309</v>
      </c>
      <c r="N263" s="926" t="s">
        <v>3900</v>
      </c>
      <c r="O263" s="926" t="s">
        <v>3902</v>
      </c>
      <c r="P263" s="926" t="s">
        <v>3904</v>
      </c>
      <c r="Q263" s="926" t="s">
        <v>4313</v>
      </c>
      <c r="R263" s="926" t="s">
        <v>4314</v>
      </c>
      <c r="S263" s="926" t="s">
        <v>4315</v>
      </c>
      <c r="T263" s="926" t="s">
        <v>4310</v>
      </c>
      <c r="U263" s="926" t="s">
        <v>4311</v>
      </c>
      <c r="V263" s="926" t="s">
        <v>4305</v>
      </c>
      <c r="W263" s="926" t="s">
        <v>4307</v>
      </c>
      <c r="X263" s="926" t="s">
        <v>4567</v>
      </c>
      <c r="Y263" s="926"/>
      <c r="Z263" s="926"/>
      <c r="AA263" s="926"/>
      <c r="AB263" s="926"/>
      <c r="AC263" s="926"/>
      <c r="AD263" s="926"/>
      <c r="AE263" s="926"/>
      <c r="AF263" s="926"/>
      <c r="AG263" s="926"/>
      <c r="AH263" s="926"/>
      <c r="AI263" s="926"/>
      <c r="AJ263" s="926"/>
      <c r="AK263" s="926"/>
      <c r="AL263" s="926"/>
      <c r="AM263" s="926"/>
      <c r="AN263" s="926"/>
      <c r="AO263" s="926"/>
      <c r="AP263" s="926"/>
      <c r="AQ263" s="926"/>
      <c r="AR263" s="926"/>
      <c r="AS263" s="926"/>
      <c r="AT263" s="926"/>
      <c r="AU263" s="926"/>
      <c r="AV263" s="926"/>
      <c r="AW263" s="926"/>
      <c r="AX263" s="926"/>
      <c r="AY263" s="926"/>
      <c r="AZ263" s="926"/>
      <c r="BA263" s="926"/>
      <c r="BB263" s="926"/>
      <c r="BC263" s="926"/>
      <c r="BD263" s="926"/>
      <c r="BE263" s="926"/>
      <c r="BF263" s="926"/>
      <c r="BG263" s="926"/>
      <c r="BH263" s="926"/>
      <c r="BI263" s="926"/>
      <c r="BJ263" s="926"/>
      <c r="BK263" s="926"/>
      <c r="BL263" s="926"/>
      <c r="BM263" s="926"/>
      <c r="BN263" s="926"/>
      <c r="BO263" s="926"/>
      <c r="BP263" s="926"/>
      <c r="BQ263" s="926"/>
      <c r="BR263" s="926"/>
      <c r="BS263" s="926"/>
      <c r="BT263" s="926"/>
      <c r="BU263" s="926"/>
      <c r="BV263" s="926"/>
      <c r="BW263" s="926"/>
      <c r="BX263" s="926"/>
      <c r="BY263" s="926"/>
      <c r="BZ263" s="926"/>
      <c r="CA263" s="926"/>
      <c r="CB263" s="926"/>
      <c r="CC263" s="926"/>
      <c r="CD263" s="926"/>
      <c r="CE263" s="926"/>
      <c r="CF263" s="926"/>
      <c r="CG263" s="926"/>
      <c r="CH263" s="926"/>
      <c r="CI263" s="926"/>
      <c r="CJ263" s="926"/>
      <c r="CK263" s="926"/>
      <c r="CL263" s="941"/>
    </row>
    <row r="264" spans="1:90" s="927" customFormat="1" hidden="1">
      <c r="A264" s="928" t="str">
        <f>IF(ISERROR(#REF!),"xx","")</f>
        <v>xx</v>
      </c>
      <c r="B264" s="971"/>
      <c r="C264" s="950" t="str">
        <f t="shared" si="4"/>
        <v/>
      </c>
      <c r="D264" s="942" t="s">
        <v>2635</v>
      </c>
      <c r="E264" s="952" t="s">
        <v>2639</v>
      </c>
      <c r="F264" s="926">
        <v>654</v>
      </c>
      <c r="G264" s="926">
        <v>754</v>
      </c>
      <c r="H264" s="926">
        <v>758</v>
      </c>
      <c r="I264" s="926">
        <v>958</v>
      </c>
      <c r="J264" s="926" t="s">
        <v>2378</v>
      </c>
      <c r="K264" s="926" t="s">
        <v>2379</v>
      </c>
      <c r="L264" s="926" t="s">
        <v>1149</v>
      </c>
      <c r="M264" s="926" t="s">
        <v>2072</v>
      </c>
      <c r="N264" s="926" t="s">
        <v>4102</v>
      </c>
      <c r="O264" s="926" t="s">
        <v>1150</v>
      </c>
      <c r="P264" s="926" t="s">
        <v>2073</v>
      </c>
      <c r="Q264" s="926" t="s">
        <v>4103</v>
      </c>
      <c r="R264" s="926" t="s">
        <v>4312</v>
      </c>
      <c r="S264" s="926"/>
      <c r="T264" s="926"/>
      <c r="U264" s="926"/>
      <c r="V264" s="926"/>
      <c r="W264" s="926"/>
      <c r="X264" s="926"/>
      <c r="Y264" s="926"/>
      <c r="Z264" s="926"/>
      <c r="AA264" s="926"/>
      <c r="AB264" s="926"/>
      <c r="AC264" s="926"/>
      <c r="AD264" s="926"/>
      <c r="AE264" s="926"/>
      <c r="AF264" s="926"/>
      <c r="AG264" s="926"/>
      <c r="AH264" s="926"/>
      <c r="AI264" s="926"/>
      <c r="AJ264" s="926"/>
      <c r="AK264" s="926"/>
      <c r="AL264" s="926"/>
      <c r="AM264" s="926"/>
      <c r="AN264" s="926"/>
      <c r="AO264" s="926"/>
      <c r="AP264" s="926"/>
      <c r="AQ264" s="926"/>
      <c r="AR264" s="926"/>
      <c r="AS264" s="926"/>
      <c r="AT264" s="926"/>
      <c r="AU264" s="926"/>
      <c r="AV264" s="926"/>
      <c r="AW264" s="926"/>
      <c r="AX264" s="926"/>
      <c r="AY264" s="926"/>
      <c r="AZ264" s="926"/>
      <c r="BA264" s="926"/>
      <c r="BB264" s="926"/>
      <c r="BC264" s="926"/>
      <c r="BD264" s="926"/>
      <c r="BE264" s="926"/>
      <c r="BF264" s="926"/>
      <c r="BG264" s="926"/>
      <c r="BH264" s="926"/>
      <c r="BI264" s="926"/>
      <c r="BJ264" s="926"/>
      <c r="BK264" s="926"/>
      <c r="BL264" s="926"/>
      <c r="BM264" s="926"/>
      <c r="BN264" s="926"/>
      <c r="BO264" s="926"/>
      <c r="BP264" s="926"/>
      <c r="BQ264" s="926"/>
      <c r="BR264" s="926"/>
      <c r="BS264" s="926"/>
      <c r="BT264" s="926"/>
      <c r="BU264" s="926"/>
      <c r="BV264" s="926"/>
      <c r="BW264" s="926"/>
      <c r="BX264" s="926"/>
      <c r="BY264" s="926"/>
      <c r="BZ264" s="926"/>
      <c r="CA264" s="926"/>
      <c r="CB264" s="926"/>
      <c r="CC264" s="926"/>
      <c r="CD264" s="926"/>
      <c r="CE264" s="926"/>
      <c r="CF264" s="926"/>
      <c r="CG264" s="926"/>
      <c r="CH264" s="926"/>
      <c r="CI264" s="926"/>
      <c r="CJ264" s="926"/>
      <c r="CK264" s="926"/>
      <c r="CL264" s="941"/>
    </row>
    <row r="265" spans="1:90" s="927" customFormat="1" hidden="1">
      <c r="A265" s="928" t="str">
        <f>IF(ISERROR(#REF!),"xx","")</f>
        <v>xx</v>
      </c>
      <c r="B265" s="971"/>
      <c r="C265" s="950" t="str">
        <f t="shared" si="4"/>
        <v/>
      </c>
      <c r="D265" s="942" t="s">
        <v>3141</v>
      </c>
      <c r="E265" s="952" t="s">
        <v>3187</v>
      </c>
      <c r="F265" s="926">
        <v>227</v>
      </c>
      <c r="G265" s="926">
        <v>287</v>
      </c>
      <c r="H265" s="926">
        <v>308</v>
      </c>
      <c r="I265" s="926">
        <v>367</v>
      </c>
      <c r="J265" s="926">
        <v>368</v>
      </c>
      <c r="K265" s="926">
        <v>458</v>
      </c>
      <c r="L265" s="926">
        <v>558</v>
      </c>
      <c r="M265" s="926" t="s">
        <v>2473</v>
      </c>
      <c r="N265" s="926" t="s">
        <v>2474</v>
      </c>
      <c r="O265" s="926" t="s">
        <v>4256</v>
      </c>
      <c r="P265" s="926" t="s">
        <v>2475</v>
      </c>
      <c r="Q265" s="926" t="s">
        <v>4241</v>
      </c>
      <c r="R265" s="926" t="s">
        <v>2384</v>
      </c>
      <c r="S265" s="926" t="s">
        <v>4242</v>
      </c>
      <c r="T265" s="926" t="s">
        <v>2383</v>
      </c>
      <c r="U265" s="926" t="s">
        <v>4243</v>
      </c>
      <c r="V265" s="926" t="s">
        <v>4095</v>
      </c>
      <c r="W265" s="926" t="s">
        <v>2079</v>
      </c>
      <c r="X265" s="926" t="s">
        <v>2325</v>
      </c>
      <c r="Y265" s="926" t="s">
        <v>3256</v>
      </c>
      <c r="Z265" s="926" t="s">
        <v>3291</v>
      </c>
      <c r="AA265" s="926" t="s">
        <v>2080</v>
      </c>
      <c r="AB265" s="926" t="s">
        <v>2333</v>
      </c>
      <c r="AC265" s="926" t="s">
        <v>3257</v>
      </c>
      <c r="AD265" s="926" t="s">
        <v>3128</v>
      </c>
      <c r="AE265" s="926" t="s">
        <v>2081</v>
      </c>
      <c r="AF265" s="926" t="s">
        <v>2082</v>
      </c>
      <c r="AG265" s="926" t="s">
        <v>3130</v>
      </c>
      <c r="AH265" s="926" t="s">
        <v>1804</v>
      </c>
      <c r="AI265" s="926" t="s">
        <v>2052</v>
      </c>
      <c r="AJ265" s="926" t="s">
        <v>3665</v>
      </c>
      <c r="AK265" s="926" t="s">
        <v>1789</v>
      </c>
      <c r="AL265" s="926" t="s">
        <v>2051</v>
      </c>
      <c r="AM265" s="926" t="s">
        <v>3674</v>
      </c>
      <c r="AN265" s="926" t="s">
        <v>3675</v>
      </c>
      <c r="AO265" s="926"/>
      <c r="AP265" s="926"/>
      <c r="AQ265" s="926"/>
      <c r="AR265" s="926"/>
      <c r="AS265" s="926"/>
      <c r="AT265" s="926"/>
      <c r="AU265" s="926"/>
      <c r="AV265" s="926"/>
      <c r="AW265" s="926"/>
      <c r="AX265" s="926"/>
      <c r="AY265" s="926"/>
      <c r="AZ265" s="926"/>
      <c r="BA265" s="926"/>
      <c r="BB265" s="926"/>
      <c r="BC265" s="926"/>
      <c r="BD265" s="926"/>
      <c r="BE265" s="926"/>
      <c r="BF265" s="926"/>
      <c r="BG265" s="926"/>
      <c r="BH265" s="926"/>
      <c r="BI265" s="926"/>
      <c r="BJ265" s="926"/>
      <c r="BK265" s="926"/>
      <c r="BL265" s="926"/>
      <c r="BM265" s="926"/>
      <c r="BN265" s="926"/>
      <c r="BO265" s="926"/>
      <c r="BP265" s="926"/>
      <c r="BQ265" s="926"/>
      <c r="BR265" s="926"/>
      <c r="BS265" s="926"/>
      <c r="BT265" s="926"/>
      <c r="BU265" s="926"/>
      <c r="BV265" s="926"/>
      <c r="BW265" s="926"/>
      <c r="BX265" s="926"/>
      <c r="BY265" s="926"/>
      <c r="BZ265" s="926"/>
      <c r="CA265" s="926"/>
      <c r="CB265" s="926"/>
      <c r="CC265" s="926"/>
      <c r="CD265" s="926"/>
      <c r="CE265" s="926"/>
      <c r="CF265" s="926"/>
      <c r="CG265" s="926"/>
      <c r="CH265" s="926"/>
      <c r="CI265" s="926"/>
      <c r="CJ265" s="926"/>
      <c r="CK265" s="926"/>
      <c r="CL265" s="941"/>
    </row>
    <row r="266" spans="1:90" s="927" customFormat="1">
      <c r="A266" s="928" t="str">
        <f>IF(ISERROR(#REF!),"xx","")</f>
        <v>xx</v>
      </c>
      <c r="B266" s="971"/>
      <c r="C266" s="950" t="str">
        <f t="shared" si="4"/>
        <v>Press C83hc</v>
      </c>
      <c r="D266" s="942" t="s">
        <v>2407</v>
      </c>
      <c r="E266" s="952" t="s">
        <v>2488</v>
      </c>
      <c r="F266" s="926" t="s">
        <v>4299</v>
      </c>
      <c r="G266" s="926" t="s">
        <v>4302</v>
      </c>
      <c r="H266" s="926" t="s">
        <v>4303</v>
      </c>
      <c r="I266" s="926" t="s">
        <v>3900</v>
      </c>
      <c r="J266" s="926" t="s">
        <v>3902</v>
      </c>
      <c r="K266" s="926" t="s">
        <v>3904</v>
      </c>
      <c r="L266" s="926" t="s">
        <v>4313</v>
      </c>
      <c r="M266" s="926" t="s">
        <v>4314</v>
      </c>
      <c r="N266" s="926" t="s">
        <v>4315</v>
      </c>
      <c r="O266" s="926" t="s">
        <v>4305</v>
      </c>
      <c r="P266" s="926" t="s">
        <v>4567</v>
      </c>
      <c r="Q266" s="926" t="s">
        <v>3898</v>
      </c>
      <c r="R266" s="926" t="s">
        <v>4295</v>
      </c>
      <c r="S266" s="926" t="s">
        <v>2476</v>
      </c>
      <c r="T266" s="926"/>
      <c r="U266" s="926"/>
      <c r="V266" s="926"/>
      <c r="W266" s="926"/>
      <c r="X266" s="926"/>
      <c r="Y266" s="926"/>
      <c r="Z266" s="926"/>
      <c r="AA266" s="926"/>
      <c r="AB266" s="926"/>
      <c r="AC266" s="926"/>
      <c r="AD266" s="926"/>
      <c r="AE266" s="926"/>
      <c r="AF266" s="926"/>
      <c r="AG266" s="926"/>
      <c r="AH266" s="926"/>
      <c r="AI266" s="926"/>
      <c r="AJ266" s="926"/>
      <c r="AK266" s="926"/>
      <c r="AL266" s="926"/>
      <c r="AM266" s="926"/>
      <c r="AN266" s="926"/>
      <c r="AO266" s="926"/>
      <c r="AP266" s="926"/>
      <c r="AQ266" s="926"/>
      <c r="AR266" s="926"/>
      <c r="AS266" s="926"/>
      <c r="AT266" s="926"/>
      <c r="AU266" s="926"/>
      <c r="AV266" s="926"/>
      <c r="AW266" s="926"/>
      <c r="AX266" s="926"/>
      <c r="AY266" s="926"/>
      <c r="AZ266" s="926"/>
      <c r="BA266" s="926"/>
      <c r="BB266" s="926"/>
      <c r="BC266" s="926"/>
      <c r="BD266" s="926"/>
      <c r="BE266" s="926"/>
      <c r="BF266" s="926"/>
      <c r="BG266" s="926"/>
      <c r="BH266" s="926"/>
      <c r="BI266" s="926"/>
      <c r="BJ266" s="926"/>
      <c r="BK266" s="926"/>
      <c r="BL266" s="926"/>
      <c r="BM266" s="926"/>
      <c r="BN266" s="926"/>
      <c r="BO266" s="926"/>
      <c r="BP266" s="926"/>
      <c r="BQ266" s="926"/>
      <c r="BR266" s="926"/>
      <c r="BS266" s="926"/>
      <c r="BT266" s="926"/>
      <c r="BU266" s="926"/>
      <c r="BV266" s="926"/>
      <c r="BW266" s="926"/>
      <c r="BX266" s="926"/>
      <c r="BY266" s="926"/>
      <c r="BZ266" s="926"/>
      <c r="CA266" s="926"/>
      <c r="CB266" s="926"/>
      <c r="CC266" s="926"/>
      <c r="CD266" s="926"/>
      <c r="CE266" s="926"/>
      <c r="CF266" s="926"/>
      <c r="CG266" s="926"/>
      <c r="CH266" s="926"/>
      <c r="CI266" s="926"/>
      <c r="CJ266" s="926"/>
      <c r="CK266" s="926"/>
      <c r="CL266" s="941"/>
    </row>
    <row r="267" spans="1:90" s="927" customFormat="1">
      <c r="A267" s="928" t="str">
        <f>IF(ISERROR(#REF!),"xx","")</f>
        <v>xx</v>
      </c>
      <c r="B267" s="971"/>
      <c r="C267" s="950" t="str">
        <f t="shared" si="4"/>
        <v>Press C83hc</v>
      </c>
      <c r="D267" s="942">
        <v>9967001378</v>
      </c>
      <c r="E267" s="952" t="s">
        <v>2203</v>
      </c>
      <c r="F267" s="926" t="s">
        <v>4299</v>
      </c>
      <c r="G267" s="926" t="s">
        <v>4302</v>
      </c>
      <c r="H267" s="926" t="s">
        <v>4303</v>
      </c>
      <c r="I267" s="926" t="s">
        <v>4308</v>
      </c>
      <c r="J267" s="926" t="s">
        <v>4309</v>
      </c>
      <c r="K267" s="926" t="s">
        <v>3900</v>
      </c>
      <c r="L267" s="926" t="s">
        <v>3902</v>
      </c>
      <c r="M267" s="926" t="s">
        <v>3904</v>
      </c>
      <c r="N267" s="926" t="s">
        <v>4313</v>
      </c>
      <c r="O267" s="926" t="s">
        <v>4314</v>
      </c>
      <c r="P267" s="926" t="s">
        <v>4315</v>
      </c>
      <c r="Q267" s="926" t="s">
        <v>4298</v>
      </c>
      <c r="R267" s="926" t="s">
        <v>4310</v>
      </c>
      <c r="S267" s="926" t="s">
        <v>4311</v>
      </c>
      <c r="T267" s="932" t="s">
        <v>4300</v>
      </c>
      <c r="U267" s="929" t="s">
        <v>4301</v>
      </c>
      <c r="V267" s="926" t="s">
        <v>4305</v>
      </c>
      <c r="W267" s="929" t="s">
        <v>4307</v>
      </c>
      <c r="X267" s="926" t="s">
        <v>4567</v>
      </c>
      <c r="Y267" s="926" t="s">
        <v>3898</v>
      </c>
      <c r="Z267" s="926" t="s">
        <v>4295</v>
      </c>
      <c r="AA267" s="926" t="s">
        <v>2476</v>
      </c>
      <c r="AB267" s="926" t="s">
        <v>2084</v>
      </c>
      <c r="AC267" s="926"/>
      <c r="AD267" s="926"/>
      <c r="AE267" s="926"/>
      <c r="AF267" s="926"/>
      <c r="AG267" s="926"/>
      <c r="AH267" s="926"/>
      <c r="AI267" s="926"/>
      <c r="AJ267" s="926"/>
      <c r="AK267" s="926"/>
      <c r="AL267" s="926"/>
      <c r="AM267" s="926"/>
      <c r="AN267" s="926"/>
      <c r="AO267" s="926"/>
      <c r="AP267" s="926"/>
      <c r="AQ267" s="926"/>
      <c r="AR267" s="926"/>
      <c r="AS267" s="926"/>
      <c r="AT267" s="926"/>
      <c r="AU267" s="926"/>
      <c r="AV267" s="926"/>
      <c r="AW267" s="926"/>
      <c r="AX267" s="926"/>
      <c r="AY267" s="926"/>
      <c r="AZ267" s="926"/>
      <c r="BA267" s="926"/>
      <c r="BB267" s="926"/>
      <c r="BC267" s="926"/>
      <c r="BD267" s="926"/>
      <c r="BE267" s="926"/>
      <c r="BF267" s="926"/>
      <c r="BG267" s="926"/>
      <c r="BH267" s="926"/>
      <c r="BI267" s="926"/>
      <c r="BJ267" s="926"/>
      <c r="BK267" s="926"/>
      <c r="BL267" s="926"/>
      <c r="BM267" s="926"/>
      <c r="BN267" s="926"/>
      <c r="BO267" s="926"/>
      <c r="BP267" s="926"/>
      <c r="BQ267" s="926"/>
      <c r="BR267" s="926"/>
      <c r="BS267" s="926"/>
      <c r="BT267" s="926"/>
      <c r="BU267" s="926"/>
      <c r="BV267" s="926"/>
      <c r="BW267" s="926"/>
      <c r="BX267" s="926"/>
      <c r="BY267" s="926"/>
      <c r="BZ267" s="926"/>
      <c r="CA267" s="926"/>
      <c r="CB267" s="926"/>
      <c r="CC267" s="926"/>
      <c r="CD267" s="926"/>
      <c r="CE267" s="926"/>
      <c r="CF267" s="926"/>
      <c r="CG267" s="926"/>
      <c r="CH267" s="926"/>
      <c r="CI267" s="926"/>
      <c r="CJ267" s="926"/>
      <c r="CK267" s="926"/>
      <c r="CL267" s="941"/>
    </row>
    <row r="268" spans="1:90" s="927" customFormat="1">
      <c r="A268" s="928" t="str">
        <f>IF(ISERROR(#REF!),"xx","")</f>
        <v>xx</v>
      </c>
      <c r="B268" s="971"/>
      <c r="C268" s="950" t="str">
        <f t="shared" si="4"/>
        <v>Press C83hc</v>
      </c>
      <c r="D268" s="940">
        <v>9967002452</v>
      </c>
      <c r="E268" s="955" t="s">
        <v>2204</v>
      </c>
      <c r="F268" s="926" t="s">
        <v>4299</v>
      </c>
      <c r="G268" s="926" t="s">
        <v>4302</v>
      </c>
      <c r="H268" s="926" t="s">
        <v>4303</v>
      </c>
      <c r="I268" s="926" t="s">
        <v>4308</v>
      </c>
      <c r="J268" s="926" t="s">
        <v>4309</v>
      </c>
      <c r="K268" s="926" t="s">
        <v>3900</v>
      </c>
      <c r="L268" s="926" t="s">
        <v>3902</v>
      </c>
      <c r="M268" s="926" t="s">
        <v>3904</v>
      </c>
      <c r="N268" s="926" t="s">
        <v>4313</v>
      </c>
      <c r="O268" s="926" t="s">
        <v>4314</v>
      </c>
      <c r="P268" s="926" t="s">
        <v>4315</v>
      </c>
      <c r="Q268" s="926" t="s">
        <v>4298</v>
      </c>
      <c r="R268" s="926" t="s">
        <v>4310</v>
      </c>
      <c r="S268" s="926" t="s">
        <v>4311</v>
      </c>
      <c r="T268" s="932" t="s">
        <v>4300</v>
      </c>
      <c r="U268" s="929" t="s">
        <v>4301</v>
      </c>
      <c r="V268" s="929" t="s">
        <v>4304</v>
      </c>
      <c r="W268" s="926" t="s">
        <v>4305</v>
      </c>
      <c r="X268" s="929" t="s">
        <v>4307</v>
      </c>
      <c r="Y268" s="926" t="s">
        <v>4567</v>
      </c>
      <c r="Z268" s="926" t="s">
        <v>3898</v>
      </c>
      <c r="AA268" s="926" t="s">
        <v>4295</v>
      </c>
      <c r="AB268" s="926" t="s">
        <v>2476</v>
      </c>
      <c r="AC268" s="926" t="s">
        <v>2084</v>
      </c>
      <c r="AD268" s="926"/>
      <c r="AE268" s="926"/>
      <c r="AF268" s="926"/>
      <c r="AG268" s="926"/>
      <c r="AH268" s="926"/>
      <c r="AI268" s="926"/>
      <c r="AJ268" s="926"/>
      <c r="AK268" s="926"/>
      <c r="AL268" s="926"/>
      <c r="AM268" s="926"/>
      <c r="AN268" s="926"/>
      <c r="AO268" s="926"/>
      <c r="AP268" s="926"/>
      <c r="AQ268" s="926"/>
      <c r="AR268" s="926"/>
      <c r="AS268" s="926"/>
      <c r="AT268" s="926"/>
      <c r="AU268" s="926"/>
      <c r="AV268" s="926"/>
      <c r="AW268" s="926"/>
      <c r="AX268" s="926"/>
      <c r="AY268" s="926"/>
      <c r="AZ268" s="926"/>
      <c r="BA268" s="926"/>
      <c r="BB268" s="926"/>
      <c r="BC268" s="926"/>
      <c r="BD268" s="926"/>
      <c r="BE268" s="926"/>
      <c r="BF268" s="926"/>
      <c r="BG268" s="926"/>
      <c r="BH268" s="926"/>
      <c r="BI268" s="926"/>
      <c r="BJ268" s="926"/>
      <c r="BK268" s="926"/>
      <c r="BL268" s="926"/>
      <c r="BM268" s="926"/>
      <c r="BN268" s="926"/>
      <c r="BO268" s="926"/>
      <c r="BP268" s="926"/>
      <c r="BQ268" s="926"/>
      <c r="BR268" s="926"/>
      <c r="BS268" s="926"/>
      <c r="BT268" s="926"/>
      <c r="BU268" s="926"/>
      <c r="BV268" s="926"/>
      <c r="BW268" s="926"/>
      <c r="BX268" s="926"/>
      <c r="BY268" s="926"/>
      <c r="BZ268" s="926"/>
      <c r="CA268" s="926"/>
      <c r="CB268" s="926"/>
      <c r="CC268" s="926"/>
      <c r="CD268" s="926"/>
      <c r="CE268" s="926"/>
      <c r="CF268" s="926"/>
      <c r="CG268" s="926"/>
      <c r="CH268" s="926"/>
      <c r="CI268" s="926"/>
      <c r="CJ268" s="926"/>
      <c r="CK268" s="926"/>
      <c r="CL268" s="941"/>
    </row>
    <row r="269" spans="1:90" s="927" customFormat="1" hidden="1">
      <c r="A269" s="928" t="str">
        <f>IF(ISERROR(#REF!),"xx","")</f>
        <v>xx</v>
      </c>
      <c r="B269" s="971"/>
      <c r="C269" s="950" t="str">
        <f t="shared" si="4"/>
        <v/>
      </c>
      <c r="D269" s="942" t="s">
        <v>3350</v>
      </c>
      <c r="E269" s="952" t="s">
        <v>2205</v>
      </c>
      <c r="F269" s="929">
        <v>226</v>
      </c>
      <c r="G269" s="929"/>
      <c r="H269" s="929"/>
      <c r="I269" s="926"/>
      <c r="J269" s="926"/>
      <c r="K269" s="926"/>
      <c r="L269" s="926"/>
      <c r="M269" s="926"/>
      <c r="N269" s="926"/>
      <c r="O269" s="926"/>
      <c r="P269" s="926"/>
      <c r="Q269" s="926"/>
      <c r="R269" s="926"/>
      <c r="S269" s="926"/>
      <c r="T269" s="926"/>
      <c r="U269" s="926"/>
      <c r="V269" s="926"/>
      <c r="W269" s="926"/>
      <c r="X269" s="926"/>
      <c r="Y269" s="926"/>
      <c r="Z269" s="926"/>
      <c r="AA269" s="926"/>
      <c r="AB269" s="926"/>
      <c r="AC269" s="926"/>
      <c r="AD269" s="926"/>
      <c r="AE269" s="926"/>
      <c r="AF269" s="926"/>
      <c r="AG269" s="926"/>
      <c r="AH269" s="926"/>
      <c r="AI269" s="926"/>
      <c r="AJ269" s="926"/>
      <c r="AK269" s="926"/>
      <c r="AL269" s="926"/>
      <c r="AM269" s="926"/>
      <c r="AN269" s="926"/>
      <c r="AO269" s="926"/>
      <c r="AP269" s="926"/>
      <c r="AQ269" s="926"/>
      <c r="AR269" s="926"/>
      <c r="AS269" s="926"/>
      <c r="AT269" s="926"/>
      <c r="AU269" s="926"/>
      <c r="AV269" s="926"/>
      <c r="AW269" s="926"/>
      <c r="AX269" s="926"/>
      <c r="AY269" s="926"/>
      <c r="AZ269" s="926"/>
      <c r="BA269" s="926"/>
      <c r="BB269" s="926"/>
      <c r="BC269" s="926"/>
      <c r="BD269" s="926"/>
      <c r="BE269" s="926"/>
      <c r="BF269" s="926"/>
      <c r="BG269" s="926"/>
      <c r="BH269" s="926"/>
      <c r="BI269" s="926"/>
      <c r="BJ269" s="926"/>
      <c r="BK269" s="926"/>
      <c r="BL269" s="926"/>
      <c r="BM269" s="926"/>
      <c r="BN269" s="926"/>
      <c r="BO269" s="926"/>
      <c r="BP269" s="926"/>
      <c r="BQ269" s="926"/>
      <c r="BR269" s="926"/>
      <c r="BS269" s="926"/>
      <c r="BT269" s="926"/>
      <c r="BU269" s="926"/>
      <c r="BV269" s="926"/>
      <c r="BW269" s="926"/>
      <c r="BX269" s="926"/>
      <c r="BY269" s="926"/>
      <c r="BZ269" s="926"/>
      <c r="CA269" s="926"/>
      <c r="CB269" s="926"/>
      <c r="CC269" s="926"/>
      <c r="CD269" s="926"/>
      <c r="CE269" s="926"/>
      <c r="CF269" s="926"/>
      <c r="CG269" s="926"/>
      <c r="CH269" s="926"/>
      <c r="CI269" s="926"/>
      <c r="CJ269" s="926"/>
      <c r="CK269" s="926"/>
      <c r="CL269" s="941"/>
    </row>
    <row r="270" spans="1:90" s="927" customFormat="1" hidden="1">
      <c r="A270" s="928" t="str">
        <f>IF(ISERROR(#REF!),"xx","")</f>
        <v>xx</v>
      </c>
      <c r="B270" s="971"/>
      <c r="C270" s="950" t="str">
        <f t="shared" si="4"/>
        <v/>
      </c>
      <c r="D270" s="945" t="s">
        <v>2716</v>
      </c>
      <c r="E270" s="957" t="s">
        <v>2735</v>
      </c>
      <c r="F270" s="929" t="s">
        <v>4298</v>
      </c>
      <c r="G270" s="929" t="s">
        <v>4300</v>
      </c>
      <c r="H270" s="929" t="s">
        <v>4301</v>
      </c>
      <c r="I270" s="929" t="s">
        <v>4304</v>
      </c>
      <c r="J270" s="926" t="s">
        <v>4307</v>
      </c>
      <c r="K270" s="926"/>
      <c r="L270" s="926"/>
      <c r="M270" s="926"/>
      <c r="N270" s="926"/>
      <c r="O270" s="926"/>
      <c r="P270" s="926"/>
      <c r="Q270" s="926"/>
      <c r="R270" s="926"/>
      <c r="S270" s="926"/>
      <c r="T270" s="926"/>
      <c r="U270" s="926"/>
      <c r="V270" s="926"/>
      <c r="W270" s="926"/>
      <c r="X270" s="926"/>
      <c r="Y270" s="926"/>
      <c r="Z270" s="926"/>
      <c r="AA270" s="926"/>
      <c r="AB270" s="926"/>
      <c r="AC270" s="926"/>
      <c r="AD270" s="926"/>
      <c r="AE270" s="926"/>
      <c r="AF270" s="926"/>
      <c r="AG270" s="926"/>
      <c r="AH270" s="926"/>
      <c r="AI270" s="926"/>
      <c r="AJ270" s="926"/>
      <c r="AK270" s="926"/>
      <c r="AL270" s="926"/>
      <c r="AM270" s="926"/>
      <c r="AN270" s="926"/>
      <c r="AO270" s="926"/>
      <c r="AP270" s="926"/>
      <c r="AQ270" s="926"/>
      <c r="AR270" s="926"/>
      <c r="AS270" s="926"/>
      <c r="AT270" s="926"/>
      <c r="AU270" s="926"/>
      <c r="AV270" s="926"/>
      <c r="AW270" s="926"/>
      <c r="AX270" s="926"/>
      <c r="AY270" s="926"/>
      <c r="AZ270" s="926"/>
      <c r="BA270" s="926"/>
      <c r="BB270" s="926"/>
      <c r="BC270" s="926"/>
      <c r="BD270" s="926"/>
      <c r="BE270" s="926"/>
      <c r="BF270" s="926"/>
      <c r="BG270" s="926"/>
      <c r="BH270" s="926"/>
      <c r="BI270" s="926"/>
      <c r="BJ270" s="926"/>
      <c r="BK270" s="926"/>
      <c r="BL270" s="926"/>
      <c r="BM270" s="926"/>
      <c r="BN270" s="926"/>
      <c r="BO270" s="926"/>
      <c r="BP270" s="926"/>
      <c r="BQ270" s="926"/>
      <c r="BR270" s="926"/>
      <c r="BS270" s="926"/>
      <c r="BT270" s="926"/>
      <c r="BU270" s="926"/>
      <c r="BV270" s="926"/>
      <c r="BW270" s="926"/>
      <c r="BX270" s="926"/>
      <c r="BY270" s="926"/>
      <c r="BZ270" s="926"/>
      <c r="CA270" s="926"/>
      <c r="CB270" s="926"/>
      <c r="CC270" s="926"/>
      <c r="CD270" s="926"/>
      <c r="CE270" s="926"/>
      <c r="CF270" s="926"/>
      <c r="CG270" s="926"/>
      <c r="CH270" s="926"/>
      <c r="CI270" s="926"/>
      <c r="CJ270" s="926"/>
      <c r="CK270" s="926"/>
      <c r="CL270" s="941"/>
    </row>
    <row r="271" spans="1:90" s="927" customFormat="1" hidden="1">
      <c r="A271" s="928" t="str">
        <f>IF(ISERROR(#REF!),"xx","")</f>
        <v>xx</v>
      </c>
      <c r="B271" s="971"/>
      <c r="C271" s="950" t="str">
        <f t="shared" si="4"/>
        <v/>
      </c>
      <c r="D271" s="740">
        <v>9967001683</v>
      </c>
      <c r="E271" s="958" t="s">
        <v>2206</v>
      </c>
      <c r="F271" s="926" t="s">
        <v>4298</v>
      </c>
      <c r="G271" s="932" t="s">
        <v>4300</v>
      </c>
      <c r="H271" s="929" t="s">
        <v>4301</v>
      </c>
      <c r="I271" s="929" t="s">
        <v>4304</v>
      </c>
      <c r="J271" s="929" t="s">
        <v>4307</v>
      </c>
      <c r="K271" s="926"/>
      <c r="L271" s="926"/>
      <c r="M271" s="926"/>
      <c r="N271" s="926"/>
      <c r="O271" s="926"/>
      <c r="P271" s="926"/>
      <c r="Q271" s="926"/>
      <c r="R271" s="926"/>
      <c r="S271" s="926"/>
      <c r="T271" s="926"/>
      <c r="U271" s="926"/>
      <c r="V271" s="926"/>
      <c r="W271" s="926"/>
      <c r="X271" s="926"/>
      <c r="Y271" s="926"/>
      <c r="Z271" s="926"/>
      <c r="AA271" s="926"/>
      <c r="AB271" s="926"/>
      <c r="AC271" s="926"/>
      <c r="AD271" s="926"/>
      <c r="AE271" s="926"/>
      <c r="AF271" s="926"/>
      <c r="AG271" s="926"/>
      <c r="AH271" s="926"/>
      <c r="AI271" s="926"/>
      <c r="AJ271" s="926"/>
      <c r="AK271" s="926"/>
      <c r="AL271" s="926"/>
      <c r="AM271" s="926"/>
      <c r="AN271" s="926"/>
      <c r="AO271" s="926"/>
      <c r="AP271" s="926"/>
      <c r="AQ271" s="926"/>
      <c r="AR271" s="926"/>
      <c r="AS271" s="926"/>
      <c r="AT271" s="926"/>
      <c r="AU271" s="926"/>
      <c r="AV271" s="926"/>
      <c r="AW271" s="926"/>
      <c r="AX271" s="926"/>
      <c r="AY271" s="926"/>
      <c r="AZ271" s="926"/>
      <c r="BA271" s="926"/>
      <c r="BB271" s="926"/>
      <c r="BC271" s="926"/>
      <c r="BD271" s="926"/>
      <c r="BE271" s="926"/>
      <c r="BF271" s="926"/>
      <c r="BG271" s="926"/>
      <c r="BH271" s="926"/>
      <c r="BI271" s="926"/>
      <c r="BJ271" s="926"/>
      <c r="BK271" s="926"/>
      <c r="BL271" s="926"/>
      <c r="BM271" s="926"/>
      <c r="BN271" s="926"/>
      <c r="BO271" s="926"/>
      <c r="BP271" s="926"/>
      <c r="BQ271" s="926"/>
      <c r="BR271" s="926"/>
      <c r="BS271" s="926"/>
      <c r="BT271" s="926"/>
      <c r="BU271" s="926"/>
      <c r="BV271" s="926"/>
      <c r="BW271" s="926"/>
      <c r="BX271" s="926"/>
      <c r="BY271" s="926"/>
      <c r="BZ271" s="926"/>
      <c r="CA271" s="926"/>
      <c r="CB271" s="926"/>
      <c r="CC271" s="926"/>
      <c r="CD271" s="926"/>
      <c r="CE271" s="926"/>
      <c r="CF271" s="926"/>
      <c r="CG271" s="926"/>
      <c r="CH271" s="926"/>
      <c r="CI271" s="926"/>
      <c r="CJ271" s="926"/>
      <c r="CK271" s="926"/>
      <c r="CL271" s="941"/>
    </row>
    <row r="272" spans="1:90" s="927" customFormat="1" hidden="1">
      <c r="A272" s="928" t="str">
        <f>IF(ISERROR(#REF!),"xx","")</f>
        <v>xx</v>
      </c>
      <c r="B272" s="971"/>
      <c r="C272" s="950" t="str">
        <f t="shared" si="4"/>
        <v/>
      </c>
      <c r="D272" s="740">
        <v>9967001560</v>
      </c>
      <c r="E272" s="958" t="s">
        <v>2207</v>
      </c>
      <c r="F272" s="926" t="s">
        <v>4298</v>
      </c>
      <c r="G272" s="932" t="s">
        <v>4300</v>
      </c>
      <c r="H272" s="929" t="s">
        <v>4301</v>
      </c>
      <c r="I272" s="929" t="s">
        <v>4304</v>
      </c>
      <c r="J272" s="929" t="s">
        <v>4307</v>
      </c>
      <c r="K272" s="926"/>
      <c r="L272" s="926"/>
      <c r="M272" s="926"/>
      <c r="N272" s="926"/>
      <c r="O272" s="926"/>
      <c r="P272" s="926"/>
      <c r="Q272" s="926"/>
      <c r="R272" s="926"/>
      <c r="S272" s="926"/>
      <c r="T272" s="926"/>
      <c r="U272" s="926"/>
      <c r="V272" s="926"/>
      <c r="W272" s="926"/>
      <c r="X272" s="926"/>
      <c r="Y272" s="926"/>
      <c r="Z272" s="926"/>
      <c r="AA272" s="926"/>
      <c r="AB272" s="926"/>
      <c r="AC272" s="926"/>
      <c r="AD272" s="926"/>
      <c r="AE272" s="926"/>
      <c r="AF272" s="926"/>
      <c r="AG272" s="926"/>
      <c r="AH272" s="926"/>
      <c r="AI272" s="926"/>
      <c r="AJ272" s="926"/>
      <c r="AK272" s="926"/>
      <c r="AL272" s="926"/>
      <c r="AM272" s="926"/>
      <c r="AN272" s="926"/>
      <c r="AO272" s="926"/>
      <c r="AP272" s="926"/>
      <c r="AQ272" s="926"/>
      <c r="AR272" s="926"/>
      <c r="AS272" s="926"/>
      <c r="AT272" s="926"/>
      <c r="AU272" s="926"/>
      <c r="AV272" s="926"/>
      <c r="AW272" s="926"/>
      <c r="AX272" s="926"/>
      <c r="AY272" s="926"/>
      <c r="AZ272" s="926"/>
      <c r="BA272" s="926"/>
      <c r="BB272" s="926"/>
      <c r="BC272" s="926"/>
      <c r="BD272" s="926"/>
      <c r="BE272" s="926"/>
      <c r="BF272" s="926"/>
      <c r="BG272" s="926"/>
      <c r="BH272" s="926"/>
      <c r="BI272" s="926"/>
      <c r="BJ272" s="926"/>
      <c r="BK272" s="926"/>
      <c r="BL272" s="926"/>
      <c r="BM272" s="926"/>
      <c r="BN272" s="926"/>
      <c r="BO272" s="926"/>
      <c r="BP272" s="926"/>
      <c r="BQ272" s="926"/>
      <c r="BR272" s="926"/>
      <c r="BS272" s="926"/>
      <c r="BT272" s="926"/>
      <c r="BU272" s="926"/>
      <c r="BV272" s="926"/>
      <c r="BW272" s="926"/>
      <c r="BX272" s="926"/>
      <c r="BY272" s="926"/>
      <c r="BZ272" s="926"/>
      <c r="CA272" s="926"/>
      <c r="CB272" s="926"/>
      <c r="CC272" s="926"/>
      <c r="CD272" s="926"/>
      <c r="CE272" s="926"/>
      <c r="CF272" s="926"/>
      <c r="CG272" s="926"/>
      <c r="CH272" s="926"/>
      <c r="CI272" s="926"/>
      <c r="CJ272" s="926"/>
      <c r="CK272" s="926"/>
      <c r="CL272" s="941"/>
    </row>
    <row r="273" spans="1:90" s="927" customFormat="1" hidden="1">
      <c r="A273" s="928" t="str">
        <f>IF(ISERROR(#REF!),"xx","")</f>
        <v>xx</v>
      </c>
      <c r="B273" s="971"/>
      <c r="C273" s="950" t="str">
        <f t="shared" si="4"/>
        <v/>
      </c>
      <c r="D273" s="740">
        <v>9967001561</v>
      </c>
      <c r="E273" s="958" t="s">
        <v>2208</v>
      </c>
      <c r="F273" s="926" t="s">
        <v>4298</v>
      </c>
      <c r="G273" s="932" t="s">
        <v>4300</v>
      </c>
      <c r="H273" s="929" t="s">
        <v>4301</v>
      </c>
      <c r="I273" s="929" t="s">
        <v>4304</v>
      </c>
      <c r="J273" s="929" t="s">
        <v>4307</v>
      </c>
      <c r="K273" s="926"/>
      <c r="L273" s="926"/>
      <c r="M273" s="926"/>
      <c r="N273" s="926"/>
      <c r="O273" s="926"/>
      <c r="P273" s="926"/>
      <c r="Q273" s="926"/>
      <c r="R273" s="926"/>
      <c r="S273" s="926"/>
      <c r="T273" s="926"/>
      <c r="U273" s="926"/>
      <c r="V273" s="926"/>
      <c r="W273" s="926"/>
      <c r="X273" s="926"/>
      <c r="Y273" s="926"/>
      <c r="Z273" s="926"/>
      <c r="AA273" s="926"/>
      <c r="AB273" s="926"/>
      <c r="AC273" s="926"/>
      <c r="AD273" s="926"/>
      <c r="AE273" s="926"/>
      <c r="AF273" s="926"/>
      <c r="AG273" s="926"/>
      <c r="AH273" s="926"/>
      <c r="AI273" s="926"/>
      <c r="AJ273" s="926"/>
      <c r="AK273" s="926"/>
      <c r="AL273" s="926"/>
      <c r="AM273" s="926"/>
      <c r="AN273" s="926"/>
      <c r="AO273" s="926"/>
      <c r="AP273" s="926"/>
      <c r="AQ273" s="926"/>
      <c r="AR273" s="926"/>
      <c r="AS273" s="926"/>
      <c r="AT273" s="926"/>
      <c r="AU273" s="926"/>
      <c r="AV273" s="926"/>
      <c r="AW273" s="926"/>
      <c r="AX273" s="926"/>
      <c r="AY273" s="926"/>
      <c r="AZ273" s="926"/>
      <c r="BA273" s="926"/>
      <c r="BB273" s="926"/>
      <c r="BC273" s="926"/>
      <c r="BD273" s="926"/>
      <c r="BE273" s="926"/>
      <c r="BF273" s="926"/>
      <c r="BG273" s="926"/>
      <c r="BH273" s="926"/>
      <c r="BI273" s="926"/>
      <c r="BJ273" s="926"/>
      <c r="BK273" s="926"/>
      <c r="BL273" s="926"/>
      <c r="BM273" s="926"/>
      <c r="BN273" s="926"/>
      <c r="BO273" s="926"/>
      <c r="BP273" s="926"/>
      <c r="BQ273" s="926"/>
      <c r="BR273" s="926"/>
      <c r="BS273" s="926"/>
      <c r="BT273" s="926"/>
      <c r="BU273" s="926"/>
      <c r="BV273" s="926"/>
      <c r="BW273" s="926"/>
      <c r="BX273" s="926"/>
      <c r="BY273" s="926"/>
      <c r="BZ273" s="926"/>
      <c r="CA273" s="926"/>
      <c r="CB273" s="926"/>
      <c r="CC273" s="926"/>
      <c r="CD273" s="926"/>
      <c r="CE273" s="926"/>
      <c r="CF273" s="926"/>
      <c r="CG273" s="926"/>
      <c r="CH273" s="926"/>
      <c r="CI273" s="926"/>
      <c r="CJ273" s="926"/>
      <c r="CK273" s="926"/>
      <c r="CL273" s="941"/>
    </row>
    <row r="274" spans="1:90" s="927" customFormat="1" hidden="1">
      <c r="A274" s="928" t="str">
        <f>IF(ISERROR(#REF!),"xx","")</f>
        <v>xx</v>
      </c>
      <c r="B274" s="971"/>
      <c r="C274" s="950" t="str">
        <f t="shared" si="4"/>
        <v/>
      </c>
      <c r="D274" s="740" t="s">
        <v>3018</v>
      </c>
      <c r="E274" s="958" t="s">
        <v>3019</v>
      </c>
      <c r="F274" s="926" t="s">
        <v>4299</v>
      </c>
      <c r="G274" s="932" t="s">
        <v>4302</v>
      </c>
      <c r="H274" s="929" t="s">
        <v>4303</v>
      </c>
      <c r="I274" s="929" t="s">
        <v>4308</v>
      </c>
      <c r="J274" s="929" t="s">
        <v>4309</v>
      </c>
      <c r="K274" s="926" t="s">
        <v>4305</v>
      </c>
      <c r="L274" s="926"/>
      <c r="M274" s="926"/>
      <c r="N274" s="926"/>
      <c r="O274" s="926"/>
      <c r="P274" s="926"/>
      <c r="Q274" s="926"/>
      <c r="R274" s="926"/>
      <c r="S274" s="926"/>
      <c r="T274" s="926"/>
      <c r="U274" s="926"/>
      <c r="V274" s="926"/>
      <c r="W274" s="926"/>
      <c r="X274" s="926"/>
      <c r="Y274" s="926"/>
      <c r="Z274" s="926"/>
      <c r="AA274" s="926"/>
      <c r="AB274" s="926"/>
      <c r="AC274" s="926"/>
      <c r="AD274" s="926"/>
      <c r="AE274" s="926"/>
      <c r="AF274" s="926"/>
      <c r="AG274" s="926"/>
      <c r="AH274" s="926"/>
      <c r="AI274" s="926"/>
      <c r="AJ274" s="926"/>
      <c r="AK274" s="926"/>
      <c r="AL274" s="926"/>
      <c r="AM274" s="926"/>
      <c r="AN274" s="926"/>
      <c r="AO274" s="926"/>
      <c r="AP274" s="926"/>
      <c r="AQ274" s="926"/>
      <c r="AR274" s="926"/>
      <c r="AS274" s="926"/>
      <c r="AT274" s="926"/>
      <c r="AU274" s="926"/>
      <c r="AV274" s="926"/>
      <c r="AW274" s="926"/>
      <c r="AX274" s="926"/>
      <c r="AY274" s="926"/>
      <c r="AZ274" s="926"/>
      <c r="BA274" s="926"/>
      <c r="BB274" s="926"/>
      <c r="BC274" s="926"/>
      <c r="BD274" s="926"/>
      <c r="BE274" s="926"/>
      <c r="BF274" s="926"/>
      <c r="BG274" s="926"/>
      <c r="BH274" s="926"/>
      <c r="BI274" s="926"/>
      <c r="BJ274" s="926"/>
      <c r="BK274" s="926"/>
      <c r="BL274" s="926"/>
      <c r="BM274" s="926"/>
      <c r="BN274" s="926"/>
      <c r="BO274" s="926"/>
      <c r="BP274" s="926"/>
      <c r="BQ274" s="926"/>
      <c r="BR274" s="926"/>
      <c r="BS274" s="926"/>
      <c r="BT274" s="926"/>
      <c r="BU274" s="926"/>
      <c r="BV274" s="926"/>
      <c r="BW274" s="926"/>
      <c r="BX274" s="926"/>
      <c r="BY274" s="926"/>
      <c r="BZ274" s="926"/>
      <c r="CA274" s="926"/>
      <c r="CB274" s="926"/>
      <c r="CC274" s="926"/>
      <c r="CD274" s="926"/>
      <c r="CE274" s="926"/>
      <c r="CF274" s="926"/>
      <c r="CG274" s="926"/>
      <c r="CH274" s="926"/>
      <c r="CI274" s="926"/>
      <c r="CJ274" s="926"/>
      <c r="CK274" s="926"/>
      <c r="CL274" s="941"/>
    </row>
    <row r="275" spans="1:90" s="927" customFormat="1" hidden="1">
      <c r="A275" s="928" t="str">
        <f>IF(ISERROR(#REF!),"xx","")</f>
        <v>xx</v>
      </c>
      <c r="B275" s="971"/>
      <c r="C275" s="950" t="str">
        <f t="shared" si="4"/>
        <v/>
      </c>
      <c r="D275" s="740">
        <v>9967003781</v>
      </c>
      <c r="E275" s="958" t="s">
        <v>3109</v>
      </c>
      <c r="F275" s="926">
        <v>951</v>
      </c>
      <c r="G275" s="929" t="s">
        <v>3407</v>
      </c>
      <c r="H275" s="932" t="s">
        <v>3410</v>
      </c>
      <c r="I275" s="929" t="s">
        <v>3409</v>
      </c>
      <c r="J275" s="929"/>
      <c r="K275" s="926"/>
      <c r="L275" s="926"/>
      <c r="M275" s="926"/>
      <c r="N275" s="926"/>
      <c r="O275" s="926"/>
      <c r="P275" s="926"/>
      <c r="Q275" s="926"/>
      <c r="R275" s="926"/>
      <c r="S275" s="926"/>
      <c r="T275" s="926"/>
      <c r="U275" s="926"/>
      <c r="V275" s="926"/>
      <c r="W275" s="926"/>
      <c r="X275" s="926"/>
      <c r="Y275" s="926"/>
      <c r="Z275" s="926"/>
      <c r="AA275" s="926"/>
      <c r="AB275" s="926"/>
      <c r="AC275" s="926"/>
      <c r="AD275" s="926"/>
      <c r="AE275" s="926"/>
      <c r="AF275" s="926"/>
      <c r="AG275" s="926"/>
      <c r="AH275" s="926"/>
      <c r="AI275" s="926"/>
      <c r="AJ275" s="926"/>
      <c r="AK275" s="926"/>
      <c r="AL275" s="926"/>
      <c r="AM275" s="926"/>
      <c r="AN275" s="926"/>
      <c r="AO275" s="926"/>
      <c r="AP275" s="926"/>
      <c r="AQ275" s="926"/>
      <c r="AR275" s="926"/>
      <c r="AS275" s="926"/>
      <c r="AT275" s="926"/>
      <c r="AU275" s="926"/>
      <c r="AV275" s="926"/>
      <c r="AW275" s="926"/>
      <c r="AX275" s="926"/>
      <c r="AY275" s="926"/>
      <c r="AZ275" s="926"/>
      <c r="BA275" s="926"/>
      <c r="BB275" s="926"/>
      <c r="BC275" s="926"/>
      <c r="BD275" s="926"/>
      <c r="BE275" s="926"/>
      <c r="BF275" s="926"/>
      <c r="BG275" s="926"/>
      <c r="BH275" s="926"/>
      <c r="BI275" s="926"/>
      <c r="BJ275" s="926"/>
      <c r="BK275" s="926"/>
      <c r="BL275" s="926"/>
      <c r="BM275" s="926"/>
      <c r="BN275" s="926"/>
      <c r="BO275" s="926"/>
      <c r="BP275" s="926"/>
      <c r="BQ275" s="926"/>
      <c r="BR275" s="926"/>
      <c r="BS275" s="926"/>
      <c r="BT275" s="926"/>
      <c r="BU275" s="926"/>
      <c r="BV275" s="926"/>
      <c r="BW275" s="926"/>
      <c r="BX275" s="926"/>
      <c r="BY275" s="926"/>
      <c r="BZ275" s="926"/>
      <c r="CA275" s="926"/>
      <c r="CB275" s="926"/>
      <c r="CC275" s="926"/>
      <c r="CD275" s="926"/>
      <c r="CE275" s="926"/>
      <c r="CF275" s="926"/>
      <c r="CG275" s="926"/>
      <c r="CH275" s="926"/>
      <c r="CI275" s="926"/>
      <c r="CJ275" s="926"/>
      <c r="CK275" s="926"/>
      <c r="CL275" s="941"/>
    </row>
    <row r="276" spans="1:90" s="927" customFormat="1" hidden="1">
      <c r="A276" s="928" t="str">
        <f>IF(ISERROR(#REF!),"xx","")</f>
        <v>xx</v>
      </c>
      <c r="B276" s="971"/>
      <c r="C276" s="950" t="str">
        <f t="shared" si="4"/>
        <v/>
      </c>
      <c r="D276" s="740">
        <v>9967003793</v>
      </c>
      <c r="E276" s="958" t="s">
        <v>3110</v>
      </c>
      <c r="F276" s="926">
        <v>951</v>
      </c>
      <c r="G276" s="929" t="s">
        <v>3407</v>
      </c>
      <c r="H276" s="932" t="s">
        <v>3410</v>
      </c>
      <c r="I276" s="929" t="s">
        <v>3409</v>
      </c>
      <c r="J276" s="929"/>
      <c r="K276" s="926"/>
      <c r="L276" s="926"/>
      <c r="M276" s="926"/>
      <c r="N276" s="926"/>
      <c r="O276" s="926"/>
      <c r="P276" s="926"/>
      <c r="Q276" s="926"/>
      <c r="R276" s="926"/>
      <c r="S276" s="926"/>
      <c r="T276" s="926"/>
      <c r="U276" s="926"/>
      <c r="V276" s="926"/>
      <c r="W276" s="926"/>
      <c r="X276" s="926"/>
      <c r="Y276" s="926"/>
      <c r="Z276" s="926"/>
      <c r="AA276" s="926"/>
      <c r="AB276" s="926"/>
      <c r="AC276" s="926"/>
      <c r="AD276" s="926"/>
      <c r="AE276" s="926"/>
      <c r="AF276" s="926"/>
      <c r="AG276" s="926"/>
      <c r="AH276" s="926"/>
      <c r="AI276" s="926"/>
      <c r="AJ276" s="926"/>
      <c r="AK276" s="926"/>
      <c r="AL276" s="926"/>
      <c r="AM276" s="926"/>
      <c r="AN276" s="926"/>
      <c r="AO276" s="926"/>
      <c r="AP276" s="926"/>
      <c r="AQ276" s="926"/>
      <c r="AR276" s="926"/>
      <c r="AS276" s="926"/>
      <c r="AT276" s="926"/>
      <c r="AU276" s="926"/>
      <c r="AV276" s="926"/>
      <c r="AW276" s="926"/>
      <c r="AX276" s="926"/>
      <c r="AY276" s="926"/>
      <c r="AZ276" s="926"/>
      <c r="BA276" s="926"/>
      <c r="BB276" s="926"/>
      <c r="BC276" s="926"/>
      <c r="BD276" s="926"/>
      <c r="BE276" s="926"/>
      <c r="BF276" s="926"/>
      <c r="BG276" s="926"/>
      <c r="BH276" s="926"/>
      <c r="BI276" s="926"/>
      <c r="BJ276" s="926"/>
      <c r="BK276" s="926"/>
      <c r="BL276" s="926"/>
      <c r="BM276" s="926"/>
      <c r="BN276" s="926"/>
      <c r="BO276" s="926"/>
      <c r="BP276" s="926"/>
      <c r="BQ276" s="926"/>
      <c r="BR276" s="926"/>
      <c r="BS276" s="926"/>
      <c r="BT276" s="926"/>
      <c r="BU276" s="926"/>
      <c r="BV276" s="926"/>
      <c r="BW276" s="926"/>
      <c r="BX276" s="926"/>
      <c r="BY276" s="926"/>
      <c r="BZ276" s="926"/>
      <c r="CA276" s="926"/>
      <c r="CB276" s="926"/>
      <c r="CC276" s="926"/>
      <c r="CD276" s="926"/>
      <c r="CE276" s="926"/>
      <c r="CF276" s="926"/>
      <c r="CG276" s="926"/>
      <c r="CH276" s="926"/>
      <c r="CI276" s="926"/>
      <c r="CJ276" s="926"/>
      <c r="CK276" s="926"/>
      <c r="CL276" s="941"/>
    </row>
    <row r="277" spans="1:90" s="927" customFormat="1" hidden="1">
      <c r="A277" s="928" t="str">
        <f>IF(ISERROR(#REF!),"xx","")</f>
        <v>xx</v>
      </c>
      <c r="B277" s="971"/>
      <c r="C277" s="950" t="str">
        <f t="shared" si="4"/>
        <v/>
      </c>
      <c r="D277" s="740" t="s">
        <v>3210</v>
      </c>
      <c r="E277" s="958" t="s">
        <v>2874</v>
      </c>
      <c r="F277" s="926" t="s">
        <v>4308</v>
      </c>
      <c r="G277" s="932" t="s">
        <v>4309</v>
      </c>
      <c r="H277" s="929"/>
      <c r="I277" s="929"/>
      <c r="J277" s="929"/>
      <c r="K277" s="926"/>
      <c r="L277" s="926"/>
      <c r="M277" s="926"/>
      <c r="N277" s="926"/>
      <c r="O277" s="926"/>
      <c r="P277" s="926"/>
      <c r="Q277" s="926"/>
      <c r="R277" s="926"/>
      <c r="S277" s="926"/>
      <c r="T277" s="926"/>
      <c r="U277" s="926"/>
      <c r="V277" s="926"/>
      <c r="W277" s="926"/>
      <c r="X277" s="926"/>
      <c r="Y277" s="926"/>
      <c r="Z277" s="926"/>
      <c r="AA277" s="926"/>
      <c r="AB277" s="926"/>
      <c r="AC277" s="926"/>
      <c r="AD277" s="926"/>
      <c r="AE277" s="926"/>
      <c r="AF277" s="926"/>
      <c r="AG277" s="926"/>
      <c r="AH277" s="926"/>
      <c r="AI277" s="926"/>
      <c r="AJ277" s="926"/>
      <c r="AK277" s="926"/>
      <c r="AL277" s="926"/>
      <c r="AM277" s="926"/>
      <c r="AN277" s="926"/>
      <c r="AO277" s="926"/>
      <c r="AP277" s="926"/>
      <c r="AQ277" s="926"/>
      <c r="AR277" s="926"/>
      <c r="AS277" s="926"/>
      <c r="AT277" s="926"/>
      <c r="AU277" s="926"/>
      <c r="AV277" s="926"/>
      <c r="AW277" s="926"/>
      <c r="AX277" s="926"/>
      <c r="AY277" s="926"/>
      <c r="AZ277" s="926"/>
      <c r="BA277" s="926"/>
      <c r="BB277" s="926"/>
      <c r="BC277" s="926"/>
      <c r="BD277" s="926"/>
      <c r="BE277" s="926"/>
      <c r="BF277" s="926"/>
      <c r="BG277" s="926"/>
      <c r="BH277" s="926"/>
      <c r="BI277" s="926"/>
      <c r="BJ277" s="926"/>
      <c r="BK277" s="926"/>
      <c r="BL277" s="926"/>
      <c r="BM277" s="926"/>
      <c r="BN277" s="926"/>
      <c r="BO277" s="926"/>
      <c r="BP277" s="926"/>
      <c r="BQ277" s="926"/>
      <c r="BR277" s="926"/>
      <c r="BS277" s="926"/>
      <c r="BT277" s="926"/>
      <c r="BU277" s="926"/>
      <c r="BV277" s="926"/>
      <c r="BW277" s="926"/>
      <c r="BX277" s="926"/>
      <c r="BY277" s="926"/>
      <c r="BZ277" s="926"/>
      <c r="CA277" s="926"/>
      <c r="CB277" s="926"/>
      <c r="CC277" s="926"/>
      <c r="CD277" s="926"/>
      <c r="CE277" s="926"/>
      <c r="CF277" s="926"/>
      <c r="CG277" s="926"/>
      <c r="CH277" s="926"/>
      <c r="CI277" s="926"/>
      <c r="CJ277" s="926"/>
      <c r="CK277" s="926"/>
      <c r="CL277" s="941"/>
    </row>
    <row r="278" spans="1:90" s="927" customFormat="1" hidden="1">
      <c r="A278" s="928" t="str">
        <f>IF(ISERROR(#REF!),"xx","")</f>
        <v>xx</v>
      </c>
      <c r="B278" s="971"/>
      <c r="C278" s="950" t="str">
        <f t="shared" si="4"/>
        <v/>
      </c>
      <c r="D278" s="740">
        <v>9967003782</v>
      </c>
      <c r="E278" s="958" t="s">
        <v>3111</v>
      </c>
      <c r="F278" s="926" t="s">
        <v>2890</v>
      </c>
      <c r="G278" s="932"/>
      <c r="H278" s="929"/>
      <c r="I278" s="929"/>
      <c r="J278" s="929"/>
      <c r="K278" s="926"/>
      <c r="L278" s="926"/>
      <c r="M278" s="926"/>
      <c r="N278" s="926"/>
      <c r="O278" s="926"/>
      <c r="P278" s="926"/>
      <c r="Q278" s="926"/>
      <c r="R278" s="926"/>
      <c r="S278" s="926"/>
      <c r="T278" s="926"/>
      <c r="U278" s="926"/>
      <c r="V278" s="926"/>
      <c r="W278" s="926"/>
      <c r="X278" s="926"/>
      <c r="Y278" s="926"/>
      <c r="Z278" s="926"/>
      <c r="AA278" s="926"/>
      <c r="AB278" s="926"/>
      <c r="AC278" s="926"/>
      <c r="AD278" s="926"/>
      <c r="AE278" s="926"/>
      <c r="AF278" s="926"/>
      <c r="AG278" s="926"/>
      <c r="AH278" s="926"/>
      <c r="AI278" s="926"/>
      <c r="AJ278" s="926"/>
      <c r="AK278" s="926"/>
      <c r="AL278" s="926"/>
      <c r="AM278" s="926"/>
      <c r="AN278" s="926"/>
      <c r="AO278" s="926"/>
      <c r="AP278" s="926"/>
      <c r="AQ278" s="926"/>
      <c r="AR278" s="926"/>
      <c r="AS278" s="926"/>
      <c r="AT278" s="926"/>
      <c r="AU278" s="926"/>
      <c r="AV278" s="926"/>
      <c r="AW278" s="926"/>
      <c r="AX278" s="926"/>
      <c r="AY278" s="926"/>
      <c r="AZ278" s="926"/>
      <c r="BA278" s="926"/>
      <c r="BB278" s="926"/>
      <c r="BC278" s="926"/>
      <c r="BD278" s="926"/>
      <c r="BE278" s="926"/>
      <c r="BF278" s="926"/>
      <c r="BG278" s="926"/>
      <c r="BH278" s="926"/>
      <c r="BI278" s="926"/>
      <c r="BJ278" s="926"/>
      <c r="BK278" s="926"/>
      <c r="BL278" s="926"/>
      <c r="BM278" s="926"/>
      <c r="BN278" s="926"/>
      <c r="BO278" s="926"/>
      <c r="BP278" s="926"/>
      <c r="BQ278" s="926"/>
      <c r="BR278" s="926"/>
      <c r="BS278" s="926"/>
      <c r="BT278" s="926"/>
      <c r="BU278" s="926"/>
      <c r="BV278" s="926"/>
      <c r="BW278" s="926"/>
      <c r="BX278" s="926"/>
      <c r="BY278" s="926"/>
      <c r="BZ278" s="926"/>
      <c r="CA278" s="926"/>
      <c r="CB278" s="926"/>
      <c r="CC278" s="926"/>
      <c r="CD278" s="926"/>
      <c r="CE278" s="926"/>
      <c r="CF278" s="926"/>
      <c r="CG278" s="926"/>
      <c r="CH278" s="926"/>
      <c r="CI278" s="926"/>
      <c r="CJ278" s="926"/>
      <c r="CK278" s="926"/>
      <c r="CL278" s="941"/>
    </row>
    <row r="279" spans="1:90" s="927" customFormat="1" hidden="1">
      <c r="A279" s="928" t="str">
        <f>IF(ISERROR(#REF!),"xx","")</f>
        <v>xx</v>
      </c>
      <c r="B279" s="971"/>
      <c r="C279" s="950" t="str">
        <f t="shared" si="4"/>
        <v/>
      </c>
      <c r="D279" s="740">
        <v>9967003794</v>
      </c>
      <c r="E279" s="958" t="s">
        <v>3112</v>
      </c>
      <c r="F279" s="926" t="s">
        <v>2890</v>
      </c>
      <c r="G279" s="932"/>
      <c r="H279" s="929"/>
      <c r="I279" s="929"/>
      <c r="J279" s="929"/>
      <c r="K279" s="926"/>
      <c r="L279" s="926"/>
      <c r="M279" s="926"/>
      <c r="N279" s="926"/>
      <c r="O279" s="926"/>
      <c r="P279" s="926"/>
      <c r="Q279" s="926"/>
      <c r="R279" s="926"/>
      <c r="S279" s="926"/>
      <c r="T279" s="926"/>
      <c r="U279" s="926"/>
      <c r="V279" s="926"/>
      <c r="W279" s="926"/>
      <c r="X279" s="926"/>
      <c r="Y279" s="926"/>
      <c r="Z279" s="926"/>
      <c r="AA279" s="926"/>
      <c r="AB279" s="926"/>
      <c r="AC279" s="926"/>
      <c r="AD279" s="926"/>
      <c r="AE279" s="926"/>
      <c r="AF279" s="926"/>
      <c r="AG279" s="926"/>
      <c r="AH279" s="926"/>
      <c r="AI279" s="926"/>
      <c r="AJ279" s="926"/>
      <c r="AK279" s="926"/>
      <c r="AL279" s="926"/>
      <c r="AM279" s="926"/>
      <c r="AN279" s="926"/>
      <c r="AO279" s="926"/>
      <c r="AP279" s="926"/>
      <c r="AQ279" s="926"/>
      <c r="AR279" s="926"/>
      <c r="AS279" s="926"/>
      <c r="AT279" s="926"/>
      <c r="AU279" s="926"/>
      <c r="AV279" s="926"/>
      <c r="AW279" s="926"/>
      <c r="AX279" s="926"/>
      <c r="AY279" s="926"/>
      <c r="AZ279" s="926"/>
      <c r="BA279" s="926"/>
      <c r="BB279" s="926"/>
      <c r="BC279" s="926"/>
      <c r="BD279" s="926"/>
      <c r="BE279" s="926"/>
      <c r="BF279" s="926"/>
      <c r="BG279" s="926"/>
      <c r="BH279" s="926"/>
      <c r="BI279" s="926"/>
      <c r="BJ279" s="926"/>
      <c r="BK279" s="926"/>
      <c r="BL279" s="926"/>
      <c r="BM279" s="926"/>
      <c r="BN279" s="926"/>
      <c r="BO279" s="926"/>
      <c r="BP279" s="926"/>
      <c r="BQ279" s="926"/>
      <c r="BR279" s="926"/>
      <c r="BS279" s="926"/>
      <c r="BT279" s="926"/>
      <c r="BU279" s="926"/>
      <c r="BV279" s="926"/>
      <c r="BW279" s="926"/>
      <c r="BX279" s="926"/>
      <c r="BY279" s="926"/>
      <c r="BZ279" s="926"/>
      <c r="CA279" s="926"/>
      <c r="CB279" s="926"/>
      <c r="CC279" s="926"/>
      <c r="CD279" s="926"/>
      <c r="CE279" s="926"/>
      <c r="CF279" s="926"/>
      <c r="CG279" s="926"/>
      <c r="CH279" s="926"/>
      <c r="CI279" s="926"/>
      <c r="CJ279" s="926"/>
      <c r="CK279" s="926"/>
      <c r="CL279" s="941"/>
    </row>
    <row r="280" spans="1:90" s="927" customFormat="1">
      <c r="A280" s="928" t="str">
        <f>IF(ISERROR(#REF!),"xx","")</f>
        <v>xx</v>
      </c>
      <c r="B280" s="971"/>
      <c r="C280" s="950" t="str">
        <f t="shared" si="4"/>
        <v>Press C83hc</v>
      </c>
      <c r="D280" s="740" t="s">
        <v>4559</v>
      </c>
      <c r="E280" s="958" t="s">
        <v>4560</v>
      </c>
      <c r="F280" s="929" t="s">
        <v>3900</v>
      </c>
      <c r="G280" s="929" t="s">
        <v>3902</v>
      </c>
      <c r="H280" s="926" t="s">
        <v>3904</v>
      </c>
      <c r="I280" s="926" t="s">
        <v>4313</v>
      </c>
      <c r="J280" s="932" t="s">
        <v>4314</v>
      </c>
      <c r="K280" s="929" t="s">
        <v>4315</v>
      </c>
      <c r="L280" s="926" t="s">
        <v>4310</v>
      </c>
      <c r="M280" s="926" t="s">
        <v>4311</v>
      </c>
      <c r="N280" s="926" t="s">
        <v>4567</v>
      </c>
      <c r="O280" s="926"/>
      <c r="P280" s="926"/>
      <c r="Q280" s="926"/>
      <c r="R280" s="926"/>
      <c r="S280" s="926"/>
      <c r="T280" s="926"/>
      <c r="U280" s="926"/>
      <c r="V280" s="926"/>
      <c r="W280" s="926"/>
      <c r="X280" s="926"/>
      <c r="Y280" s="926"/>
      <c r="Z280" s="926"/>
      <c r="AA280" s="926"/>
      <c r="AB280" s="926"/>
      <c r="AC280" s="926"/>
      <c r="AD280" s="926"/>
      <c r="AE280" s="926"/>
      <c r="AF280" s="926"/>
      <c r="AG280" s="926"/>
      <c r="AH280" s="926"/>
      <c r="AI280" s="926"/>
      <c r="AJ280" s="926"/>
      <c r="AK280" s="926"/>
      <c r="AL280" s="926"/>
      <c r="AM280" s="926"/>
      <c r="AN280" s="926"/>
      <c r="AO280" s="926"/>
      <c r="AP280" s="926"/>
      <c r="AQ280" s="926"/>
      <c r="AR280" s="926"/>
      <c r="AS280" s="926"/>
      <c r="AT280" s="926"/>
      <c r="AU280" s="926"/>
      <c r="AV280" s="926"/>
      <c r="AW280" s="926"/>
      <c r="AX280" s="926"/>
      <c r="AY280" s="926"/>
      <c r="AZ280" s="926"/>
      <c r="BA280" s="926"/>
      <c r="BB280" s="926"/>
      <c r="BC280" s="926"/>
      <c r="BD280" s="926"/>
      <c r="BE280" s="926"/>
      <c r="BF280" s="926"/>
      <c r="BG280" s="926"/>
      <c r="BH280" s="926"/>
      <c r="BI280" s="926"/>
      <c r="BJ280" s="926"/>
      <c r="BK280" s="926"/>
      <c r="BL280" s="926"/>
      <c r="BM280" s="926"/>
      <c r="BN280" s="926"/>
      <c r="BO280" s="926"/>
      <c r="BP280" s="926"/>
      <c r="BQ280" s="926"/>
      <c r="BR280" s="926"/>
      <c r="BS280" s="926"/>
      <c r="BT280" s="926"/>
      <c r="BU280" s="926"/>
      <c r="BV280" s="926"/>
      <c r="BW280" s="926"/>
      <c r="BX280" s="926"/>
      <c r="BY280" s="926"/>
      <c r="BZ280" s="926"/>
      <c r="CA280" s="926"/>
      <c r="CB280" s="926"/>
      <c r="CC280" s="926"/>
      <c r="CD280" s="926"/>
      <c r="CE280" s="926"/>
      <c r="CF280" s="926"/>
      <c r="CG280" s="926"/>
      <c r="CH280" s="926"/>
      <c r="CI280" s="926"/>
      <c r="CJ280" s="926"/>
      <c r="CK280" s="926"/>
      <c r="CL280" s="941"/>
    </row>
    <row r="281" spans="1:90" s="927" customFormat="1" hidden="1">
      <c r="A281" s="928" t="str">
        <f>IF(ISERROR(#REF!),"xx","")</f>
        <v>xx</v>
      </c>
      <c r="B281" s="971"/>
      <c r="C281" s="950" t="str">
        <f t="shared" si="4"/>
        <v/>
      </c>
      <c r="D281" s="740" t="s">
        <v>4372</v>
      </c>
      <c r="E281" s="958" t="s">
        <v>4537</v>
      </c>
      <c r="F281" s="929" t="s">
        <v>4310</v>
      </c>
      <c r="G281" s="929" t="s">
        <v>4311</v>
      </c>
      <c r="H281" s="926"/>
      <c r="I281" s="926"/>
      <c r="J281" s="926"/>
      <c r="K281" s="926"/>
      <c r="L281" s="926"/>
      <c r="M281" s="926"/>
      <c r="N281" s="926"/>
      <c r="O281" s="926"/>
      <c r="P281" s="926"/>
      <c r="Q281" s="926"/>
      <c r="R281" s="926"/>
      <c r="S281" s="926"/>
      <c r="T281" s="926"/>
      <c r="U281" s="926"/>
      <c r="V281" s="926"/>
      <c r="W281" s="926"/>
      <c r="X281" s="926"/>
      <c r="Y281" s="926"/>
      <c r="Z281" s="926"/>
      <c r="AA281" s="926"/>
      <c r="AB281" s="926"/>
      <c r="AC281" s="926"/>
      <c r="AD281" s="926"/>
      <c r="AE281" s="926"/>
      <c r="AF281" s="926"/>
      <c r="AG281" s="926"/>
      <c r="AH281" s="926"/>
      <c r="AI281" s="926"/>
      <c r="AJ281" s="926"/>
      <c r="AK281" s="926"/>
      <c r="AL281" s="926"/>
      <c r="AM281" s="926"/>
      <c r="AN281" s="926"/>
      <c r="AO281" s="926"/>
      <c r="AP281" s="926"/>
      <c r="AQ281" s="926"/>
      <c r="AR281" s="926"/>
      <c r="AS281" s="926"/>
      <c r="AT281" s="926"/>
      <c r="AU281" s="926"/>
      <c r="AV281" s="926"/>
      <c r="AW281" s="926"/>
      <c r="AX281" s="926"/>
      <c r="AY281" s="926"/>
      <c r="AZ281" s="926"/>
      <c r="BA281" s="926"/>
      <c r="BB281" s="926"/>
      <c r="BC281" s="926"/>
      <c r="BD281" s="926"/>
      <c r="BE281" s="926"/>
      <c r="BF281" s="926"/>
      <c r="BG281" s="926"/>
      <c r="BH281" s="926"/>
      <c r="BI281" s="926"/>
      <c r="BJ281" s="926"/>
      <c r="BK281" s="926"/>
      <c r="BL281" s="926"/>
      <c r="BM281" s="926"/>
      <c r="BN281" s="926"/>
      <c r="BO281" s="926"/>
      <c r="BP281" s="926"/>
      <c r="BQ281" s="926"/>
      <c r="BR281" s="926"/>
      <c r="BS281" s="926"/>
      <c r="BT281" s="926"/>
      <c r="BU281" s="926"/>
      <c r="BV281" s="926"/>
      <c r="BW281" s="926"/>
      <c r="BX281" s="926"/>
      <c r="BY281" s="926"/>
      <c r="BZ281" s="926"/>
      <c r="CA281" s="926"/>
      <c r="CB281" s="926"/>
      <c r="CC281" s="926"/>
      <c r="CD281" s="926"/>
      <c r="CE281" s="926"/>
      <c r="CF281" s="926"/>
      <c r="CG281" s="926"/>
      <c r="CH281" s="926"/>
      <c r="CI281" s="926"/>
      <c r="CJ281" s="926"/>
      <c r="CK281" s="926"/>
      <c r="CL281" s="941"/>
    </row>
    <row r="282" spans="1:90" s="927" customFormat="1" hidden="1">
      <c r="A282" s="928" t="str">
        <f>IF(ISERROR(#REF!),"xx","")</f>
        <v>xx</v>
      </c>
      <c r="B282" s="971"/>
      <c r="C282" s="950" t="str">
        <f t="shared" si="4"/>
        <v/>
      </c>
      <c r="D282" s="942" t="s">
        <v>849</v>
      </c>
      <c r="E282" s="952" t="s">
        <v>2209</v>
      </c>
      <c r="F282" s="929" t="s">
        <v>990</v>
      </c>
      <c r="G282" s="932" t="s">
        <v>991</v>
      </c>
      <c r="H282" s="929" t="s">
        <v>1102</v>
      </c>
      <c r="I282" s="929" t="s">
        <v>1416</v>
      </c>
      <c r="J282" s="932" t="s">
        <v>1417</v>
      </c>
      <c r="K282" s="929" t="s">
        <v>845</v>
      </c>
      <c r="L282" s="926"/>
      <c r="M282" s="926"/>
      <c r="N282" s="926"/>
      <c r="O282" s="926"/>
      <c r="P282" s="926"/>
      <c r="Q282" s="926"/>
      <c r="R282" s="926"/>
      <c r="S282" s="926"/>
      <c r="T282" s="926"/>
      <c r="U282" s="926"/>
      <c r="V282" s="926"/>
      <c r="W282" s="926"/>
      <c r="X282" s="926"/>
      <c r="Y282" s="926"/>
      <c r="Z282" s="926"/>
      <c r="AA282" s="926"/>
      <c r="AB282" s="926"/>
      <c r="AC282" s="926"/>
      <c r="AD282" s="926"/>
      <c r="AE282" s="926"/>
      <c r="AF282" s="926"/>
      <c r="AG282" s="926"/>
      <c r="AH282" s="926"/>
      <c r="AI282" s="926"/>
      <c r="AJ282" s="926"/>
      <c r="AK282" s="926"/>
      <c r="AL282" s="926"/>
      <c r="AM282" s="926"/>
      <c r="AN282" s="926"/>
      <c r="AO282" s="926"/>
      <c r="AP282" s="926"/>
      <c r="AQ282" s="926"/>
      <c r="AR282" s="926"/>
      <c r="AS282" s="926"/>
      <c r="AT282" s="926"/>
      <c r="AU282" s="926"/>
      <c r="AV282" s="926"/>
      <c r="AW282" s="926"/>
      <c r="AX282" s="926"/>
      <c r="AY282" s="926"/>
      <c r="AZ282" s="926"/>
      <c r="BA282" s="926"/>
      <c r="BB282" s="926"/>
      <c r="BC282" s="926"/>
      <c r="BD282" s="926"/>
      <c r="BE282" s="926"/>
      <c r="BF282" s="926"/>
      <c r="BG282" s="926"/>
      <c r="BH282" s="926"/>
      <c r="BI282" s="926"/>
      <c r="BJ282" s="926"/>
      <c r="BK282" s="926"/>
      <c r="BL282" s="926"/>
      <c r="BM282" s="926"/>
      <c r="BN282" s="926"/>
      <c r="BO282" s="926"/>
      <c r="BP282" s="926"/>
      <c r="BQ282" s="926"/>
      <c r="BR282" s="926"/>
      <c r="BS282" s="926"/>
      <c r="BT282" s="926"/>
      <c r="BU282" s="926"/>
      <c r="BV282" s="926"/>
      <c r="BW282" s="926"/>
      <c r="BX282" s="926"/>
      <c r="BY282" s="926"/>
      <c r="BZ282" s="926"/>
      <c r="CA282" s="926"/>
      <c r="CB282" s="926"/>
      <c r="CC282" s="926"/>
      <c r="CD282" s="926"/>
      <c r="CE282" s="926"/>
      <c r="CF282" s="926"/>
      <c r="CG282" s="926"/>
      <c r="CH282" s="926"/>
      <c r="CI282" s="926"/>
      <c r="CJ282" s="926"/>
      <c r="CK282" s="926"/>
      <c r="CL282" s="941"/>
    </row>
    <row r="283" spans="1:90" s="927" customFormat="1" hidden="1">
      <c r="A283" s="928" t="str">
        <f>IF(ISERROR(#REF!),"xx","")</f>
        <v>xx</v>
      </c>
      <c r="B283" s="971"/>
      <c r="C283" s="950" t="str">
        <f t="shared" si="4"/>
        <v/>
      </c>
      <c r="D283" s="872" t="s">
        <v>1797</v>
      </c>
      <c r="E283" s="954" t="s">
        <v>4565</v>
      </c>
      <c r="F283" s="933" t="s">
        <v>2079</v>
      </c>
      <c r="G283" s="933" t="s">
        <v>2325</v>
      </c>
      <c r="H283" s="933" t="s">
        <v>2080</v>
      </c>
      <c r="I283" s="933" t="s">
        <v>2333</v>
      </c>
      <c r="J283" s="933" t="s">
        <v>2081</v>
      </c>
      <c r="K283" s="933" t="s">
        <v>2082</v>
      </c>
      <c r="L283" s="933" t="s">
        <v>1804</v>
      </c>
      <c r="M283" s="933" t="s">
        <v>2052</v>
      </c>
      <c r="N283" s="934" t="s">
        <v>1789</v>
      </c>
      <c r="O283" s="933" t="s">
        <v>2051</v>
      </c>
      <c r="P283" s="929" t="s">
        <v>1149</v>
      </c>
      <c r="Q283" s="929" t="s">
        <v>2072</v>
      </c>
      <c r="R283" s="929" t="s">
        <v>1150</v>
      </c>
      <c r="S283" s="929" t="s">
        <v>2073</v>
      </c>
      <c r="T283" s="926"/>
      <c r="U283" s="926"/>
      <c r="V283" s="926"/>
      <c r="W283" s="926"/>
      <c r="X283" s="926"/>
      <c r="Y283" s="926"/>
      <c r="Z283" s="926"/>
      <c r="AA283" s="926"/>
      <c r="AB283" s="926"/>
      <c r="AC283" s="926"/>
      <c r="AD283" s="926"/>
      <c r="AE283" s="926"/>
      <c r="AF283" s="926"/>
      <c r="AG283" s="926"/>
      <c r="AH283" s="926"/>
      <c r="AI283" s="926"/>
      <c r="AJ283" s="926"/>
      <c r="AK283" s="926"/>
      <c r="AL283" s="926"/>
      <c r="AM283" s="926"/>
      <c r="AN283" s="926"/>
      <c r="AO283" s="926"/>
      <c r="AP283" s="926"/>
      <c r="AQ283" s="926"/>
      <c r="AR283" s="926"/>
      <c r="AS283" s="926"/>
      <c r="AT283" s="926"/>
      <c r="AU283" s="926"/>
      <c r="AV283" s="926"/>
      <c r="AW283" s="926"/>
      <c r="AX283" s="926"/>
      <c r="AY283" s="926"/>
      <c r="AZ283" s="926"/>
      <c r="BA283" s="926"/>
      <c r="BB283" s="926"/>
      <c r="BC283" s="926"/>
      <c r="BD283" s="926"/>
      <c r="BE283" s="926"/>
      <c r="BF283" s="926"/>
      <c r="BG283" s="926"/>
      <c r="BH283" s="926"/>
      <c r="BI283" s="926"/>
      <c r="BJ283" s="926"/>
      <c r="BK283" s="926"/>
      <c r="BL283" s="926"/>
      <c r="BM283" s="926"/>
      <c r="BN283" s="926"/>
      <c r="BO283" s="926"/>
      <c r="BP283" s="926"/>
      <c r="BQ283" s="926"/>
      <c r="BR283" s="926"/>
      <c r="BS283" s="926"/>
      <c r="BT283" s="926"/>
      <c r="BU283" s="926"/>
      <c r="BV283" s="926"/>
      <c r="BW283" s="926"/>
      <c r="BX283" s="926"/>
      <c r="BY283" s="926"/>
      <c r="BZ283" s="926"/>
      <c r="CA283" s="926"/>
      <c r="CB283" s="926"/>
      <c r="CC283" s="926"/>
      <c r="CD283" s="926"/>
      <c r="CE283" s="926"/>
      <c r="CF283" s="926"/>
      <c r="CG283" s="926"/>
      <c r="CH283" s="926"/>
      <c r="CI283" s="926"/>
      <c r="CJ283" s="926"/>
      <c r="CK283" s="926"/>
      <c r="CL283" s="941"/>
    </row>
    <row r="284" spans="1:90" s="927" customFormat="1" hidden="1">
      <c r="A284" s="928" t="str">
        <f>IF(ISERROR(#REF!),"xx","")</f>
        <v>xx</v>
      </c>
      <c r="B284" s="971"/>
      <c r="C284" s="950" t="str">
        <f t="shared" si="4"/>
        <v/>
      </c>
      <c r="D284" s="872" t="s">
        <v>3020</v>
      </c>
      <c r="E284" s="954" t="s">
        <v>4566</v>
      </c>
      <c r="F284" s="933" t="s">
        <v>4299</v>
      </c>
      <c r="G284" s="933" t="s">
        <v>4302</v>
      </c>
      <c r="H284" s="933" t="s">
        <v>4303</v>
      </c>
      <c r="I284" s="933" t="s">
        <v>4305</v>
      </c>
      <c r="J284" s="933" t="s">
        <v>2476</v>
      </c>
      <c r="K284" s="933"/>
      <c r="L284" s="933"/>
      <c r="M284" s="933"/>
      <c r="N284" s="934"/>
      <c r="O284" s="933"/>
      <c r="P284" s="929"/>
      <c r="Q284" s="929"/>
      <c r="R284" s="929"/>
      <c r="S284" s="929"/>
      <c r="T284" s="926"/>
      <c r="U284" s="926"/>
      <c r="V284" s="926"/>
      <c r="W284" s="926"/>
      <c r="X284" s="926"/>
      <c r="Y284" s="926"/>
      <c r="Z284" s="926"/>
      <c r="AA284" s="926"/>
      <c r="AB284" s="926"/>
      <c r="AC284" s="926"/>
      <c r="AD284" s="926"/>
      <c r="AE284" s="926"/>
      <c r="AF284" s="926"/>
      <c r="AG284" s="926"/>
      <c r="AH284" s="926"/>
      <c r="AI284" s="926"/>
      <c r="AJ284" s="926"/>
      <c r="AK284" s="926"/>
      <c r="AL284" s="926"/>
      <c r="AM284" s="926"/>
      <c r="AN284" s="926"/>
      <c r="AO284" s="926"/>
      <c r="AP284" s="926"/>
      <c r="AQ284" s="926"/>
      <c r="AR284" s="926"/>
      <c r="AS284" s="926"/>
      <c r="AT284" s="926"/>
      <c r="AU284" s="926"/>
      <c r="AV284" s="926"/>
      <c r="AW284" s="926"/>
      <c r="AX284" s="926"/>
      <c r="AY284" s="926"/>
      <c r="AZ284" s="926"/>
      <c r="BA284" s="926"/>
      <c r="BB284" s="926"/>
      <c r="BC284" s="926"/>
      <c r="BD284" s="926"/>
      <c r="BE284" s="926"/>
      <c r="BF284" s="926"/>
      <c r="BG284" s="926"/>
      <c r="BH284" s="926"/>
      <c r="BI284" s="926"/>
      <c r="BJ284" s="926"/>
      <c r="BK284" s="926"/>
      <c r="BL284" s="926"/>
      <c r="BM284" s="926"/>
      <c r="BN284" s="926"/>
      <c r="BO284" s="926"/>
      <c r="BP284" s="926"/>
      <c r="BQ284" s="926"/>
      <c r="BR284" s="926"/>
      <c r="BS284" s="926"/>
      <c r="BT284" s="926"/>
      <c r="BU284" s="926"/>
      <c r="BV284" s="926"/>
      <c r="BW284" s="926"/>
      <c r="BX284" s="926"/>
      <c r="BY284" s="926"/>
      <c r="BZ284" s="926"/>
      <c r="CA284" s="926"/>
      <c r="CB284" s="926"/>
      <c r="CC284" s="926"/>
      <c r="CD284" s="926"/>
      <c r="CE284" s="926"/>
      <c r="CF284" s="926"/>
      <c r="CG284" s="926"/>
      <c r="CH284" s="926"/>
      <c r="CI284" s="926"/>
      <c r="CJ284" s="926"/>
      <c r="CK284" s="926"/>
      <c r="CL284" s="941"/>
    </row>
    <row r="285" spans="1:90" s="927" customFormat="1" hidden="1">
      <c r="A285" s="928" t="str">
        <f>IF(ISERROR(#REF!),"xx","")</f>
        <v>xx</v>
      </c>
      <c r="B285" s="971"/>
      <c r="C285" s="950" t="str">
        <f t="shared" si="4"/>
        <v/>
      </c>
      <c r="D285" s="872" t="s">
        <v>3149</v>
      </c>
      <c r="E285" s="954" t="s">
        <v>3192</v>
      </c>
      <c r="F285" s="933" t="s">
        <v>3291</v>
      </c>
      <c r="G285" s="933" t="s">
        <v>3128</v>
      </c>
      <c r="H285" s="933" t="s">
        <v>3130</v>
      </c>
      <c r="I285" s="933" t="s">
        <v>3665</v>
      </c>
      <c r="J285" s="933" t="s">
        <v>3674</v>
      </c>
      <c r="K285" s="933" t="s">
        <v>3675</v>
      </c>
      <c r="L285" s="933"/>
      <c r="M285" s="933"/>
      <c r="N285" s="934"/>
      <c r="O285" s="933"/>
      <c r="P285" s="929"/>
      <c r="Q285" s="929"/>
      <c r="R285" s="929"/>
      <c r="S285" s="929"/>
      <c r="T285" s="926"/>
      <c r="U285" s="926"/>
      <c r="V285" s="926"/>
      <c r="W285" s="926"/>
      <c r="X285" s="926"/>
      <c r="Y285" s="926"/>
      <c r="Z285" s="926"/>
      <c r="AA285" s="926"/>
      <c r="AB285" s="926"/>
      <c r="AC285" s="926"/>
      <c r="AD285" s="926"/>
      <c r="AE285" s="926"/>
      <c r="AF285" s="926"/>
      <c r="AG285" s="926"/>
      <c r="AH285" s="926"/>
      <c r="AI285" s="926"/>
      <c r="AJ285" s="926"/>
      <c r="AK285" s="926"/>
      <c r="AL285" s="926"/>
      <c r="AM285" s="926"/>
      <c r="AN285" s="926"/>
      <c r="AO285" s="926"/>
      <c r="AP285" s="926"/>
      <c r="AQ285" s="926"/>
      <c r="AR285" s="926"/>
      <c r="AS285" s="926"/>
      <c r="AT285" s="926"/>
      <c r="AU285" s="926"/>
      <c r="AV285" s="926"/>
      <c r="AW285" s="926"/>
      <c r="AX285" s="926"/>
      <c r="AY285" s="926"/>
      <c r="AZ285" s="926"/>
      <c r="BA285" s="926"/>
      <c r="BB285" s="926"/>
      <c r="BC285" s="926"/>
      <c r="BD285" s="926"/>
      <c r="BE285" s="926"/>
      <c r="BF285" s="926"/>
      <c r="BG285" s="926"/>
      <c r="BH285" s="926"/>
      <c r="BI285" s="926"/>
      <c r="BJ285" s="926"/>
      <c r="BK285" s="926"/>
      <c r="BL285" s="926"/>
      <c r="BM285" s="926"/>
      <c r="BN285" s="926"/>
      <c r="BO285" s="926"/>
      <c r="BP285" s="926"/>
      <c r="BQ285" s="926"/>
      <c r="BR285" s="926"/>
      <c r="BS285" s="926"/>
      <c r="BT285" s="926"/>
      <c r="BU285" s="926"/>
      <c r="BV285" s="926"/>
      <c r="BW285" s="926"/>
      <c r="BX285" s="926"/>
      <c r="BY285" s="926"/>
      <c r="BZ285" s="926"/>
      <c r="CA285" s="926"/>
      <c r="CB285" s="926"/>
      <c r="CC285" s="926"/>
      <c r="CD285" s="926"/>
      <c r="CE285" s="926"/>
      <c r="CF285" s="926"/>
      <c r="CG285" s="926"/>
      <c r="CH285" s="926"/>
      <c r="CI285" s="926"/>
      <c r="CJ285" s="926"/>
      <c r="CK285" s="926"/>
      <c r="CL285" s="941"/>
    </row>
    <row r="286" spans="1:90" s="927" customFormat="1">
      <c r="A286" s="928" t="str">
        <f>IF(ISERROR(#REF!),"xx","")</f>
        <v>xx</v>
      </c>
      <c r="B286" s="971"/>
      <c r="C286" s="950" t="str">
        <f t="shared" si="4"/>
        <v>Press C83hc</v>
      </c>
      <c r="D286" s="872" t="s">
        <v>4525</v>
      </c>
      <c r="E286" s="954" t="s">
        <v>4539</v>
      </c>
      <c r="F286" s="933" t="s">
        <v>3900</v>
      </c>
      <c r="G286" s="933" t="s">
        <v>3902</v>
      </c>
      <c r="H286" s="933" t="s">
        <v>3904</v>
      </c>
      <c r="I286" s="933" t="s">
        <v>4313</v>
      </c>
      <c r="J286" s="933" t="s">
        <v>4314</v>
      </c>
      <c r="K286" s="933" t="s">
        <v>4315</v>
      </c>
      <c r="L286" s="934" t="s">
        <v>4567</v>
      </c>
      <c r="M286" s="933" t="s">
        <v>3898</v>
      </c>
      <c r="N286" s="933" t="s">
        <v>4295</v>
      </c>
      <c r="O286" s="933"/>
      <c r="P286" s="929"/>
      <c r="Q286" s="929"/>
      <c r="R286" s="929"/>
      <c r="S286" s="929"/>
      <c r="T286" s="926"/>
      <c r="U286" s="926"/>
      <c r="V286" s="926"/>
      <c r="W286" s="926"/>
      <c r="X286" s="926"/>
      <c r="Y286" s="926"/>
      <c r="Z286" s="926"/>
      <c r="AA286" s="926"/>
      <c r="AB286" s="926"/>
      <c r="AC286" s="926"/>
      <c r="AD286" s="926"/>
      <c r="AE286" s="926"/>
      <c r="AF286" s="926"/>
      <c r="AG286" s="926"/>
      <c r="AH286" s="926"/>
      <c r="AI286" s="926"/>
      <c r="AJ286" s="926"/>
      <c r="AK286" s="926"/>
      <c r="AL286" s="926"/>
      <c r="AM286" s="926"/>
      <c r="AN286" s="926"/>
      <c r="AO286" s="926"/>
      <c r="AP286" s="926"/>
      <c r="AQ286" s="926"/>
      <c r="AR286" s="926"/>
      <c r="AS286" s="926"/>
      <c r="AT286" s="926"/>
      <c r="AU286" s="926"/>
      <c r="AV286" s="926"/>
      <c r="AW286" s="926"/>
      <c r="AX286" s="926"/>
      <c r="AY286" s="926"/>
      <c r="AZ286" s="926"/>
      <c r="BA286" s="926"/>
      <c r="BB286" s="926"/>
      <c r="BC286" s="926"/>
      <c r="BD286" s="926"/>
      <c r="BE286" s="926"/>
      <c r="BF286" s="926"/>
      <c r="BG286" s="926"/>
      <c r="BH286" s="926"/>
      <c r="BI286" s="926"/>
      <c r="BJ286" s="926"/>
      <c r="BK286" s="926"/>
      <c r="BL286" s="926"/>
      <c r="BM286" s="926"/>
      <c r="BN286" s="926"/>
      <c r="BO286" s="926"/>
      <c r="BP286" s="926"/>
      <c r="BQ286" s="926"/>
      <c r="BR286" s="926"/>
      <c r="BS286" s="926"/>
      <c r="BT286" s="926"/>
      <c r="BU286" s="926"/>
      <c r="BV286" s="926"/>
      <c r="BW286" s="926"/>
      <c r="BX286" s="926"/>
      <c r="BY286" s="926"/>
      <c r="BZ286" s="926"/>
      <c r="CA286" s="926"/>
      <c r="CB286" s="926"/>
      <c r="CC286" s="926"/>
      <c r="CD286" s="926"/>
      <c r="CE286" s="926"/>
      <c r="CF286" s="926"/>
      <c r="CG286" s="926"/>
      <c r="CH286" s="926"/>
      <c r="CI286" s="926"/>
      <c r="CJ286" s="926"/>
      <c r="CK286" s="926"/>
      <c r="CL286" s="941"/>
    </row>
    <row r="287" spans="1:90" s="927" customFormat="1" hidden="1">
      <c r="A287" s="928" t="str">
        <f>IF(ISERROR(#REF!),"xx","")</f>
        <v>xx</v>
      </c>
      <c r="B287" s="971"/>
      <c r="C287" s="950" t="str">
        <f t="shared" si="4"/>
        <v/>
      </c>
      <c r="D287" s="872" t="s">
        <v>4106</v>
      </c>
      <c r="E287" s="954" t="s">
        <v>4157</v>
      </c>
      <c r="F287" s="933" t="s">
        <v>4102</v>
      </c>
      <c r="G287" s="933" t="s">
        <v>4103</v>
      </c>
      <c r="H287" s="933"/>
      <c r="I287" s="933"/>
      <c r="J287" s="933"/>
      <c r="K287" s="933"/>
      <c r="L287" s="933"/>
      <c r="M287" s="933"/>
      <c r="N287" s="934"/>
      <c r="O287" s="933"/>
      <c r="P287" s="929"/>
      <c r="Q287" s="929"/>
      <c r="R287" s="929"/>
      <c r="S287" s="929"/>
      <c r="T287" s="926"/>
      <c r="U287" s="926"/>
      <c r="V287" s="926"/>
      <c r="W287" s="926"/>
      <c r="X287" s="926"/>
      <c r="Y287" s="926"/>
      <c r="Z287" s="926"/>
      <c r="AA287" s="926"/>
      <c r="AB287" s="926"/>
      <c r="AC287" s="926"/>
      <c r="AD287" s="926"/>
      <c r="AE287" s="926"/>
      <c r="AF287" s="926"/>
      <c r="AG287" s="926"/>
      <c r="AH287" s="926"/>
      <c r="AI287" s="926"/>
      <c r="AJ287" s="926"/>
      <c r="AK287" s="926"/>
      <c r="AL287" s="926"/>
      <c r="AM287" s="926"/>
      <c r="AN287" s="926"/>
      <c r="AO287" s="926"/>
      <c r="AP287" s="926"/>
      <c r="AQ287" s="926"/>
      <c r="AR287" s="926"/>
      <c r="AS287" s="926"/>
      <c r="AT287" s="926"/>
      <c r="AU287" s="926"/>
      <c r="AV287" s="926"/>
      <c r="AW287" s="926"/>
      <c r="AX287" s="926"/>
      <c r="AY287" s="926"/>
      <c r="AZ287" s="926"/>
      <c r="BA287" s="926"/>
      <c r="BB287" s="926"/>
      <c r="BC287" s="926"/>
      <c r="BD287" s="926"/>
      <c r="BE287" s="926"/>
      <c r="BF287" s="926"/>
      <c r="BG287" s="926"/>
      <c r="BH287" s="926"/>
      <c r="BI287" s="926"/>
      <c r="BJ287" s="926"/>
      <c r="BK287" s="926"/>
      <c r="BL287" s="926"/>
      <c r="BM287" s="926"/>
      <c r="BN287" s="926"/>
      <c r="BO287" s="926"/>
      <c r="BP287" s="926"/>
      <c r="BQ287" s="926"/>
      <c r="BR287" s="926"/>
      <c r="BS287" s="926"/>
      <c r="BT287" s="926"/>
      <c r="BU287" s="926"/>
      <c r="BV287" s="926"/>
      <c r="BW287" s="926"/>
      <c r="BX287" s="926"/>
      <c r="BY287" s="926"/>
      <c r="BZ287" s="926"/>
      <c r="CA287" s="926"/>
      <c r="CB287" s="926"/>
      <c r="CC287" s="926"/>
      <c r="CD287" s="926"/>
      <c r="CE287" s="926"/>
      <c r="CF287" s="926"/>
      <c r="CG287" s="926"/>
      <c r="CH287" s="926"/>
      <c r="CI287" s="926"/>
      <c r="CJ287" s="926"/>
      <c r="CK287" s="926"/>
      <c r="CL287" s="941"/>
    </row>
    <row r="288" spans="1:90" s="927" customFormat="1" hidden="1">
      <c r="A288" s="928" t="str">
        <f>IF(ISERROR(#REF!),"xx","")</f>
        <v>xx</v>
      </c>
      <c r="B288" s="971"/>
      <c r="C288" s="950" t="str">
        <f t="shared" si="4"/>
        <v/>
      </c>
      <c r="D288" s="945" t="s">
        <v>2417</v>
      </c>
      <c r="E288" s="957" t="s">
        <v>2489</v>
      </c>
      <c r="F288" s="937" t="s">
        <v>4299</v>
      </c>
      <c r="G288" s="936" t="s">
        <v>4302</v>
      </c>
      <c r="H288" s="936" t="s">
        <v>2476</v>
      </c>
      <c r="I288" s="929"/>
      <c r="J288" s="926"/>
      <c r="K288" s="926"/>
      <c r="L288" s="926"/>
      <c r="M288" s="926"/>
      <c r="N288" s="926"/>
      <c r="O288" s="926"/>
      <c r="P288" s="926"/>
      <c r="Q288" s="926"/>
      <c r="R288" s="926"/>
      <c r="S288" s="926"/>
      <c r="T288" s="926"/>
      <c r="U288" s="926"/>
      <c r="V288" s="926"/>
      <c r="W288" s="926"/>
      <c r="X288" s="926"/>
      <c r="Y288" s="926"/>
      <c r="Z288" s="926"/>
      <c r="AA288" s="926"/>
      <c r="AB288" s="926"/>
      <c r="AC288" s="926"/>
      <c r="AD288" s="926"/>
      <c r="AE288" s="926"/>
      <c r="AF288" s="926"/>
      <c r="AG288" s="926"/>
      <c r="AH288" s="926"/>
      <c r="AI288" s="926"/>
      <c r="AJ288" s="926"/>
      <c r="AK288" s="926"/>
      <c r="AL288" s="926"/>
      <c r="AM288" s="926"/>
      <c r="AN288" s="926"/>
      <c r="AO288" s="926"/>
      <c r="AP288" s="926"/>
      <c r="AQ288" s="926"/>
      <c r="AR288" s="926"/>
      <c r="AS288" s="926"/>
      <c r="AT288" s="926"/>
      <c r="AU288" s="926"/>
      <c r="AV288" s="926"/>
      <c r="AW288" s="926"/>
      <c r="AX288" s="926"/>
      <c r="AY288" s="926"/>
      <c r="AZ288" s="926"/>
      <c r="BA288" s="926"/>
      <c r="BB288" s="926"/>
      <c r="BC288" s="926"/>
      <c r="BD288" s="926"/>
      <c r="BE288" s="926"/>
      <c r="BF288" s="926"/>
      <c r="BG288" s="926"/>
      <c r="BH288" s="926"/>
      <c r="BI288" s="926"/>
      <c r="BJ288" s="926"/>
      <c r="BK288" s="926"/>
      <c r="BL288" s="926"/>
      <c r="BM288" s="926"/>
      <c r="BN288" s="926"/>
      <c r="BO288" s="926"/>
      <c r="BP288" s="926"/>
      <c r="BQ288" s="926"/>
      <c r="BR288" s="926"/>
      <c r="BS288" s="926"/>
      <c r="BT288" s="926"/>
      <c r="BU288" s="926"/>
      <c r="BV288" s="926"/>
      <c r="BW288" s="926"/>
      <c r="BX288" s="926"/>
      <c r="BY288" s="926"/>
      <c r="BZ288" s="926"/>
      <c r="CA288" s="926"/>
      <c r="CB288" s="926"/>
      <c r="CC288" s="926"/>
      <c r="CD288" s="926"/>
      <c r="CE288" s="926"/>
      <c r="CF288" s="926"/>
      <c r="CG288" s="926"/>
      <c r="CH288" s="926"/>
      <c r="CI288" s="926"/>
      <c r="CJ288" s="926"/>
      <c r="CK288" s="926"/>
      <c r="CL288" s="941"/>
    </row>
    <row r="289" spans="1:90" s="927" customFormat="1" hidden="1">
      <c r="A289" s="928" t="str">
        <f>IF(ISERROR(#REF!),"xx","")</f>
        <v>xx</v>
      </c>
      <c r="B289" s="971"/>
      <c r="C289" s="950" t="str">
        <f t="shared" si="4"/>
        <v/>
      </c>
      <c r="D289" s="872" t="s">
        <v>2419</v>
      </c>
      <c r="E289" s="954" t="s">
        <v>2490</v>
      </c>
      <c r="F289" s="937" t="s">
        <v>4303</v>
      </c>
      <c r="G289" s="936" t="s">
        <v>4305</v>
      </c>
      <c r="H289" s="936"/>
      <c r="I289" s="929"/>
      <c r="J289" s="926"/>
      <c r="K289" s="926"/>
      <c r="L289" s="926"/>
      <c r="M289" s="926"/>
      <c r="N289" s="926"/>
      <c r="O289" s="926"/>
      <c r="P289" s="926"/>
      <c r="Q289" s="926"/>
      <c r="R289" s="926"/>
      <c r="S289" s="926"/>
      <c r="T289" s="926"/>
      <c r="U289" s="926"/>
      <c r="V289" s="926"/>
      <c r="W289" s="926"/>
      <c r="X289" s="926"/>
      <c r="Y289" s="926"/>
      <c r="Z289" s="926"/>
      <c r="AA289" s="926"/>
      <c r="AB289" s="926"/>
      <c r="AC289" s="926"/>
      <c r="AD289" s="926"/>
      <c r="AE289" s="926"/>
      <c r="AF289" s="926"/>
      <c r="AG289" s="926"/>
      <c r="AH289" s="926"/>
      <c r="AI289" s="926"/>
      <c r="AJ289" s="926"/>
      <c r="AK289" s="926"/>
      <c r="AL289" s="926"/>
      <c r="AM289" s="926"/>
      <c r="AN289" s="926"/>
      <c r="AO289" s="926"/>
      <c r="AP289" s="926"/>
      <c r="AQ289" s="926"/>
      <c r="AR289" s="926"/>
      <c r="AS289" s="926"/>
      <c r="AT289" s="926"/>
      <c r="AU289" s="926"/>
      <c r="AV289" s="926"/>
      <c r="AW289" s="926"/>
      <c r="AX289" s="926"/>
      <c r="AY289" s="926"/>
      <c r="AZ289" s="926"/>
      <c r="BA289" s="926"/>
      <c r="BB289" s="926"/>
      <c r="BC289" s="926"/>
      <c r="BD289" s="926"/>
      <c r="BE289" s="926"/>
      <c r="BF289" s="926"/>
      <c r="BG289" s="926"/>
      <c r="BH289" s="926"/>
      <c r="BI289" s="926"/>
      <c r="BJ289" s="926"/>
      <c r="BK289" s="926"/>
      <c r="BL289" s="926"/>
      <c r="BM289" s="926"/>
      <c r="BN289" s="926"/>
      <c r="BO289" s="926"/>
      <c r="BP289" s="926"/>
      <c r="BQ289" s="926"/>
      <c r="BR289" s="926"/>
      <c r="BS289" s="926"/>
      <c r="BT289" s="926"/>
      <c r="BU289" s="926"/>
      <c r="BV289" s="926"/>
      <c r="BW289" s="926"/>
      <c r="BX289" s="926"/>
      <c r="BY289" s="926"/>
      <c r="BZ289" s="926"/>
      <c r="CA289" s="926"/>
      <c r="CB289" s="926"/>
      <c r="CC289" s="926"/>
      <c r="CD289" s="926"/>
      <c r="CE289" s="926"/>
      <c r="CF289" s="926"/>
      <c r="CG289" s="926"/>
      <c r="CH289" s="926"/>
      <c r="CI289" s="926"/>
      <c r="CJ289" s="926"/>
      <c r="CK289" s="926"/>
      <c r="CL289" s="941"/>
    </row>
    <row r="290" spans="1:90" s="927" customFormat="1" hidden="1">
      <c r="A290" s="928" t="str">
        <f>IF(ISERROR(#REF!),"xx","")</f>
        <v>xx</v>
      </c>
      <c r="B290" s="971"/>
      <c r="C290" s="950" t="str">
        <f t="shared" si="4"/>
        <v/>
      </c>
      <c r="D290" s="872" t="s">
        <v>2836</v>
      </c>
      <c r="E290" s="954" t="s">
        <v>2875</v>
      </c>
      <c r="F290" s="937" t="s">
        <v>4308</v>
      </c>
      <c r="G290" s="936" t="s">
        <v>4309</v>
      </c>
      <c r="H290" s="936"/>
      <c r="I290" s="929"/>
      <c r="J290" s="926"/>
      <c r="K290" s="926"/>
      <c r="L290" s="926"/>
      <c r="M290" s="926"/>
      <c r="N290" s="926"/>
      <c r="O290" s="926"/>
      <c r="P290" s="926"/>
      <c r="Q290" s="926"/>
      <c r="R290" s="926"/>
      <c r="S290" s="926"/>
      <c r="T290" s="926"/>
      <c r="U290" s="926"/>
      <c r="V290" s="926"/>
      <c r="W290" s="926"/>
      <c r="X290" s="926"/>
      <c r="Y290" s="926"/>
      <c r="Z290" s="926"/>
      <c r="AA290" s="926"/>
      <c r="AB290" s="926"/>
      <c r="AC290" s="926"/>
      <c r="AD290" s="926"/>
      <c r="AE290" s="926"/>
      <c r="AF290" s="926"/>
      <c r="AG290" s="926"/>
      <c r="AH290" s="926"/>
      <c r="AI290" s="926"/>
      <c r="AJ290" s="926"/>
      <c r="AK290" s="926"/>
      <c r="AL290" s="926"/>
      <c r="AM290" s="926"/>
      <c r="AN290" s="926"/>
      <c r="AO290" s="926"/>
      <c r="AP290" s="926"/>
      <c r="AQ290" s="926"/>
      <c r="AR290" s="926"/>
      <c r="AS290" s="926"/>
      <c r="AT290" s="926"/>
      <c r="AU290" s="926"/>
      <c r="AV290" s="926"/>
      <c r="AW290" s="926"/>
      <c r="AX290" s="926"/>
      <c r="AY290" s="926"/>
      <c r="AZ290" s="926"/>
      <c r="BA290" s="926"/>
      <c r="BB290" s="926"/>
      <c r="BC290" s="926"/>
      <c r="BD290" s="926"/>
      <c r="BE290" s="926"/>
      <c r="BF290" s="926"/>
      <c r="BG290" s="926"/>
      <c r="BH290" s="926"/>
      <c r="BI290" s="926"/>
      <c r="BJ290" s="926"/>
      <c r="BK290" s="926"/>
      <c r="BL290" s="926"/>
      <c r="BM290" s="926"/>
      <c r="BN290" s="926"/>
      <c r="BO290" s="926"/>
      <c r="BP290" s="926"/>
      <c r="BQ290" s="926"/>
      <c r="BR290" s="926"/>
      <c r="BS290" s="926"/>
      <c r="BT290" s="926"/>
      <c r="BU290" s="926"/>
      <c r="BV290" s="926"/>
      <c r="BW290" s="926"/>
      <c r="BX290" s="926"/>
      <c r="BY290" s="926"/>
      <c r="BZ290" s="926"/>
      <c r="CA290" s="926"/>
      <c r="CB290" s="926"/>
      <c r="CC290" s="926"/>
      <c r="CD290" s="926"/>
      <c r="CE290" s="926"/>
      <c r="CF290" s="926"/>
      <c r="CG290" s="926"/>
      <c r="CH290" s="926"/>
      <c r="CI290" s="926"/>
      <c r="CJ290" s="926"/>
      <c r="CK290" s="926"/>
      <c r="CL290" s="941"/>
    </row>
    <row r="291" spans="1:90" s="927" customFormat="1" hidden="1">
      <c r="A291" s="928" t="str">
        <f>IF(ISERROR(#REF!),"xx","")</f>
        <v>xx</v>
      </c>
      <c r="B291" s="971"/>
      <c r="C291" s="950" t="str">
        <f t="shared" si="4"/>
        <v/>
      </c>
      <c r="D291" s="945" t="s">
        <v>3797</v>
      </c>
      <c r="E291" s="957" t="s">
        <v>3930</v>
      </c>
      <c r="F291" s="936" t="s">
        <v>3900</v>
      </c>
      <c r="G291" s="936" t="s">
        <v>3902</v>
      </c>
      <c r="H291" s="937" t="s">
        <v>3898</v>
      </c>
      <c r="I291" s="929"/>
      <c r="J291" s="926"/>
      <c r="K291" s="926"/>
      <c r="L291" s="926"/>
      <c r="M291" s="926"/>
      <c r="N291" s="926"/>
      <c r="O291" s="926"/>
      <c r="P291" s="926"/>
      <c r="Q291" s="926"/>
      <c r="R291" s="926"/>
      <c r="S291" s="926"/>
      <c r="T291" s="926"/>
      <c r="U291" s="926"/>
      <c r="V291" s="926"/>
      <c r="W291" s="926"/>
      <c r="X291" s="926"/>
      <c r="Y291" s="926"/>
      <c r="Z291" s="926"/>
      <c r="AA291" s="926"/>
      <c r="AB291" s="926"/>
      <c r="AC291" s="926"/>
      <c r="AD291" s="926"/>
      <c r="AE291" s="926"/>
      <c r="AF291" s="926"/>
      <c r="AG291" s="926"/>
      <c r="AH291" s="926"/>
      <c r="AI291" s="926"/>
      <c r="AJ291" s="926"/>
      <c r="AK291" s="926"/>
      <c r="AL291" s="926"/>
      <c r="AM291" s="926"/>
      <c r="AN291" s="926"/>
      <c r="AO291" s="926"/>
      <c r="AP291" s="926"/>
      <c r="AQ291" s="926"/>
      <c r="AR291" s="926"/>
      <c r="AS291" s="926"/>
      <c r="AT291" s="926"/>
      <c r="AU291" s="926"/>
      <c r="AV291" s="926"/>
      <c r="AW291" s="926"/>
      <c r="AX291" s="926"/>
      <c r="AY291" s="926"/>
      <c r="AZ291" s="926"/>
      <c r="BA291" s="926"/>
      <c r="BB291" s="926"/>
      <c r="BC291" s="926"/>
      <c r="BD291" s="926"/>
      <c r="BE291" s="926"/>
      <c r="BF291" s="926"/>
      <c r="BG291" s="926"/>
      <c r="BH291" s="926"/>
      <c r="BI291" s="926"/>
      <c r="BJ291" s="926"/>
      <c r="BK291" s="926"/>
      <c r="BL291" s="926"/>
      <c r="BM291" s="926"/>
      <c r="BN291" s="926"/>
      <c r="BO291" s="926"/>
      <c r="BP291" s="926"/>
      <c r="BQ291" s="926"/>
      <c r="BR291" s="926"/>
      <c r="BS291" s="926"/>
      <c r="BT291" s="926"/>
      <c r="BU291" s="926"/>
      <c r="BV291" s="926"/>
      <c r="BW291" s="926"/>
      <c r="BX291" s="926"/>
      <c r="BY291" s="926"/>
      <c r="BZ291" s="926"/>
      <c r="CA291" s="926"/>
      <c r="CB291" s="926"/>
      <c r="CC291" s="926"/>
      <c r="CD291" s="926"/>
      <c r="CE291" s="926"/>
      <c r="CF291" s="926"/>
      <c r="CG291" s="926"/>
      <c r="CH291" s="926"/>
      <c r="CI291" s="926"/>
      <c r="CJ291" s="926"/>
      <c r="CK291" s="926"/>
      <c r="CL291" s="941"/>
    </row>
    <row r="292" spans="1:90" s="927" customFormat="1" hidden="1">
      <c r="A292" s="928" t="str">
        <f>IF(ISERROR(#REF!),"xx","")</f>
        <v>xx</v>
      </c>
      <c r="B292" s="971"/>
      <c r="C292" s="950" t="str">
        <f t="shared" si="4"/>
        <v/>
      </c>
      <c r="D292" s="945" t="s">
        <v>3799</v>
      </c>
      <c r="E292" s="957" t="s">
        <v>3931</v>
      </c>
      <c r="F292" s="929" t="s">
        <v>3904</v>
      </c>
      <c r="G292" s="937"/>
      <c r="H292" s="936"/>
      <c r="I292" s="936"/>
      <c r="J292" s="926"/>
      <c r="K292" s="926"/>
      <c r="L292" s="926"/>
      <c r="M292" s="926"/>
      <c r="N292" s="926"/>
      <c r="O292" s="926"/>
      <c r="P292" s="926"/>
      <c r="Q292" s="926"/>
      <c r="R292" s="926"/>
      <c r="S292" s="926"/>
      <c r="T292" s="926"/>
      <c r="U292" s="926"/>
      <c r="V292" s="926"/>
      <c r="W292" s="926"/>
      <c r="X292" s="926"/>
      <c r="Y292" s="926"/>
      <c r="Z292" s="926"/>
      <c r="AA292" s="926"/>
      <c r="AB292" s="926"/>
      <c r="AC292" s="926"/>
      <c r="AD292" s="926"/>
      <c r="AE292" s="926"/>
      <c r="AF292" s="926"/>
      <c r="AG292" s="926"/>
      <c r="AH292" s="926"/>
      <c r="AI292" s="926"/>
      <c r="AJ292" s="926"/>
      <c r="AK292" s="926"/>
      <c r="AL292" s="926"/>
      <c r="AM292" s="926"/>
      <c r="AN292" s="926"/>
      <c r="AO292" s="926"/>
      <c r="AP292" s="926"/>
      <c r="AQ292" s="926"/>
      <c r="AR292" s="926"/>
      <c r="AS292" s="926"/>
      <c r="AT292" s="926"/>
      <c r="AU292" s="926"/>
      <c r="AV292" s="926"/>
      <c r="AW292" s="926"/>
      <c r="AX292" s="926"/>
      <c r="AY292" s="926"/>
      <c r="AZ292" s="926"/>
      <c r="BA292" s="926"/>
      <c r="BB292" s="926"/>
      <c r="BC292" s="926"/>
      <c r="BD292" s="926"/>
      <c r="BE292" s="926"/>
      <c r="BF292" s="926"/>
      <c r="BG292" s="926"/>
      <c r="BH292" s="926"/>
      <c r="BI292" s="926"/>
      <c r="BJ292" s="926"/>
      <c r="BK292" s="926"/>
      <c r="BL292" s="926"/>
      <c r="BM292" s="926"/>
      <c r="BN292" s="926"/>
      <c r="BO292" s="926"/>
      <c r="BP292" s="926"/>
      <c r="BQ292" s="926"/>
      <c r="BR292" s="926"/>
      <c r="BS292" s="926"/>
      <c r="BT292" s="926"/>
      <c r="BU292" s="926"/>
      <c r="BV292" s="926"/>
      <c r="BW292" s="926"/>
      <c r="BX292" s="926"/>
      <c r="BY292" s="926"/>
      <c r="BZ292" s="926"/>
      <c r="CA292" s="926"/>
      <c r="CB292" s="926"/>
      <c r="CC292" s="926"/>
      <c r="CD292" s="926"/>
      <c r="CE292" s="926"/>
      <c r="CF292" s="926"/>
      <c r="CG292" s="926"/>
      <c r="CH292" s="926"/>
      <c r="CI292" s="926"/>
      <c r="CJ292" s="926"/>
      <c r="CK292" s="926"/>
      <c r="CL292" s="941"/>
    </row>
    <row r="293" spans="1:90" s="927" customFormat="1" hidden="1">
      <c r="A293" s="928" t="str">
        <f>IF(ISERROR(#REF!),"xx","")</f>
        <v>xx</v>
      </c>
      <c r="B293" s="971"/>
      <c r="C293" s="950" t="str">
        <f t="shared" si="4"/>
        <v/>
      </c>
      <c r="D293" s="872" t="s">
        <v>3994</v>
      </c>
      <c r="E293" s="954" t="s">
        <v>4031</v>
      </c>
      <c r="F293" s="937" t="s">
        <v>4310</v>
      </c>
      <c r="G293" s="936" t="s">
        <v>4311</v>
      </c>
      <c r="H293" s="936"/>
      <c r="I293" s="929"/>
      <c r="J293" s="926"/>
      <c r="K293" s="926"/>
      <c r="L293" s="926"/>
      <c r="M293" s="926"/>
      <c r="N293" s="926"/>
      <c r="O293" s="926"/>
      <c r="P293" s="926"/>
      <c r="Q293" s="926"/>
      <c r="R293" s="926"/>
      <c r="S293" s="926"/>
      <c r="T293" s="926"/>
      <c r="U293" s="926"/>
      <c r="V293" s="926"/>
      <c r="W293" s="926"/>
      <c r="X293" s="926"/>
      <c r="Y293" s="926"/>
      <c r="Z293" s="926"/>
      <c r="AA293" s="926"/>
      <c r="AB293" s="926"/>
      <c r="AC293" s="926"/>
      <c r="AD293" s="926"/>
      <c r="AE293" s="926"/>
      <c r="AF293" s="926"/>
      <c r="AG293" s="926"/>
      <c r="AH293" s="926"/>
      <c r="AI293" s="926"/>
      <c r="AJ293" s="926"/>
      <c r="AK293" s="926"/>
      <c r="AL293" s="926"/>
      <c r="AM293" s="926"/>
      <c r="AN293" s="926"/>
      <c r="AO293" s="926"/>
      <c r="AP293" s="926"/>
      <c r="AQ293" s="926"/>
      <c r="AR293" s="926"/>
      <c r="AS293" s="926"/>
      <c r="AT293" s="926"/>
      <c r="AU293" s="926"/>
      <c r="AV293" s="926"/>
      <c r="AW293" s="926"/>
      <c r="AX293" s="926"/>
      <c r="AY293" s="926"/>
      <c r="AZ293" s="926"/>
      <c r="BA293" s="926"/>
      <c r="BB293" s="926"/>
      <c r="BC293" s="926"/>
      <c r="BD293" s="926"/>
      <c r="BE293" s="926"/>
      <c r="BF293" s="926"/>
      <c r="BG293" s="926"/>
      <c r="BH293" s="926"/>
      <c r="BI293" s="926"/>
      <c r="BJ293" s="926"/>
      <c r="BK293" s="926"/>
      <c r="BL293" s="926"/>
      <c r="BM293" s="926"/>
      <c r="BN293" s="926"/>
      <c r="BO293" s="926"/>
      <c r="BP293" s="926"/>
      <c r="BQ293" s="926"/>
      <c r="BR293" s="926"/>
      <c r="BS293" s="926"/>
      <c r="BT293" s="926"/>
      <c r="BU293" s="926"/>
      <c r="BV293" s="926"/>
      <c r="BW293" s="926"/>
      <c r="BX293" s="926"/>
      <c r="BY293" s="926"/>
      <c r="BZ293" s="926"/>
      <c r="CA293" s="926"/>
      <c r="CB293" s="926"/>
      <c r="CC293" s="926"/>
      <c r="CD293" s="926"/>
      <c r="CE293" s="926"/>
      <c r="CF293" s="926"/>
      <c r="CG293" s="926"/>
      <c r="CH293" s="926"/>
      <c r="CI293" s="926"/>
      <c r="CJ293" s="926"/>
      <c r="CK293" s="926"/>
      <c r="CL293" s="941"/>
    </row>
    <row r="294" spans="1:90" s="927" customFormat="1" hidden="1">
      <c r="A294" s="928" t="str">
        <f>IF(ISERROR(#REF!),"xx","")</f>
        <v>xx</v>
      </c>
      <c r="B294" s="971"/>
      <c r="C294" s="950" t="str">
        <f t="shared" si="4"/>
        <v/>
      </c>
      <c r="D294" s="945" t="s">
        <v>4196</v>
      </c>
      <c r="E294" s="957" t="s">
        <v>4292</v>
      </c>
      <c r="F294" s="936" t="s">
        <v>4313</v>
      </c>
      <c r="G294" s="936" t="s">
        <v>4314</v>
      </c>
      <c r="H294" s="937" t="s">
        <v>4295</v>
      </c>
      <c r="I294" s="929"/>
      <c r="J294" s="926"/>
      <c r="K294" s="926"/>
      <c r="L294" s="926"/>
      <c r="M294" s="926"/>
      <c r="N294" s="926"/>
      <c r="O294" s="926"/>
      <c r="P294" s="926"/>
      <c r="Q294" s="926"/>
      <c r="R294" s="926"/>
      <c r="S294" s="926"/>
      <c r="T294" s="926"/>
      <c r="U294" s="926"/>
      <c r="V294" s="926"/>
      <c r="W294" s="926"/>
      <c r="X294" s="926"/>
      <c r="Y294" s="926"/>
      <c r="Z294" s="926"/>
      <c r="AA294" s="926"/>
      <c r="AB294" s="926"/>
      <c r="AC294" s="926"/>
      <c r="AD294" s="926"/>
      <c r="AE294" s="926"/>
      <c r="AF294" s="926"/>
      <c r="AG294" s="926"/>
      <c r="AH294" s="926"/>
      <c r="AI294" s="926"/>
      <c r="AJ294" s="926"/>
      <c r="AK294" s="926"/>
      <c r="AL294" s="926"/>
      <c r="AM294" s="926"/>
      <c r="AN294" s="926"/>
      <c r="AO294" s="926"/>
      <c r="AP294" s="926"/>
      <c r="AQ294" s="926"/>
      <c r="AR294" s="926"/>
      <c r="AS294" s="926"/>
      <c r="AT294" s="926"/>
      <c r="AU294" s="926"/>
      <c r="AV294" s="926"/>
      <c r="AW294" s="926"/>
      <c r="AX294" s="926"/>
      <c r="AY294" s="926"/>
      <c r="AZ294" s="926"/>
      <c r="BA294" s="926"/>
      <c r="BB294" s="926"/>
      <c r="BC294" s="926"/>
      <c r="BD294" s="926"/>
      <c r="BE294" s="926"/>
      <c r="BF294" s="926"/>
      <c r="BG294" s="926"/>
      <c r="BH294" s="926"/>
      <c r="BI294" s="926"/>
      <c r="BJ294" s="926"/>
      <c r="BK294" s="926"/>
      <c r="BL294" s="926"/>
      <c r="BM294" s="926"/>
      <c r="BN294" s="926"/>
      <c r="BO294" s="926"/>
      <c r="BP294" s="926"/>
      <c r="BQ294" s="926"/>
      <c r="BR294" s="926"/>
      <c r="BS294" s="926"/>
      <c r="BT294" s="926"/>
      <c r="BU294" s="926"/>
      <c r="BV294" s="926"/>
      <c r="BW294" s="926"/>
      <c r="BX294" s="926"/>
      <c r="BY294" s="926"/>
      <c r="BZ294" s="926"/>
      <c r="CA294" s="926"/>
      <c r="CB294" s="926"/>
      <c r="CC294" s="926"/>
      <c r="CD294" s="926"/>
      <c r="CE294" s="926"/>
      <c r="CF294" s="926"/>
      <c r="CG294" s="926"/>
      <c r="CH294" s="926"/>
      <c r="CI294" s="926"/>
      <c r="CJ294" s="926"/>
      <c r="CK294" s="926"/>
      <c r="CL294" s="941"/>
    </row>
    <row r="295" spans="1:90" s="927" customFormat="1">
      <c r="A295" s="928" t="str">
        <f>IF(ISERROR(#REF!),"xx","")</f>
        <v>xx</v>
      </c>
      <c r="B295" s="971"/>
      <c r="C295" s="950" t="str">
        <f t="shared" si="4"/>
        <v>Press C83hc</v>
      </c>
      <c r="D295" s="945" t="s">
        <v>4281</v>
      </c>
      <c r="E295" s="957" t="s">
        <v>4293</v>
      </c>
      <c r="F295" s="937" t="s">
        <v>4315</v>
      </c>
      <c r="G295" s="936" t="s">
        <v>4567</v>
      </c>
      <c r="H295" s="936"/>
      <c r="I295" s="929"/>
      <c r="J295" s="926"/>
      <c r="K295" s="926"/>
      <c r="L295" s="926"/>
      <c r="M295" s="926"/>
      <c r="N295" s="926"/>
      <c r="O295" s="926"/>
      <c r="P295" s="926"/>
      <c r="Q295" s="926"/>
      <c r="R295" s="926"/>
      <c r="S295" s="926"/>
      <c r="T295" s="926"/>
      <c r="U295" s="926"/>
      <c r="V295" s="926"/>
      <c r="W295" s="926"/>
      <c r="X295" s="926"/>
      <c r="Y295" s="926"/>
      <c r="Z295" s="926"/>
      <c r="AA295" s="926"/>
      <c r="AB295" s="926"/>
      <c r="AC295" s="926"/>
      <c r="AD295" s="926"/>
      <c r="AE295" s="926"/>
      <c r="AF295" s="926"/>
      <c r="AG295" s="926"/>
      <c r="AH295" s="926"/>
      <c r="AI295" s="926"/>
      <c r="AJ295" s="926"/>
      <c r="AK295" s="926"/>
      <c r="AL295" s="926"/>
      <c r="AM295" s="926"/>
      <c r="AN295" s="926"/>
      <c r="AO295" s="926"/>
      <c r="AP295" s="926"/>
      <c r="AQ295" s="926"/>
      <c r="AR295" s="926"/>
      <c r="AS295" s="926"/>
      <c r="AT295" s="926"/>
      <c r="AU295" s="926"/>
      <c r="AV295" s="926"/>
      <c r="AW295" s="926"/>
      <c r="AX295" s="926"/>
      <c r="AY295" s="926"/>
      <c r="AZ295" s="926"/>
      <c r="BA295" s="926"/>
      <c r="BB295" s="926"/>
      <c r="BC295" s="926"/>
      <c r="BD295" s="926"/>
      <c r="BE295" s="926"/>
      <c r="BF295" s="926"/>
      <c r="BG295" s="926"/>
      <c r="BH295" s="926"/>
      <c r="BI295" s="926"/>
      <c r="BJ295" s="926"/>
      <c r="BK295" s="926"/>
      <c r="BL295" s="926"/>
      <c r="BM295" s="926"/>
      <c r="BN295" s="926"/>
      <c r="BO295" s="926"/>
      <c r="BP295" s="926"/>
      <c r="BQ295" s="926"/>
      <c r="BR295" s="926"/>
      <c r="BS295" s="926"/>
      <c r="BT295" s="926"/>
      <c r="BU295" s="926"/>
      <c r="BV295" s="926"/>
      <c r="BW295" s="926"/>
      <c r="BX295" s="926"/>
      <c r="BY295" s="926"/>
      <c r="BZ295" s="926"/>
      <c r="CA295" s="926"/>
      <c r="CB295" s="926"/>
      <c r="CC295" s="926"/>
      <c r="CD295" s="926"/>
      <c r="CE295" s="926"/>
      <c r="CF295" s="926"/>
      <c r="CG295" s="926"/>
      <c r="CH295" s="926"/>
      <c r="CI295" s="926"/>
      <c r="CJ295" s="926"/>
      <c r="CK295" s="926"/>
      <c r="CL295" s="941"/>
    </row>
    <row r="296" spans="1:90" s="927" customFormat="1" hidden="1">
      <c r="A296" s="928" t="str">
        <f>IF(ISERROR(#REF!),"xx","")</f>
        <v>xx</v>
      </c>
      <c r="B296" s="971"/>
      <c r="C296" s="950" t="str">
        <f t="shared" si="4"/>
        <v/>
      </c>
      <c r="D296" s="943">
        <v>9967000329</v>
      </c>
      <c r="E296" s="953" t="s">
        <v>2210</v>
      </c>
      <c r="F296" s="929" t="s">
        <v>191</v>
      </c>
      <c r="G296" s="929" t="s">
        <v>2330</v>
      </c>
      <c r="H296" s="929"/>
      <c r="I296" s="926"/>
      <c r="J296" s="926"/>
      <c r="K296" s="926"/>
      <c r="L296" s="926"/>
      <c r="M296" s="926"/>
      <c r="N296" s="926"/>
      <c r="O296" s="926"/>
      <c r="P296" s="926"/>
      <c r="Q296" s="926"/>
      <c r="R296" s="926"/>
      <c r="S296" s="926"/>
      <c r="T296" s="926"/>
      <c r="U296" s="926"/>
      <c r="V296" s="926"/>
      <c r="W296" s="926"/>
      <c r="X296" s="926"/>
      <c r="Y296" s="926"/>
      <c r="Z296" s="926"/>
      <c r="AA296" s="926"/>
      <c r="AB296" s="926"/>
      <c r="AC296" s="926"/>
      <c r="AD296" s="926"/>
      <c r="AE296" s="926"/>
      <c r="AF296" s="926"/>
      <c r="AG296" s="926"/>
      <c r="AH296" s="926"/>
      <c r="AI296" s="926"/>
      <c r="AJ296" s="926"/>
      <c r="AK296" s="926"/>
      <c r="AL296" s="926"/>
      <c r="AM296" s="926"/>
      <c r="AN296" s="926"/>
      <c r="AO296" s="926"/>
      <c r="AP296" s="926"/>
      <c r="AQ296" s="926"/>
      <c r="AR296" s="926"/>
      <c r="AS296" s="926"/>
      <c r="AT296" s="926"/>
      <c r="AU296" s="926"/>
      <c r="AV296" s="926"/>
      <c r="AW296" s="926"/>
      <c r="AX296" s="926"/>
      <c r="AY296" s="926"/>
      <c r="AZ296" s="926"/>
      <c r="BA296" s="926"/>
      <c r="BB296" s="926"/>
      <c r="BC296" s="926"/>
      <c r="BD296" s="926"/>
      <c r="BE296" s="926"/>
      <c r="BF296" s="926"/>
      <c r="BG296" s="926"/>
      <c r="BH296" s="926"/>
      <c r="BI296" s="926"/>
      <c r="BJ296" s="926"/>
      <c r="BK296" s="926"/>
      <c r="BL296" s="926"/>
      <c r="BM296" s="926"/>
      <c r="BN296" s="926"/>
      <c r="BO296" s="926"/>
      <c r="BP296" s="926"/>
      <c r="BQ296" s="926"/>
      <c r="BR296" s="926"/>
      <c r="BS296" s="926"/>
      <c r="BT296" s="926"/>
      <c r="BU296" s="926"/>
      <c r="BV296" s="926"/>
      <c r="BW296" s="926"/>
      <c r="BX296" s="926"/>
      <c r="BY296" s="926"/>
      <c r="BZ296" s="926"/>
      <c r="CA296" s="926"/>
      <c r="CB296" s="926"/>
      <c r="CC296" s="926"/>
      <c r="CD296" s="926"/>
      <c r="CE296" s="926"/>
      <c r="CF296" s="926"/>
      <c r="CG296" s="926"/>
      <c r="CH296" s="926"/>
      <c r="CI296" s="926"/>
      <c r="CJ296" s="926"/>
      <c r="CK296" s="926"/>
      <c r="CL296" s="941"/>
    </row>
    <row r="297" spans="1:90" s="927" customFormat="1" hidden="1">
      <c r="A297" s="928" t="str">
        <f>IF(ISERROR(#REF!),"xx","")</f>
        <v>xx</v>
      </c>
      <c r="B297" s="971"/>
      <c r="C297" s="950" t="str">
        <f t="shared" si="4"/>
        <v/>
      </c>
      <c r="D297" s="942">
        <v>9967000774</v>
      </c>
      <c r="E297" s="952" t="s">
        <v>2211</v>
      </c>
      <c r="F297" s="929" t="s">
        <v>2331</v>
      </c>
      <c r="G297" s="929"/>
      <c r="H297" s="929"/>
      <c r="I297" s="926"/>
      <c r="J297" s="926"/>
      <c r="K297" s="926"/>
      <c r="L297" s="926"/>
      <c r="M297" s="926"/>
      <c r="N297" s="926"/>
      <c r="O297" s="926"/>
      <c r="P297" s="926"/>
      <c r="Q297" s="926"/>
      <c r="R297" s="926"/>
      <c r="S297" s="926"/>
      <c r="T297" s="926"/>
      <c r="U297" s="926"/>
      <c r="V297" s="926"/>
      <c r="W297" s="926"/>
      <c r="X297" s="926"/>
      <c r="Y297" s="926"/>
      <c r="Z297" s="926"/>
      <c r="AA297" s="926"/>
      <c r="AB297" s="926"/>
      <c r="AC297" s="926"/>
      <c r="AD297" s="926"/>
      <c r="AE297" s="926"/>
      <c r="AF297" s="926"/>
      <c r="AG297" s="926"/>
      <c r="AH297" s="926"/>
      <c r="AI297" s="926"/>
      <c r="AJ297" s="926"/>
      <c r="AK297" s="926"/>
      <c r="AL297" s="926"/>
      <c r="AM297" s="926"/>
      <c r="AN297" s="926"/>
      <c r="AO297" s="926"/>
      <c r="AP297" s="926"/>
      <c r="AQ297" s="926"/>
      <c r="AR297" s="926"/>
      <c r="AS297" s="926"/>
      <c r="AT297" s="926"/>
      <c r="AU297" s="926"/>
      <c r="AV297" s="926"/>
      <c r="AW297" s="926"/>
      <c r="AX297" s="926"/>
      <c r="AY297" s="926"/>
      <c r="AZ297" s="926"/>
      <c r="BA297" s="926"/>
      <c r="BB297" s="926"/>
      <c r="BC297" s="926"/>
      <c r="BD297" s="926"/>
      <c r="BE297" s="926"/>
      <c r="BF297" s="926"/>
      <c r="BG297" s="926"/>
      <c r="BH297" s="926"/>
      <c r="BI297" s="926"/>
      <c r="BJ297" s="926"/>
      <c r="BK297" s="926"/>
      <c r="BL297" s="926"/>
      <c r="BM297" s="926"/>
      <c r="BN297" s="926"/>
      <c r="BO297" s="926"/>
      <c r="BP297" s="926"/>
      <c r="BQ297" s="926"/>
      <c r="BR297" s="926"/>
      <c r="BS297" s="926"/>
      <c r="BT297" s="926"/>
      <c r="BU297" s="926"/>
      <c r="BV297" s="926"/>
      <c r="BW297" s="926"/>
      <c r="BX297" s="926"/>
      <c r="BY297" s="926"/>
      <c r="BZ297" s="926"/>
      <c r="CA297" s="926"/>
      <c r="CB297" s="926"/>
      <c r="CC297" s="926"/>
      <c r="CD297" s="926"/>
      <c r="CE297" s="926"/>
      <c r="CF297" s="926"/>
      <c r="CG297" s="926"/>
      <c r="CH297" s="926"/>
      <c r="CI297" s="926"/>
      <c r="CJ297" s="926"/>
      <c r="CK297" s="926"/>
      <c r="CL297" s="941"/>
    </row>
    <row r="298" spans="1:90" s="927" customFormat="1" hidden="1">
      <c r="A298" s="928" t="str">
        <f>IF(ISERROR(#REF!),"xx","")</f>
        <v>xx</v>
      </c>
      <c r="B298" s="971"/>
      <c r="C298" s="950" t="str">
        <f t="shared" si="4"/>
        <v/>
      </c>
      <c r="D298" s="942">
        <v>9967000775</v>
      </c>
      <c r="E298" s="952" t="s">
        <v>2212</v>
      </c>
      <c r="F298" s="929" t="s">
        <v>2331</v>
      </c>
      <c r="G298" s="929"/>
      <c r="H298" s="929"/>
      <c r="I298" s="926"/>
      <c r="J298" s="926"/>
      <c r="K298" s="926"/>
      <c r="L298" s="926"/>
      <c r="M298" s="926"/>
      <c r="N298" s="926"/>
      <c r="O298" s="926"/>
      <c r="P298" s="926"/>
      <c r="Q298" s="926"/>
      <c r="R298" s="926"/>
      <c r="S298" s="926"/>
      <c r="T298" s="926"/>
      <c r="U298" s="926"/>
      <c r="V298" s="926"/>
      <c r="W298" s="926"/>
      <c r="X298" s="926"/>
      <c r="Y298" s="926"/>
      <c r="Z298" s="926"/>
      <c r="AA298" s="926"/>
      <c r="AB298" s="926"/>
      <c r="AC298" s="926"/>
      <c r="AD298" s="926"/>
      <c r="AE298" s="926"/>
      <c r="AF298" s="926"/>
      <c r="AG298" s="926"/>
      <c r="AH298" s="926"/>
      <c r="AI298" s="926"/>
      <c r="AJ298" s="926"/>
      <c r="AK298" s="926"/>
      <c r="AL298" s="926"/>
      <c r="AM298" s="926"/>
      <c r="AN298" s="926"/>
      <c r="AO298" s="926"/>
      <c r="AP298" s="926"/>
      <c r="AQ298" s="926"/>
      <c r="AR298" s="926"/>
      <c r="AS298" s="926"/>
      <c r="AT298" s="926"/>
      <c r="AU298" s="926"/>
      <c r="AV298" s="926"/>
      <c r="AW298" s="926"/>
      <c r="AX298" s="926"/>
      <c r="AY298" s="926"/>
      <c r="AZ298" s="926"/>
      <c r="BA298" s="926"/>
      <c r="BB298" s="926"/>
      <c r="BC298" s="926"/>
      <c r="BD298" s="926"/>
      <c r="BE298" s="926"/>
      <c r="BF298" s="926"/>
      <c r="BG298" s="926"/>
      <c r="BH298" s="926"/>
      <c r="BI298" s="926"/>
      <c r="BJ298" s="926"/>
      <c r="BK298" s="926"/>
      <c r="BL298" s="926"/>
      <c r="BM298" s="926"/>
      <c r="BN298" s="926"/>
      <c r="BO298" s="926"/>
      <c r="BP298" s="926"/>
      <c r="BQ298" s="926"/>
      <c r="BR298" s="926"/>
      <c r="BS298" s="926"/>
      <c r="BT298" s="926"/>
      <c r="BU298" s="926"/>
      <c r="BV298" s="926"/>
      <c r="BW298" s="926"/>
      <c r="BX298" s="926"/>
      <c r="BY298" s="926"/>
      <c r="BZ298" s="926"/>
      <c r="CA298" s="926"/>
      <c r="CB298" s="926"/>
      <c r="CC298" s="926"/>
      <c r="CD298" s="926"/>
      <c r="CE298" s="926"/>
      <c r="CF298" s="926"/>
      <c r="CG298" s="926"/>
      <c r="CH298" s="926"/>
      <c r="CI298" s="926"/>
      <c r="CJ298" s="926"/>
      <c r="CK298" s="926"/>
      <c r="CL298" s="941"/>
    </row>
    <row r="299" spans="1:90" s="927" customFormat="1" hidden="1">
      <c r="A299" s="928" t="str">
        <f>IF(ISERROR(#REF!),"xx","")</f>
        <v>xx</v>
      </c>
      <c r="B299" s="971"/>
      <c r="C299" s="950" t="str">
        <f t="shared" si="4"/>
        <v/>
      </c>
      <c r="D299" s="740">
        <v>9967001562</v>
      </c>
      <c r="E299" s="958" t="s">
        <v>2213</v>
      </c>
      <c r="F299" s="926" t="s">
        <v>4298</v>
      </c>
      <c r="G299" s="932" t="s">
        <v>4300</v>
      </c>
      <c r="H299" s="929" t="s">
        <v>4301</v>
      </c>
      <c r="I299" s="929" t="s">
        <v>4304</v>
      </c>
      <c r="J299" s="929" t="s">
        <v>4307</v>
      </c>
      <c r="K299" s="926"/>
      <c r="L299" s="926"/>
      <c r="M299" s="926"/>
      <c r="N299" s="926"/>
      <c r="O299" s="926"/>
      <c r="P299" s="926"/>
      <c r="Q299" s="926"/>
      <c r="R299" s="926"/>
      <c r="S299" s="926"/>
      <c r="T299" s="926"/>
      <c r="U299" s="926"/>
      <c r="V299" s="926"/>
      <c r="W299" s="926"/>
      <c r="X299" s="926"/>
      <c r="Y299" s="926"/>
      <c r="Z299" s="926"/>
      <c r="AA299" s="926"/>
      <c r="AB299" s="926"/>
      <c r="AC299" s="926"/>
      <c r="AD299" s="926"/>
      <c r="AE299" s="926"/>
      <c r="AF299" s="926"/>
      <c r="AG299" s="926"/>
      <c r="AH299" s="926"/>
      <c r="AI299" s="926"/>
      <c r="AJ299" s="926"/>
      <c r="AK299" s="926"/>
      <c r="AL299" s="926"/>
      <c r="AM299" s="926"/>
      <c r="AN299" s="926"/>
      <c r="AO299" s="926"/>
      <c r="AP299" s="926"/>
      <c r="AQ299" s="926"/>
      <c r="AR299" s="926"/>
      <c r="AS299" s="926"/>
      <c r="AT299" s="926"/>
      <c r="AU299" s="926"/>
      <c r="AV299" s="926"/>
      <c r="AW299" s="926"/>
      <c r="AX299" s="926"/>
      <c r="AY299" s="926"/>
      <c r="AZ299" s="926"/>
      <c r="BA299" s="926"/>
      <c r="BB299" s="926"/>
      <c r="BC299" s="926"/>
      <c r="BD299" s="926"/>
      <c r="BE299" s="926"/>
      <c r="BF299" s="926"/>
      <c r="BG299" s="926"/>
      <c r="BH299" s="926"/>
      <c r="BI299" s="926"/>
      <c r="BJ299" s="926"/>
      <c r="BK299" s="926"/>
      <c r="BL299" s="926"/>
      <c r="BM299" s="926"/>
      <c r="BN299" s="926"/>
      <c r="BO299" s="926"/>
      <c r="BP299" s="926"/>
      <c r="BQ299" s="926"/>
      <c r="BR299" s="926"/>
      <c r="BS299" s="926"/>
      <c r="BT299" s="926"/>
      <c r="BU299" s="926"/>
      <c r="BV299" s="926"/>
      <c r="BW299" s="926"/>
      <c r="BX299" s="926"/>
      <c r="BY299" s="926"/>
      <c r="BZ299" s="926"/>
      <c r="CA299" s="926"/>
      <c r="CB299" s="926"/>
      <c r="CC299" s="926"/>
      <c r="CD299" s="926"/>
      <c r="CE299" s="926"/>
      <c r="CF299" s="926"/>
      <c r="CG299" s="926"/>
      <c r="CH299" s="926"/>
      <c r="CI299" s="926"/>
      <c r="CJ299" s="926"/>
      <c r="CK299" s="926"/>
      <c r="CL299" s="941"/>
    </row>
    <row r="300" spans="1:90" s="927" customFormat="1">
      <c r="A300" s="928" t="str">
        <f>IF(ISERROR(#REF!),"xx","")</f>
        <v>xx</v>
      </c>
      <c r="B300" s="971"/>
      <c r="C300" s="950" t="str">
        <f t="shared" si="4"/>
        <v>Press C83hc</v>
      </c>
      <c r="D300" s="942" t="s">
        <v>3986</v>
      </c>
      <c r="E300" s="952" t="s">
        <v>4029</v>
      </c>
      <c r="F300" s="929" t="s">
        <v>4296</v>
      </c>
      <c r="G300" s="929" t="s">
        <v>4332</v>
      </c>
      <c r="H300" s="929" t="s">
        <v>4297</v>
      </c>
      <c r="I300" s="931" t="s">
        <v>3902</v>
      </c>
      <c r="J300" s="931" t="s">
        <v>3904</v>
      </c>
      <c r="K300" s="929" t="s">
        <v>4313</v>
      </c>
      <c r="L300" s="929" t="s">
        <v>4314</v>
      </c>
      <c r="M300" s="929" t="s">
        <v>4315</v>
      </c>
      <c r="N300" s="931" t="s">
        <v>4310</v>
      </c>
      <c r="O300" s="931" t="s">
        <v>4311</v>
      </c>
      <c r="P300" s="929" t="s">
        <v>4567</v>
      </c>
      <c r="Q300" s="932"/>
      <c r="R300" s="926"/>
      <c r="S300" s="926"/>
      <c r="T300" s="926"/>
      <c r="U300" s="926"/>
      <c r="V300" s="926"/>
      <c r="W300" s="926"/>
      <c r="X300" s="926"/>
      <c r="Y300" s="926"/>
      <c r="Z300" s="926"/>
      <c r="AA300" s="926"/>
      <c r="AB300" s="926"/>
      <c r="AC300" s="926"/>
      <c r="AD300" s="926"/>
      <c r="AE300" s="926"/>
      <c r="AF300" s="926"/>
      <c r="AG300" s="926"/>
      <c r="AH300" s="926"/>
      <c r="AI300" s="926"/>
      <c r="AJ300" s="926"/>
      <c r="AK300" s="926"/>
      <c r="AL300" s="926"/>
      <c r="AM300" s="926"/>
      <c r="AN300" s="926"/>
      <c r="AO300" s="926"/>
      <c r="AP300" s="926"/>
      <c r="AQ300" s="926"/>
      <c r="AR300" s="926"/>
      <c r="AS300" s="926"/>
      <c r="AT300" s="926"/>
      <c r="AU300" s="926"/>
      <c r="AV300" s="926"/>
      <c r="AW300" s="926"/>
      <c r="AX300" s="926"/>
      <c r="AY300" s="926"/>
      <c r="AZ300" s="926"/>
      <c r="BA300" s="926"/>
      <c r="BB300" s="926"/>
      <c r="BC300" s="926"/>
      <c r="BD300" s="926"/>
      <c r="BE300" s="926"/>
      <c r="BF300" s="926"/>
      <c r="BG300" s="926"/>
      <c r="BH300" s="926"/>
      <c r="BI300" s="926"/>
      <c r="BJ300" s="926"/>
      <c r="BK300" s="926"/>
      <c r="BL300" s="926"/>
      <c r="BM300" s="926"/>
      <c r="BN300" s="926"/>
      <c r="BO300" s="926"/>
      <c r="BP300" s="926"/>
      <c r="BQ300" s="926"/>
      <c r="BR300" s="926"/>
      <c r="BS300" s="926"/>
      <c r="BT300" s="926"/>
      <c r="BU300" s="926"/>
      <c r="BV300" s="926"/>
      <c r="BW300" s="926"/>
      <c r="BX300" s="926"/>
      <c r="BY300" s="926"/>
      <c r="BZ300" s="926"/>
      <c r="CA300" s="926"/>
      <c r="CB300" s="926"/>
      <c r="CC300" s="926"/>
      <c r="CD300" s="926"/>
      <c r="CE300" s="926"/>
      <c r="CF300" s="926"/>
      <c r="CG300" s="926"/>
      <c r="CH300" s="926"/>
      <c r="CI300" s="926"/>
      <c r="CJ300" s="926"/>
      <c r="CK300" s="926"/>
      <c r="CL300" s="941"/>
    </row>
    <row r="301" spans="1:90" s="927" customFormat="1" hidden="1">
      <c r="A301" s="928" t="str">
        <f>IF(ISERROR(#REF!),"xx","")</f>
        <v>xx</v>
      </c>
      <c r="B301" s="971"/>
      <c r="C301" s="950" t="str">
        <f t="shared" si="4"/>
        <v/>
      </c>
      <c r="D301" s="942" t="s">
        <v>364</v>
      </c>
      <c r="E301" s="952" t="s">
        <v>2214</v>
      </c>
      <c r="F301" s="931">
        <v>223</v>
      </c>
      <c r="G301" s="931">
        <v>283</v>
      </c>
      <c r="H301" s="931">
        <v>363</v>
      </c>
      <c r="I301" s="931">
        <v>423</v>
      </c>
      <c r="J301" s="929" t="s">
        <v>897</v>
      </c>
      <c r="K301" s="929" t="s">
        <v>318</v>
      </c>
      <c r="L301" s="929" t="s">
        <v>989</v>
      </c>
      <c r="M301" s="929" t="s">
        <v>319</v>
      </c>
      <c r="N301" s="929" t="s">
        <v>990</v>
      </c>
      <c r="O301" s="929" t="s">
        <v>320</v>
      </c>
      <c r="P301" s="929" t="s">
        <v>271</v>
      </c>
      <c r="Q301" s="932" t="s">
        <v>991</v>
      </c>
      <c r="R301" s="926"/>
      <c r="S301" s="926"/>
      <c r="T301" s="926"/>
      <c r="U301" s="926"/>
      <c r="V301" s="926"/>
      <c r="W301" s="926"/>
      <c r="X301" s="926"/>
      <c r="Y301" s="926"/>
      <c r="Z301" s="926"/>
      <c r="AA301" s="926"/>
      <c r="AB301" s="926"/>
      <c r="AC301" s="926"/>
      <c r="AD301" s="926"/>
      <c r="AE301" s="926"/>
      <c r="AF301" s="926"/>
      <c r="AG301" s="926"/>
      <c r="AH301" s="926"/>
      <c r="AI301" s="926"/>
      <c r="AJ301" s="926"/>
      <c r="AK301" s="926"/>
      <c r="AL301" s="926"/>
      <c r="AM301" s="926"/>
      <c r="AN301" s="926"/>
      <c r="AO301" s="926"/>
      <c r="AP301" s="926"/>
      <c r="AQ301" s="926"/>
      <c r="AR301" s="926"/>
      <c r="AS301" s="926"/>
      <c r="AT301" s="926"/>
      <c r="AU301" s="926"/>
      <c r="AV301" s="926"/>
      <c r="AW301" s="926"/>
      <c r="AX301" s="926"/>
      <c r="AY301" s="926"/>
      <c r="AZ301" s="926"/>
      <c r="BA301" s="926"/>
      <c r="BB301" s="926"/>
      <c r="BC301" s="926"/>
      <c r="BD301" s="926"/>
      <c r="BE301" s="926"/>
      <c r="BF301" s="926"/>
      <c r="BG301" s="926"/>
      <c r="BH301" s="926"/>
      <c r="BI301" s="926"/>
      <c r="BJ301" s="926"/>
      <c r="BK301" s="926"/>
      <c r="BL301" s="926"/>
      <c r="BM301" s="926"/>
      <c r="BN301" s="926"/>
      <c r="BO301" s="926"/>
      <c r="BP301" s="926"/>
      <c r="BQ301" s="926"/>
      <c r="BR301" s="926"/>
      <c r="BS301" s="926"/>
      <c r="BT301" s="926"/>
      <c r="BU301" s="926"/>
      <c r="BV301" s="926"/>
      <c r="BW301" s="926"/>
      <c r="BX301" s="926"/>
      <c r="BY301" s="926"/>
      <c r="BZ301" s="926"/>
      <c r="CA301" s="926"/>
      <c r="CB301" s="926"/>
      <c r="CC301" s="926"/>
      <c r="CD301" s="926"/>
      <c r="CE301" s="926"/>
      <c r="CF301" s="926"/>
      <c r="CG301" s="926"/>
      <c r="CH301" s="926"/>
      <c r="CI301" s="926"/>
      <c r="CJ301" s="926"/>
      <c r="CK301" s="926"/>
      <c r="CL301" s="941"/>
    </row>
    <row r="302" spans="1:90" s="927" customFormat="1" hidden="1">
      <c r="A302" s="928" t="str">
        <f>IF(ISERROR(#REF!),"xx","")</f>
        <v>xx</v>
      </c>
      <c r="B302" s="971"/>
      <c r="C302" s="950" t="str">
        <f t="shared" si="4"/>
        <v/>
      </c>
      <c r="D302" s="872" t="s">
        <v>3063</v>
      </c>
      <c r="E302" s="954" t="s">
        <v>2215</v>
      </c>
      <c r="F302" s="926">
        <v>227</v>
      </c>
      <c r="G302" s="926">
        <v>287</v>
      </c>
      <c r="H302" s="926">
        <v>308</v>
      </c>
      <c r="I302" s="926">
        <v>367</v>
      </c>
      <c r="J302" s="926">
        <v>368</v>
      </c>
      <c r="K302" s="926">
        <v>458</v>
      </c>
      <c r="L302" s="926">
        <v>558</v>
      </c>
      <c r="M302" s="933" t="s">
        <v>2473</v>
      </c>
      <c r="N302" s="933" t="s">
        <v>2474</v>
      </c>
      <c r="O302" s="926" t="s">
        <v>4256</v>
      </c>
      <c r="P302" s="933" t="s">
        <v>2475</v>
      </c>
      <c r="Q302" s="926" t="s">
        <v>4241</v>
      </c>
      <c r="R302" s="933" t="s">
        <v>2384</v>
      </c>
      <c r="S302" s="926" t="s">
        <v>4242</v>
      </c>
      <c r="T302" s="933" t="s">
        <v>2383</v>
      </c>
      <c r="U302" s="926" t="s">
        <v>4243</v>
      </c>
      <c r="V302" s="933" t="s">
        <v>2079</v>
      </c>
      <c r="W302" s="933" t="s">
        <v>2325</v>
      </c>
      <c r="X302" s="926" t="s">
        <v>3256</v>
      </c>
      <c r="Y302" s="926" t="s">
        <v>3291</v>
      </c>
      <c r="Z302" s="933" t="s">
        <v>2080</v>
      </c>
      <c r="AA302" s="934" t="s">
        <v>2333</v>
      </c>
      <c r="AB302" s="926" t="s">
        <v>3257</v>
      </c>
      <c r="AC302" s="926" t="s">
        <v>3128</v>
      </c>
      <c r="AD302" s="933" t="s">
        <v>2081</v>
      </c>
      <c r="AE302" s="926" t="s">
        <v>2082</v>
      </c>
      <c r="AF302" s="926" t="s">
        <v>3130</v>
      </c>
      <c r="AG302" s="926" t="s">
        <v>1804</v>
      </c>
      <c r="AH302" s="926" t="s">
        <v>2052</v>
      </c>
      <c r="AI302" s="926" t="s">
        <v>3665</v>
      </c>
      <c r="AJ302" s="926" t="s">
        <v>1789</v>
      </c>
      <c r="AK302" s="926" t="s">
        <v>2051</v>
      </c>
      <c r="AL302" s="926" t="s">
        <v>3674</v>
      </c>
      <c r="AM302" s="926"/>
      <c r="AN302" s="926"/>
      <c r="AO302" s="926"/>
      <c r="AP302" s="926"/>
      <c r="AQ302" s="926"/>
      <c r="AR302" s="926"/>
      <c r="AS302" s="926"/>
      <c r="AT302" s="926"/>
      <c r="AU302" s="926"/>
      <c r="AV302" s="926"/>
      <c r="AW302" s="926"/>
      <c r="AX302" s="926"/>
      <c r="AY302" s="926"/>
      <c r="AZ302" s="926"/>
      <c r="BA302" s="926"/>
      <c r="BB302" s="926"/>
      <c r="BC302" s="926"/>
      <c r="BD302" s="926"/>
      <c r="BE302" s="926"/>
      <c r="BF302" s="926"/>
      <c r="BG302" s="926"/>
      <c r="BH302" s="926"/>
      <c r="BI302" s="926"/>
      <c r="BJ302" s="926"/>
      <c r="BK302" s="926"/>
      <c r="BL302" s="926"/>
      <c r="BM302" s="926"/>
      <c r="BN302" s="926"/>
      <c r="BO302" s="926"/>
      <c r="BP302" s="926"/>
      <c r="BQ302" s="926"/>
      <c r="BR302" s="926"/>
      <c r="BS302" s="926"/>
      <c r="BT302" s="926"/>
      <c r="BU302" s="926"/>
      <c r="BV302" s="926"/>
      <c r="BW302" s="926"/>
      <c r="BX302" s="926"/>
      <c r="BY302" s="926"/>
      <c r="BZ302" s="926"/>
      <c r="CA302" s="926"/>
      <c r="CB302" s="926"/>
      <c r="CC302" s="926"/>
      <c r="CD302" s="926"/>
      <c r="CE302" s="926"/>
      <c r="CF302" s="926"/>
      <c r="CG302" s="926"/>
      <c r="CH302" s="926"/>
      <c r="CI302" s="926"/>
      <c r="CJ302" s="926"/>
      <c r="CK302" s="926"/>
      <c r="CL302" s="941"/>
    </row>
    <row r="303" spans="1:90" s="927" customFormat="1" hidden="1">
      <c r="A303" s="928" t="str">
        <f>IF(ISERROR(#REF!),"xx","")</f>
        <v>xx</v>
      </c>
      <c r="B303" s="971"/>
      <c r="C303" s="950" t="str">
        <f t="shared" si="4"/>
        <v/>
      </c>
      <c r="D303" s="872" t="s">
        <v>3535</v>
      </c>
      <c r="E303" s="954" t="s">
        <v>3591</v>
      </c>
      <c r="F303" s="926">
        <v>458</v>
      </c>
      <c r="G303" s="926">
        <v>558</v>
      </c>
      <c r="H303" s="932">
        <v>758</v>
      </c>
      <c r="I303" s="932">
        <v>958</v>
      </c>
      <c r="J303" s="931" t="s">
        <v>4242</v>
      </c>
      <c r="K303" s="929" t="s">
        <v>4243</v>
      </c>
      <c r="L303" s="929" t="s">
        <v>4095</v>
      </c>
      <c r="M303" s="929" t="s">
        <v>3665</v>
      </c>
      <c r="N303" s="929" t="s">
        <v>3674</v>
      </c>
      <c r="O303" s="926" t="s">
        <v>3675</v>
      </c>
      <c r="P303" s="935" t="s">
        <v>4102</v>
      </c>
      <c r="Q303" s="935" t="s">
        <v>4103</v>
      </c>
      <c r="R303" s="932" t="s">
        <v>4312</v>
      </c>
      <c r="S303" s="929"/>
      <c r="T303" s="929"/>
      <c r="U303" s="929"/>
      <c r="V303" s="932"/>
      <c r="W303" s="926"/>
      <c r="X303" s="929"/>
      <c r="Y303" s="929"/>
      <c r="Z303" s="926"/>
      <c r="AA303" s="926"/>
      <c r="AB303" s="926"/>
      <c r="AC303" s="926"/>
      <c r="AD303" s="926"/>
      <c r="AE303" s="926"/>
      <c r="AF303" s="926"/>
      <c r="AG303" s="926"/>
      <c r="AH303" s="926"/>
      <c r="AI303" s="926"/>
      <c r="AJ303" s="926"/>
      <c r="AK303" s="926"/>
      <c r="AL303" s="926"/>
      <c r="AM303" s="926"/>
      <c r="AN303" s="926"/>
      <c r="AO303" s="926"/>
      <c r="AP303" s="926"/>
      <c r="AQ303" s="926"/>
      <c r="AR303" s="926"/>
      <c r="AS303" s="926"/>
      <c r="AT303" s="926"/>
      <c r="AU303" s="926"/>
      <c r="AV303" s="926"/>
      <c r="AW303" s="926"/>
      <c r="AX303" s="926"/>
      <c r="AY303" s="926"/>
      <c r="AZ303" s="926"/>
      <c r="BA303" s="926"/>
      <c r="BB303" s="926"/>
      <c r="BC303" s="926"/>
      <c r="BD303" s="926"/>
      <c r="BE303" s="926"/>
      <c r="BF303" s="926"/>
      <c r="BG303" s="926"/>
      <c r="BH303" s="926"/>
      <c r="BI303" s="926"/>
      <c r="BJ303" s="926"/>
      <c r="BK303" s="926"/>
      <c r="BL303" s="926"/>
      <c r="BM303" s="926"/>
      <c r="BN303" s="926"/>
      <c r="BO303" s="926"/>
      <c r="BP303" s="926"/>
      <c r="BQ303" s="926"/>
      <c r="BR303" s="926"/>
      <c r="BS303" s="926"/>
      <c r="BT303" s="926"/>
      <c r="BU303" s="926"/>
      <c r="BV303" s="926"/>
      <c r="BW303" s="926"/>
      <c r="BX303" s="926"/>
      <c r="BY303" s="926"/>
      <c r="BZ303" s="926"/>
      <c r="CA303" s="926"/>
      <c r="CB303" s="926"/>
      <c r="CC303" s="926"/>
      <c r="CD303" s="926"/>
      <c r="CE303" s="926"/>
      <c r="CF303" s="926"/>
      <c r="CG303" s="926"/>
      <c r="CH303" s="926"/>
      <c r="CI303" s="926"/>
      <c r="CJ303" s="926"/>
      <c r="CK303" s="926"/>
      <c r="CL303" s="941"/>
    </row>
    <row r="304" spans="1:90" hidden="1">
      <c r="A304" s="928" t="str">
        <f>IF(ISERROR(#REF!),"xx","")</f>
        <v>xx</v>
      </c>
      <c r="C304" s="950" t="str">
        <f t="shared" si="4"/>
        <v/>
      </c>
      <c r="D304" s="942" t="s">
        <v>211</v>
      </c>
      <c r="E304" s="952" t="s">
        <v>2216</v>
      </c>
      <c r="F304" s="931">
        <v>223</v>
      </c>
      <c r="G304" s="931">
        <v>283</v>
      </c>
      <c r="H304" s="931">
        <v>363</v>
      </c>
      <c r="I304" s="929">
        <v>423</v>
      </c>
      <c r="J304" s="932">
        <v>552</v>
      </c>
      <c r="K304" s="932">
        <v>652</v>
      </c>
      <c r="L304" s="929" t="s">
        <v>989</v>
      </c>
      <c r="M304" s="929" t="s">
        <v>990</v>
      </c>
      <c r="N304" s="932" t="s">
        <v>991</v>
      </c>
      <c r="O304" s="932" t="s">
        <v>1102</v>
      </c>
      <c r="P304" s="929" t="s">
        <v>1416</v>
      </c>
      <c r="Q304" s="932" t="s">
        <v>1417</v>
      </c>
      <c r="R304" s="929" t="s">
        <v>845</v>
      </c>
      <c r="CL304" s="941"/>
    </row>
    <row r="305" spans="1:90" s="927" customFormat="1" hidden="1">
      <c r="A305" s="928" t="str">
        <f>IF(ISERROR(#REF!),"xx","")</f>
        <v>xx</v>
      </c>
      <c r="B305" s="971"/>
      <c r="C305" s="950" t="str">
        <f t="shared" si="4"/>
        <v/>
      </c>
      <c r="D305" s="940">
        <v>9967002355</v>
      </c>
      <c r="E305" s="955" t="s">
        <v>2217</v>
      </c>
      <c r="F305" s="925" t="s">
        <v>1959</v>
      </c>
      <c r="G305" s="925"/>
      <c r="H305" s="925"/>
      <c r="I305" s="926"/>
      <c r="J305" s="926"/>
      <c r="K305" s="926"/>
      <c r="L305" s="926"/>
      <c r="M305" s="926"/>
      <c r="N305" s="926"/>
      <c r="O305" s="926"/>
      <c r="P305" s="926"/>
      <c r="Q305" s="926"/>
      <c r="R305" s="926"/>
      <c r="S305" s="926"/>
      <c r="T305" s="926"/>
      <c r="U305" s="926"/>
      <c r="V305" s="926"/>
      <c r="W305" s="926"/>
      <c r="X305" s="926"/>
      <c r="Y305" s="926"/>
      <c r="Z305" s="926"/>
      <c r="AA305" s="926"/>
      <c r="AB305" s="926"/>
      <c r="AC305" s="926"/>
      <c r="AD305" s="926"/>
      <c r="AE305" s="926"/>
      <c r="AF305" s="926"/>
      <c r="AG305" s="926"/>
      <c r="AH305" s="926"/>
      <c r="AI305" s="926"/>
      <c r="AJ305" s="926"/>
      <c r="AK305" s="926"/>
      <c r="AL305" s="926"/>
      <c r="AM305" s="926"/>
      <c r="AN305" s="926"/>
      <c r="AO305" s="926"/>
      <c r="AP305" s="926"/>
      <c r="AQ305" s="926"/>
      <c r="AR305" s="926"/>
      <c r="AS305" s="926"/>
      <c r="AT305" s="926"/>
      <c r="AU305" s="926"/>
      <c r="AV305" s="926"/>
      <c r="AW305" s="926"/>
      <c r="AX305" s="926"/>
      <c r="AY305" s="926"/>
      <c r="AZ305" s="926"/>
      <c r="BA305" s="926"/>
      <c r="BB305" s="926"/>
      <c r="BC305" s="926"/>
      <c r="BD305" s="926"/>
      <c r="BE305" s="926"/>
      <c r="BF305" s="926"/>
      <c r="BG305" s="926"/>
      <c r="BH305" s="926"/>
      <c r="BI305" s="926"/>
      <c r="BJ305" s="926"/>
      <c r="BK305" s="926"/>
      <c r="BL305" s="926"/>
      <c r="BM305" s="926"/>
      <c r="BN305" s="926"/>
      <c r="BO305" s="926"/>
      <c r="BP305" s="926"/>
      <c r="BQ305" s="926"/>
      <c r="BR305" s="926"/>
      <c r="BS305" s="926"/>
      <c r="BT305" s="926"/>
      <c r="BU305" s="926"/>
      <c r="BV305" s="926"/>
      <c r="BW305" s="926"/>
      <c r="BX305" s="926"/>
      <c r="BY305" s="926"/>
      <c r="BZ305" s="926"/>
      <c r="CA305" s="926"/>
      <c r="CB305" s="926"/>
      <c r="CC305" s="926"/>
      <c r="CD305" s="926"/>
      <c r="CE305" s="926"/>
      <c r="CF305" s="926"/>
      <c r="CG305" s="926"/>
      <c r="CH305" s="926"/>
      <c r="CI305" s="926"/>
      <c r="CJ305" s="926"/>
      <c r="CK305" s="926"/>
      <c r="CL305" s="941"/>
    </row>
    <row r="306" spans="1:90" s="927" customFormat="1" hidden="1">
      <c r="A306" s="928" t="str">
        <f>IF(ISERROR(#REF!),"xx","")</f>
        <v>xx</v>
      </c>
      <c r="B306" s="971"/>
      <c r="C306" s="950" t="str">
        <f t="shared" si="4"/>
        <v/>
      </c>
      <c r="D306" s="942">
        <v>4623485</v>
      </c>
      <c r="E306" s="952" t="s">
        <v>3881</v>
      </c>
      <c r="F306" s="932">
        <v>227</v>
      </c>
      <c r="G306" s="932">
        <v>287</v>
      </c>
      <c r="H306" s="926">
        <v>308</v>
      </c>
      <c r="I306" s="931">
        <v>367</v>
      </c>
      <c r="J306" s="926">
        <v>368</v>
      </c>
      <c r="K306" s="926">
        <v>458</v>
      </c>
      <c r="L306" s="926">
        <v>558</v>
      </c>
      <c r="M306" s="926">
        <v>654</v>
      </c>
      <c r="N306" s="926">
        <v>754</v>
      </c>
      <c r="O306" s="926">
        <v>758</v>
      </c>
      <c r="P306" s="926">
        <v>958</v>
      </c>
      <c r="Q306" s="926" t="s">
        <v>2473</v>
      </c>
      <c r="R306" s="926" t="s">
        <v>2474</v>
      </c>
      <c r="S306" s="926" t="s">
        <v>4256</v>
      </c>
      <c r="T306" s="926" t="s">
        <v>2475</v>
      </c>
      <c r="U306" s="926" t="s">
        <v>4241</v>
      </c>
      <c r="V306" s="926" t="s">
        <v>2384</v>
      </c>
      <c r="W306" s="926" t="s">
        <v>4242</v>
      </c>
      <c r="X306" s="933" t="s">
        <v>2383</v>
      </c>
      <c r="Y306" s="926" t="s">
        <v>4243</v>
      </c>
      <c r="Z306" s="933" t="s">
        <v>2378</v>
      </c>
      <c r="AA306" s="926" t="s">
        <v>4095</v>
      </c>
      <c r="AB306" s="933" t="s">
        <v>2379</v>
      </c>
      <c r="AC306" s="933" t="s">
        <v>2079</v>
      </c>
      <c r="AD306" s="926" t="s">
        <v>2325</v>
      </c>
      <c r="AE306" s="926" t="s">
        <v>3256</v>
      </c>
      <c r="AF306" s="926" t="s">
        <v>3291</v>
      </c>
      <c r="AG306" s="933" t="s">
        <v>2080</v>
      </c>
      <c r="AH306" s="933" t="s">
        <v>2333</v>
      </c>
      <c r="AI306" s="926" t="s">
        <v>3257</v>
      </c>
      <c r="AJ306" s="931" t="s">
        <v>3128</v>
      </c>
      <c r="AK306" s="926" t="s">
        <v>2081</v>
      </c>
      <c r="AL306" s="933" t="s">
        <v>2082</v>
      </c>
      <c r="AM306" s="926" t="s">
        <v>3130</v>
      </c>
      <c r="AN306" s="933" t="s">
        <v>1804</v>
      </c>
      <c r="AO306" s="934" t="s">
        <v>2052</v>
      </c>
      <c r="AP306" s="926" t="s">
        <v>3665</v>
      </c>
      <c r="AQ306" s="933" t="s">
        <v>1789</v>
      </c>
      <c r="AR306" s="931" t="s">
        <v>2051</v>
      </c>
      <c r="AS306" s="926" t="s">
        <v>3674</v>
      </c>
      <c r="AT306" s="931" t="s">
        <v>1149</v>
      </c>
      <c r="AU306" s="931" t="s">
        <v>2072</v>
      </c>
      <c r="AV306" s="926" t="s">
        <v>3675</v>
      </c>
      <c r="AW306" s="926" t="s">
        <v>4102</v>
      </c>
      <c r="AX306" s="931" t="s">
        <v>1150</v>
      </c>
      <c r="AY306" s="931" t="s">
        <v>2073</v>
      </c>
      <c r="AZ306" s="926" t="s">
        <v>4103</v>
      </c>
      <c r="BA306" s="926" t="s">
        <v>4312</v>
      </c>
      <c r="BB306" s="926" t="s">
        <v>2068</v>
      </c>
      <c r="BC306" s="931" t="s">
        <v>2380</v>
      </c>
      <c r="BD306" s="931" t="s">
        <v>909</v>
      </c>
      <c r="BE306" s="926" t="s">
        <v>2083</v>
      </c>
      <c r="BF306" s="926"/>
      <c r="BG306" s="926"/>
      <c r="BH306" s="926"/>
      <c r="BI306" s="926"/>
      <c r="BJ306" s="926"/>
      <c r="BK306" s="926"/>
      <c r="BL306" s="926"/>
      <c r="BM306" s="926"/>
      <c r="BN306" s="926"/>
      <c r="BO306" s="926"/>
      <c r="BP306" s="926"/>
      <c r="BQ306" s="926"/>
      <c r="BR306" s="926"/>
      <c r="BS306" s="926"/>
      <c r="BT306" s="926"/>
      <c r="BU306" s="926"/>
      <c r="BV306" s="926"/>
      <c r="BW306" s="926"/>
      <c r="BX306" s="926"/>
      <c r="BY306" s="926"/>
      <c r="BZ306" s="926"/>
      <c r="CA306" s="926"/>
      <c r="CB306" s="926"/>
      <c r="CC306" s="926"/>
      <c r="CD306" s="926"/>
      <c r="CE306" s="926"/>
      <c r="CF306" s="926"/>
      <c r="CG306" s="926"/>
      <c r="CH306" s="926"/>
      <c r="CI306" s="926"/>
      <c r="CJ306" s="926"/>
      <c r="CK306" s="926"/>
      <c r="CL306" s="941"/>
    </row>
    <row r="307" spans="1:90" s="927" customFormat="1" hidden="1">
      <c r="A307" s="928" t="str">
        <f>IF(ISERROR(#REF!),"xx","")</f>
        <v>xx</v>
      </c>
      <c r="B307" s="971"/>
      <c r="C307" s="950" t="str">
        <f t="shared" si="4"/>
        <v/>
      </c>
      <c r="D307" s="942" t="s">
        <v>462</v>
      </c>
      <c r="E307" s="952" t="s">
        <v>2218</v>
      </c>
      <c r="F307" s="926">
        <v>227</v>
      </c>
      <c r="G307" s="926">
        <v>287</v>
      </c>
      <c r="H307" s="926">
        <v>308</v>
      </c>
      <c r="I307" s="926">
        <v>368</v>
      </c>
      <c r="J307" s="926">
        <v>458</v>
      </c>
      <c r="K307" s="926">
        <v>558</v>
      </c>
      <c r="L307" s="929">
        <v>654</v>
      </c>
      <c r="M307" s="929">
        <v>754</v>
      </c>
      <c r="N307" s="926">
        <v>758</v>
      </c>
      <c r="O307" s="926">
        <v>958</v>
      </c>
      <c r="P307" s="926" t="s">
        <v>2473</v>
      </c>
      <c r="Q307" s="926" t="s">
        <v>2474</v>
      </c>
      <c r="R307" s="926" t="s">
        <v>4256</v>
      </c>
      <c r="S307" s="926" t="s">
        <v>2475</v>
      </c>
      <c r="T307" s="926" t="s">
        <v>4241</v>
      </c>
      <c r="U307" s="926" t="s">
        <v>2384</v>
      </c>
      <c r="V307" s="926" t="s">
        <v>4242</v>
      </c>
      <c r="W307" s="926" t="s">
        <v>2383</v>
      </c>
      <c r="X307" s="926" t="s">
        <v>4243</v>
      </c>
      <c r="Y307" s="926" t="s">
        <v>2378</v>
      </c>
      <c r="Z307" s="926" t="s">
        <v>4095</v>
      </c>
      <c r="AA307" s="926" t="s">
        <v>2379</v>
      </c>
      <c r="AB307" s="926" t="s">
        <v>2079</v>
      </c>
      <c r="AC307" s="926" t="s">
        <v>2325</v>
      </c>
      <c r="AD307" s="926" t="s">
        <v>3256</v>
      </c>
      <c r="AE307" s="926" t="s">
        <v>3291</v>
      </c>
      <c r="AF307" s="926" t="s">
        <v>2080</v>
      </c>
      <c r="AG307" s="926" t="s">
        <v>2333</v>
      </c>
      <c r="AH307" s="926" t="s">
        <v>3257</v>
      </c>
      <c r="AI307" s="926" t="s">
        <v>3128</v>
      </c>
      <c r="AJ307" s="926" t="s">
        <v>2081</v>
      </c>
      <c r="AK307" s="926" t="s">
        <v>2082</v>
      </c>
      <c r="AL307" s="926" t="s">
        <v>3183</v>
      </c>
      <c r="AM307" s="926" t="s">
        <v>3130</v>
      </c>
      <c r="AN307" s="926" t="s">
        <v>1804</v>
      </c>
      <c r="AO307" s="926" t="s">
        <v>2052</v>
      </c>
      <c r="AP307" s="926" t="s">
        <v>3665</v>
      </c>
      <c r="AQ307" s="926" t="s">
        <v>1789</v>
      </c>
      <c r="AR307" s="926" t="s">
        <v>2051</v>
      </c>
      <c r="AS307" s="926" t="s">
        <v>3674</v>
      </c>
      <c r="AT307" s="926" t="s">
        <v>1149</v>
      </c>
      <c r="AU307" s="926" t="s">
        <v>2072</v>
      </c>
      <c r="AV307" s="926" t="s">
        <v>3675</v>
      </c>
      <c r="AW307" s="926" t="s">
        <v>4102</v>
      </c>
      <c r="AX307" s="926" t="s">
        <v>1150</v>
      </c>
      <c r="AY307" s="926" t="s">
        <v>2073</v>
      </c>
      <c r="AZ307" s="926" t="s">
        <v>4103</v>
      </c>
      <c r="BA307" s="926" t="s">
        <v>4312</v>
      </c>
      <c r="BB307" s="932" t="s">
        <v>2068</v>
      </c>
      <c r="BC307" s="926" t="s">
        <v>2380</v>
      </c>
      <c r="BD307" s="926" t="s">
        <v>909</v>
      </c>
      <c r="BE307" s="926" t="s">
        <v>2083</v>
      </c>
      <c r="BF307" s="926"/>
      <c r="BG307" s="926"/>
      <c r="BH307" s="926"/>
      <c r="BI307" s="926"/>
      <c r="BJ307" s="926"/>
      <c r="BK307" s="926"/>
      <c r="BL307" s="926"/>
      <c r="BM307" s="926"/>
      <c r="BN307" s="926"/>
      <c r="BO307" s="926"/>
      <c r="BP307" s="926"/>
      <c r="BQ307" s="926"/>
      <c r="BR307" s="926"/>
      <c r="BS307" s="926"/>
      <c r="BT307" s="926"/>
      <c r="BU307" s="926"/>
      <c r="BV307" s="926"/>
      <c r="BW307" s="926"/>
      <c r="BX307" s="926"/>
      <c r="BY307" s="926"/>
      <c r="BZ307" s="926"/>
      <c r="CA307" s="926"/>
      <c r="CB307" s="926"/>
      <c r="CC307" s="926"/>
      <c r="CD307" s="926"/>
      <c r="CE307" s="926"/>
      <c r="CF307" s="926"/>
      <c r="CG307" s="926"/>
      <c r="CH307" s="926"/>
      <c r="CI307" s="926"/>
      <c r="CJ307" s="926"/>
      <c r="CK307" s="926"/>
      <c r="CL307" s="941"/>
    </row>
    <row r="308" spans="1:90" s="927" customFormat="1" hidden="1">
      <c r="A308" s="928" t="str">
        <f>IF(ISERROR(#REF!),"xx","")</f>
        <v>xx</v>
      </c>
      <c r="B308" s="971"/>
      <c r="C308" s="950" t="str">
        <f t="shared" si="4"/>
        <v/>
      </c>
      <c r="D308" s="942" t="s">
        <v>3830</v>
      </c>
      <c r="E308" s="952" t="s">
        <v>3906</v>
      </c>
      <c r="F308" s="926" t="s">
        <v>3826</v>
      </c>
      <c r="G308" s="926" t="s">
        <v>3827</v>
      </c>
      <c r="H308" s="929" t="s">
        <v>3828</v>
      </c>
      <c r="I308" s="929"/>
      <c r="J308" s="926"/>
      <c r="K308" s="926"/>
      <c r="L308" s="926"/>
      <c r="M308" s="926"/>
      <c r="N308" s="926"/>
      <c r="O308" s="926"/>
      <c r="P308" s="926"/>
      <c r="Q308" s="926"/>
      <c r="R308" s="926"/>
      <c r="S308" s="926"/>
      <c r="T308" s="926"/>
      <c r="U308" s="926"/>
      <c r="V308" s="926"/>
      <c r="W308" s="926"/>
      <c r="X308" s="926"/>
      <c r="Y308" s="926"/>
      <c r="Z308" s="926"/>
      <c r="AA308" s="926"/>
      <c r="AB308" s="926"/>
      <c r="AC308" s="926"/>
      <c r="AD308" s="926"/>
      <c r="AE308" s="926"/>
      <c r="AF308" s="926"/>
      <c r="AG308" s="926"/>
      <c r="AH308" s="926"/>
      <c r="AI308" s="926"/>
      <c r="AJ308" s="926"/>
      <c r="AK308" s="932"/>
      <c r="AL308" s="926"/>
      <c r="AM308" s="926"/>
      <c r="AN308" s="926"/>
      <c r="AO308" s="926"/>
      <c r="AP308" s="926"/>
      <c r="AQ308" s="926"/>
      <c r="AR308" s="926"/>
      <c r="AS308" s="926"/>
      <c r="AT308" s="926"/>
      <c r="AU308" s="926"/>
      <c r="AV308" s="926"/>
      <c r="AW308" s="926"/>
      <c r="AX308" s="926"/>
      <c r="AY308" s="926"/>
      <c r="AZ308" s="926"/>
      <c r="BA308" s="926"/>
      <c r="BB308" s="926"/>
      <c r="BC308" s="926"/>
      <c r="BD308" s="926"/>
      <c r="BE308" s="926"/>
      <c r="BF308" s="926"/>
      <c r="BG308" s="926"/>
      <c r="BH308" s="926"/>
      <c r="BI308" s="926"/>
      <c r="BJ308" s="926"/>
      <c r="BK308" s="926"/>
      <c r="BL308" s="926"/>
      <c r="BM308" s="926"/>
      <c r="BN308" s="926"/>
      <c r="BO308" s="926"/>
      <c r="BP308" s="926"/>
      <c r="BQ308" s="926"/>
      <c r="BR308" s="926"/>
      <c r="BS308" s="926"/>
      <c r="BT308" s="926"/>
      <c r="BU308" s="926"/>
      <c r="BV308" s="926"/>
      <c r="BW308" s="926"/>
      <c r="BX308" s="926"/>
      <c r="BY308" s="926"/>
      <c r="BZ308" s="926"/>
      <c r="CA308" s="926"/>
      <c r="CB308" s="926"/>
      <c r="CC308" s="926"/>
      <c r="CD308" s="926"/>
      <c r="CE308" s="926"/>
      <c r="CF308" s="926"/>
      <c r="CG308" s="926"/>
      <c r="CH308" s="926"/>
      <c r="CI308" s="926"/>
      <c r="CJ308" s="926"/>
      <c r="CK308" s="926"/>
      <c r="CL308" s="941"/>
    </row>
    <row r="309" spans="1:90" s="927" customFormat="1">
      <c r="A309" s="928" t="str">
        <f>IF(ISERROR(#REF!),"xx","")</f>
        <v>xx</v>
      </c>
      <c r="B309" s="971"/>
      <c r="C309" s="950" t="str">
        <f t="shared" si="4"/>
        <v>Press C83hc</v>
      </c>
      <c r="D309" s="940">
        <v>9967003571</v>
      </c>
      <c r="E309" s="955" t="s">
        <v>2992</v>
      </c>
      <c r="F309" s="932" t="s">
        <v>4299</v>
      </c>
      <c r="G309" s="925" t="s">
        <v>4302</v>
      </c>
      <c r="H309" s="925" t="s">
        <v>4303</v>
      </c>
      <c r="I309" s="925" t="s">
        <v>4308</v>
      </c>
      <c r="J309" s="925" t="s">
        <v>4309</v>
      </c>
      <c r="K309" s="926" t="s">
        <v>3900</v>
      </c>
      <c r="L309" s="926" t="s">
        <v>3902</v>
      </c>
      <c r="M309" s="926" t="s">
        <v>3904</v>
      </c>
      <c r="N309" s="926" t="s">
        <v>4313</v>
      </c>
      <c r="O309" s="926" t="s">
        <v>4314</v>
      </c>
      <c r="P309" s="926" t="s">
        <v>4315</v>
      </c>
      <c r="Q309" s="926" t="s">
        <v>4310</v>
      </c>
      <c r="R309" s="926" t="s">
        <v>4311</v>
      </c>
      <c r="S309" s="925" t="s">
        <v>4305</v>
      </c>
      <c r="T309" s="926" t="s">
        <v>4567</v>
      </c>
      <c r="U309" s="925" t="s">
        <v>3898</v>
      </c>
      <c r="V309" s="926" t="s">
        <v>4295</v>
      </c>
      <c r="W309" s="925" t="s">
        <v>2476</v>
      </c>
      <c r="X309" s="926"/>
      <c r="Y309" s="926"/>
      <c r="Z309" s="926"/>
      <c r="AA309" s="926"/>
      <c r="AB309" s="926"/>
      <c r="AC309" s="926"/>
      <c r="AD309" s="926"/>
      <c r="AE309" s="926"/>
      <c r="AF309" s="926"/>
      <c r="AG309" s="926"/>
      <c r="AH309" s="926"/>
      <c r="AI309" s="926"/>
      <c r="AJ309" s="926"/>
      <c r="AK309" s="926"/>
      <c r="AL309" s="926"/>
      <c r="AM309" s="926"/>
      <c r="AN309" s="926"/>
      <c r="AO309" s="926"/>
      <c r="AP309" s="926"/>
      <c r="AQ309" s="926"/>
      <c r="AR309" s="926"/>
      <c r="AS309" s="926"/>
      <c r="AT309" s="926"/>
      <c r="AU309" s="926"/>
      <c r="AV309" s="926"/>
      <c r="AW309" s="926"/>
      <c r="AX309" s="926"/>
      <c r="AY309" s="926"/>
      <c r="AZ309" s="926"/>
      <c r="BA309" s="926"/>
      <c r="BB309" s="926"/>
      <c r="BC309" s="926"/>
      <c r="BD309" s="926"/>
      <c r="BE309" s="926"/>
      <c r="BF309" s="926"/>
      <c r="BG309" s="926"/>
      <c r="BH309" s="926"/>
      <c r="BI309" s="926"/>
      <c r="BJ309" s="926"/>
      <c r="BK309" s="926"/>
      <c r="BL309" s="926"/>
      <c r="BM309" s="926"/>
      <c r="BN309" s="926"/>
      <c r="BO309" s="926"/>
      <c r="BP309" s="926"/>
      <c r="BQ309" s="926"/>
      <c r="BR309" s="926"/>
      <c r="BS309" s="926"/>
      <c r="BT309" s="926"/>
      <c r="BU309" s="926"/>
      <c r="BV309" s="926"/>
      <c r="BW309" s="926"/>
      <c r="BX309" s="926"/>
      <c r="BY309" s="926"/>
      <c r="BZ309" s="926"/>
      <c r="CA309" s="926"/>
      <c r="CB309" s="926"/>
      <c r="CC309" s="926"/>
      <c r="CD309" s="926"/>
      <c r="CE309" s="926"/>
      <c r="CF309" s="926"/>
      <c r="CG309" s="926"/>
      <c r="CH309" s="926"/>
      <c r="CI309" s="926"/>
      <c r="CJ309" s="926"/>
      <c r="CK309" s="926"/>
      <c r="CL309" s="941"/>
    </row>
    <row r="310" spans="1:90" s="927" customFormat="1">
      <c r="A310" s="928" t="str">
        <f>IF(ISERROR(#REF!),"xx","")</f>
        <v>xx</v>
      </c>
      <c r="B310" s="971"/>
      <c r="C310" s="950" t="str">
        <f t="shared" si="4"/>
        <v>Press C83hc</v>
      </c>
      <c r="D310" s="940">
        <v>9967003572</v>
      </c>
      <c r="E310" s="955" t="s">
        <v>2993</v>
      </c>
      <c r="F310" s="932" t="s">
        <v>4299</v>
      </c>
      <c r="G310" s="925" t="s">
        <v>4302</v>
      </c>
      <c r="H310" s="925" t="s">
        <v>4303</v>
      </c>
      <c r="I310" s="925" t="s">
        <v>4308</v>
      </c>
      <c r="J310" s="925" t="s">
        <v>4309</v>
      </c>
      <c r="K310" s="926" t="s">
        <v>3900</v>
      </c>
      <c r="L310" s="926" t="s">
        <v>3902</v>
      </c>
      <c r="M310" s="926" t="s">
        <v>3904</v>
      </c>
      <c r="N310" s="926" t="s">
        <v>4313</v>
      </c>
      <c r="O310" s="926" t="s">
        <v>4314</v>
      </c>
      <c r="P310" s="926" t="s">
        <v>4315</v>
      </c>
      <c r="Q310" s="926" t="s">
        <v>4310</v>
      </c>
      <c r="R310" s="926" t="s">
        <v>4311</v>
      </c>
      <c r="S310" s="925" t="s">
        <v>4305</v>
      </c>
      <c r="T310" s="926" t="s">
        <v>4567</v>
      </c>
      <c r="U310" s="925" t="s">
        <v>3898</v>
      </c>
      <c r="V310" s="926" t="s">
        <v>4295</v>
      </c>
      <c r="W310" s="925" t="s">
        <v>2476</v>
      </c>
      <c r="X310" s="926"/>
      <c r="Y310" s="926"/>
      <c r="Z310" s="926"/>
      <c r="AA310" s="926"/>
      <c r="AB310" s="926"/>
      <c r="AC310" s="926"/>
      <c r="AD310" s="926"/>
      <c r="AE310" s="926"/>
      <c r="AF310" s="926"/>
      <c r="AG310" s="926"/>
      <c r="AH310" s="926"/>
      <c r="AI310" s="926"/>
      <c r="AJ310" s="926"/>
      <c r="AK310" s="926"/>
      <c r="AL310" s="926"/>
      <c r="AM310" s="926"/>
      <c r="AN310" s="926"/>
      <c r="AO310" s="926"/>
      <c r="AP310" s="926"/>
      <c r="AQ310" s="926"/>
      <c r="AR310" s="926"/>
      <c r="AS310" s="926"/>
      <c r="AT310" s="926"/>
      <c r="AU310" s="926"/>
      <c r="AV310" s="926"/>
      <c r="AW310" s="926"/>
      <c r="AX310" s="926"/>
      <c r="AY310" s="926"/>
      <c r="AZ310" s="926"/>
      <c r="BA310" s="926"/>
      <c r="BB310" s="926"/>
      <c r="BC310" s="926"/>
      <c r="BD310" s="926"/>
      <c r="BE310" s="926"/>
      <c r="BF310" s="926"/>
      <c r="BG310" s="926"/>
      <c r="BH310" s="926"/>
      <c r="BI310" s="926"/>
      <c r="BJ310" s="926"/>
      <c r="BK310" s="926"/>
      <c r="BL310" s="926"/>
      <c r="BM310" s="926"/>
      <c r="BN310" s="926"/>
      <c r="BO310" s="926"/>
      <c r="BP310" s="926"/>
      <c r="BQ310" s="926"/>
      <c r="BR310" s="926"/>
      <c r="BS310" s="926"/>
      <c r="BT310" s="926"/>
      <c r="BU310" s="926"/>
      <c r="BV310" s="926"/>
      <c r="BW310" s="926"/>
      <c r="BX310" s="926"/>
      <c r="BY310" s="926"/>
      <c r="BZ310" s="926"/>
      <c r="CA310" s="926"/>
      <c r="CB310" s="926"/>
      <c r="CC310" s="926"/>
      <c r="CD310" s="926"/>
      <c r="CE310" s="926"/>
      <c r="CF310" s="926"/>
      <c r="CG310" s="926"/>
      <c r="CH310" s="926"/>
      <c r="CI310" s="926"/>
      <c r="CJ310" s="926"/>
      <c r="CK310" s="926"/>
      <c r="CL310" s="941"/>
    </row>
    <row r="311" spans="1:90" s="927" customFormat="1" hidden="1">
      <c r="A311" s="928" t="str">
        <f>IF(ISERROR(#REF!),"xx","")</f>
        <v>xx</v>
      </c>
      <c r="B311" s="971"/>
      <c r="C311" s="950" t="str">
        <f t="shared" si="4"/>
        <v/>
      </c>
      <c r="D311" s="940" t="s">
        <v>655</v>
      </c>
      <c r="E311" s="955" t="s">
        <v>2219</v>
      </c>
      <c r="F311" s="932" t="s">
        <v>778</v>
      </c>
      <c r="G311" s="925" t="s">
        <v>703</v>
      </c>
      <c r="H311" s="925"/>
      <c r="I311" s="925"/>
      <c r="J311" s="925"/>
      <c r="K311" s="925"/>
      <c r="L311" s="925"/>
      <c r="M311" s="925"/>
      <c r="N311" s="926"/>
      <c r="O311" s="926"/>
      <c r="P311" s="926"/>
      <c r="Q311" s="926"/>
      <c r="R311" s="926"/>
      <c r="S311" s="926"/>
      <c r="T311" s="926"/>
      <c r="U311" s="926"/>
      <c r="V311" s="926"/>
      <c r="W311" s="926"/>
      <c r="X311" s="926"/>
      <c r="Y311" s="926"/>
      <c r="Z311" s="926"/>
      <c r="AA311" s="926"/>
      <c r="AB311" s="926"/>
      <c r="AC311" s="926"/>
      <c r="AD311" s="926"/>
      <c r="AE311" s="926"/>
      <c r="AF311" s="926"/>
      <c r="AG311" s="926"/>
      <c r="AH311" s="926"/>
      <c r="AI311" s="926"/>
      <c r="AJ311" s="926"/>
      <c r="AK311" s="926"/>
      <c r="AL311" s="926"/>
      <c r="AM311" s="926"/>
      <c r="AN311" s="926"/>
      <c r="AO311" s="926"/>
      <c r="AP311" s="926"/>
      <c r="AQ311" s="926"/>
      <c r="AR311" s="926"/>
      <c r="AS311" s="926"/>
      <c r="AT311" s="926"/>
      <c r="AU311" s="926"/>
      <c r="AV311" s="926"/>
      <c r="AW311" s="926"/>
      <c r="AX311" s="926"/>
      <c r="AY311" s="926"/>
      <c r="AZ311" s="926"/>
      <c r="BA311" s="926"/>
      <c r="BB311" s="926"/>
      <c r="BC311" s="926"/>
      <c r="BD311" s="926"/>
      <c r="BE311" s="926"/>
      <c r="BF311" s="926"/>
      <c r="BG311" s="926"/>
      <c r="BH311" s="926"/>
      <c r="BI311" s="926"/>
      <c r="BJ311" s="926"/>
      <c r="BK311" s="926"/>
      <c r="BL311" s="926"/>
      <c r="BM311" s="926"/>
      <c r="BN311" s="926"/>
      <c r="BO311" s="926"/>
      <c r="BP311" s="926"/>
      <c r="BQ311" s="926"/>
      <c r="BR311" s="926"/>
      <c r="BS311" s="926"/>
      <c r="BT311" s="926"/>
      <c r="BU311" s="926"/>
      <c r="BV311" s="926"/>
      <c r="BW311" s="926"/>
      <c r="BX311" s="926"/>
      <c r="BY311" s="926"/>
      <c r="BZ311" s="926"/>
      <c r="CA311" s="926"/>
      <c r="CB311" s="926"/>
      <c r="CC311" s="926"/>
      <c r="CD311" s="926"/>
      <c r="CE311" s="926"/>
      <c r="CF311" s="926"/>
      <c r="CG311" s="926"/>
      <c r="CH311" s="926"/>
      <c r="CI311" s="926"/>
      <c r="CJ311" s="926"/>
      <c r="CK311" s="926"/>
      <c r="CL311" s="941"/>
    </row>
    <row r="312" spans="1:90" s="927" customFormat="1" hidden="1">
      <c r="A312" s="928" t="str">
        <f>IF(ISERROR(#REF!),"xx","")</f>
        <v>xx</v>
      </c>
      <c r="B312" s="971"/>
      <c r="C312" s="950" t="str">
        <f t="shared" si="4"/>
        <v/>
      </c>
      <c r="D312" s="942" t="s">
        <v>3076</v>
      </c>
      <c r="E312" s="952" t="s">
        <v>3098</v>
      </c>
      <c r="F312" s="932">
        <v>227</v>
      </c>
      <c r="G312" s="932">
        <v>287</v>
      </c>
      <c r="H312" s="926">
        <v>308</v>
      </c>
      <c r="I312" s="933">
        <v>367</v>
      </c>
      <c r="J312" s="926">
        <v>368</v>
      </c>
      <c r="K312" s="926">
        <v>458</v>
      </c>
      <c r="L312" s="926">
        <v>558</v>
      </c>
      <c r="M312" s="933">
        <v>654</v>
      </c>
      <c r="N312" s="933">
        <v>754</v>
      </c>
      <c r="O312" s="926">
        <v>758</v>
      </c>
      <c r="P312" s="926">
        <v>958</v>
      </c>
      <c r="Q312" s="933" t="s">
        <v>2473</v>
      </c>
      <c r="R312" s="933" t="s">
        <v>2474</v>
      </c>
      <c r="S312" s="926" t="s">
        <v>4256</v>
      </c>
      <c r="T312" s="932" t="s">
        <v>2475</v>
      </c>
      <c r="U312" s="926" t="s">
        <v>4241</v>
      </c>
      <c r="V312" s="934" t="s">
        <v>2384</v>
      </c>
      <c r="W312" s="926" t="s">
        <v>4242</v>
      </c>
      <c r="X312" s="926" t="s">
        <v>2383</v>
      </c>
      <c r="Y312" s="926" t="s">
        <v>4243</v>
      </c>
      <c r="Z312" s="926" t="s">
        <v>2378</v>
      </c>
      <c r="AA312" s="926" t="s">
        <v>4095</v>
      </c>
      <c r="AB312" s="926" t="s">
        <v>2379</v>
      </c>
      <c r="AC312" s="926" t="s">
        <v>2325</v>
      </c>
      <c r="AD312" s="926" t="s">
        <v>3256</v>
      </c>
      <c r="AE312" s="926" t="s">
        <v>3291</v>
      </c>
      <c r="AF312" s="926" t="s">
        <v>2333</v>
      </c>
      <c r="AG312" s="926" t="s">
        <v>3257</v>
      </c>
      <c r="AH312" s="933" t="s">
        <v>3128</v>
      </c>
      <c r="AI312" s="926" t="s">
        <v>2585</v>
      </c>
      <c r="AJ312" s="926" t="s">
        <v>3826</v>
      </c>
      <c r="AK312" s="926" t="s">
        <v>2082</v>
      </c>
      <c r="AL312" s="933" t="s">
        <v>3130</v>
      </c>
      <c r="AM312" s="926" t="s">
        <v>2586</v>
      </c>
      <c r="AN312" s="926" t="s">
        <v>2984</v>
      </c>
      <c r="AO312" s="926" t="s">
        <v>3827</v>
      </c>
      <c r="AP312" s="926" t="s">
        <v>3828</v>
      </c>
      <c r="AQ312" s="926" t="s">
        <v>2052</v>
      </c>
      <c r="AR312" s="926" t="s">
        <v>3665</v>
      </c>
      <c r="AS312" s="926" t="s">
        <v>2051</v>
      </c>
      <c r="AT312" s="926" t="s">
        <v>3674</v>
      </c>
      <c r="AU312" s="926" t="s">
        <v>2072</v>
      </c>
      <c r="AV312" s="926" t="s">
        <v>3675</v>
      </c>
      <c r="AW312" s="926" t="s">
        <v>4102</v>
      </c>
      <c r="AX312" s="926" t="s">
        <v>2073</v>
      </c>
      <c r="AY312" s="926" t="s">
        <v>4103</v>
      </c>
      <c r="AZ312" s="926" t="s">
        <v>4312</v>
      </c>
      <c r="BA312" s="926" t="s">
        <v>2068</v>
      </c>
      <c r="BB312" s="926" t="s">
        <v>2380</v>
      </c>
      <c r="BC312" s="926" t="s">
        <v>2083</v>
      </c>
      <c r="BD312" s="926"/>
      <c r="BE312" s="926"/>
      <c r="BF312" s="926"/>
      <c r="BG312" s="926"/>
      <c r="BH312" s="926"/>
      <c r="BI312" s="926"/>
      <c r="BJ312" s="926"/>
      <c r="BK312" s="926"/>
      <c r="BL312" s="926"/>
      <c r="BM312" s="926"/>
      <c r="BN312" s="926"/>
      <c r="BO312" s="926"/>
      <c r="BP312" s="926"/>
      <c r="BQ312" s="926"/>
      <c r="BR312" s="926"/>
      <c r="BS312" s="926"/>
      <c r="BT312" s="926"/>
      <c r="BU312" s="926"/>
      <c r="BV312" s="926"/>
      <c r="BW312" s="926"/>
      <c r="BX312" s="926"/>
      <c r="BY312" s="926"/>
      <c r="BZ312" s="926"/>
      <c r="CA312" s="926"/>
      <c r="CB312" s="926"/>
      <c r="CC312" s="926"/>
      <c r="CD312" s="926"/>
      <c r="CE312" s="926"/>
      <c r="CF312" s="926"/>
      <c r="CG312" s="926"/>
      <c r="CH312" s="926"/>
      <c r="CI312" s="926"/>
      <c r="CJ312" s="926"/>
      <c r="CK312" s="926"/>
      <c r="CL312" s="941"/>
    </row>
    <row r="313" spans="1:90" s="927" customFormat="1" hidden="1">
      <c r="A313" s="928" t="str">
        <f>IF(ISERROR(#REF!),"xx","")</f>
        <v>xx</v>
      </c>
      <c r="B313" s="971"/>
      <c r="C313" s="950" t="str">
        <f t="shared" si="4"/>
        <v/>
      </c>
      <c r="D313" s="942" t="s">
        <v>2657</v>
      </c>
      <c r="E313" s="952" t="s">
        <v>2665</v>
      </c>
      <c r="F313" s="932">
        <v>4050</v>
      </c>
      <c r="G313" s="933">
        <v>4052</v>
      </c>
      <c r="H313" s="932">
        <v>4750</v>
      </c>
      <c r="I313" s="933">
        <v>4752</v>
      </c>
      <c r="J313" s="933"/>
      <c r="K313" s="933"/>
      <c r="L313" s="933"/>
      <c r="M313" s="933"/>
      <c r="N313" s="933"/>
      <c r="O313" s="932"/>
      <c r="P313" s="934"/>
      <c r="Q313" s="926"/>
      <c r="R313" s="926"/>
      <c r="S313" s="926"/>
      <c r="T313" s="926"/>
      <c r="U313" s="926"/>
      <c r="V313" s="926"/>
      <c r="W313" s="926"/>
      <c r="X313" s="926"/>
      <c r="Y313" s="926"/>
      <c r="Z313" s="926"/>
      <c r="AA313" s="926"/>
      <c r="AB313" s="926"/>
      <c r="AC313" s="926"/>
      <c r="AD313" s="926"/>
      <c r="AE313" s="926"/>
      <c r="AF313" s="926"/>
      <c r="AG313" s="926"/>
      <c r="AH313" s="926"/>
      <c r="AI313" s="926"/>
      <c r="AJ313" s="926"/>
      <c r="AK313" s="926"/>
      <c r="AL313" s="926"/>
      <c r="AM313" s="926"/>
      <c r="AN313" s="926"/>
      <c r="AO313" s="926"/>
      <c r="AP313" s="926"/>
      <c r="AQ313" s="926"/>
      <c r="AR313" s="926"/>
      <c r="AS313" s="926"/>
      <c r="AT313" s="926"/>
      <c r="AU313" s="926"/>
      <c r="AV313" s="926"/>
      <c r="AW313" s="926"/>
      <c r="AX313" s="926"/>
      <c r="AY313" s="926"/>
      <c r="AZ313" s="926"/>
      <c r="BA313" s="926"/>
      <c r="BB313" s="926"/>
      <c r="BC313" s="926"/>
      <c r="BD313" s="926"/>
      <c r="BE313" s="926"/>
      <c r="BF313" s="926"/>
      <c r="BG313" s="926"/>
      <c r="BH313" s="926"/>
      <c r="BI313" s="926"/>
      <c r="BJ313" s="926"/>
      <c r="BK313" s="926"/>
      <c r="BL313" s="926"/>
      <c r="BM313" s="926"/>
      <c r="BN313" s="926"/>
      <c r="BO313" s="926"/>
      <c r="BP313" s="926"/>
      <c r="BQ313" s="926"/>
      <c r="BR313" s="926"/>
      <c r="BS313" s="926"/>
      <c r="BT313" s="926"/>
      <c r="BU313" s="926"/>
      <c r="BV313" s="926"/>
      <c r="BW313" s="926"/>
      <c r="BX313" s="926"/>
      <c r="BY313" s="926"/>
      <c r="BZ313" s="926"/>
      <c r="CA313" s="926"/>
      <c r="CB313" s="926"/>
      <c r="CC313" s="926"/>
      <c r="CD313" s="926"/>
      <c r="CE313" s="926"/>
      <c r="CF313" s="926"/>
      <c r="CG313" s="926"/>
      <c r="CH313" s="926"/>
      <c r="CI313" s="926"/>
      <c r="CJ313" s="926"/>
      <c r="CK313" s="926"/>
      <c r="CL313" s="941"/>
    </row>
    <row r="314" spans="1:90" s="927" customFormat="1">
      <c r="A314" s="928" t="str">
        <f>IF(ISERROR(#REF!),"xx","")</f>
        <v>xx</v>
      </c>
      <c r="B314" s="971"/>
      <c r="C314" s="950" t="str">
        <f t="shared" si="4"/>
        <v>Press C83hc</v>
      </c>
      <c r="D314" s="942" t="s">
        <v>2824</v>
      </c>
      <c r="E314" s="952" t="s">
        <v>2839</v>
      </c>
      <c r="F314" s="931">
        <v>1051</v>
      </c>
      <c r="G314" s="929">
        <v>1200</v>
      </c>
      <c r="H314" s="931" t="s">
        <v>2074</v>
      </c>
      <c r="I314" s="926" t="s">
        <v>2075</v>
      </c>
      <c r="J314" s="929" t="s">
        <v>3407</v>
      </c>
      <c r="K314" s="926" t="s">
        <v>2076</v>
      </c>
      <c r="L314" s="929" t="s">
        <v>3410</v>
      </c>
      <c r="M314" s="926" t="s">
        <v>3409</v>
      </c>
      <c r="N314" s="929" t="s">
        <v>2890</v>
      </c>
      <c r="O314" s="929" t="s">
        <v>2890</v>
      </c>
      <c r="P314" s="926" t="s">
        <v>4296</v>
      </c>
      <c r="Q314" s="926" t="s">
        <v>4332</v>
      </c>
      <c r="R314" s="926" t="s">
        <v>4297</v>
      </c>
      <c r="S314" s="929" t="s">
        <v>4299</v>
      </c>
      <c r="T314" s="929" t="s">
        <v>4302</v>
      </c>
      <c r="U314" s="929" t="s">
        <v>4303</v>
      </c>
      <c r="V314" s="929" t="s">
        <v>4308</v>
      </c>
      <c r="W314" s="931" t="s">
        <v>4309</v>
      </c>
      <c r="X314" s="926" t="s">
        <v>3900</v>
      </c>
      <c r="Y314" s="926" t="s">
        <v>3902</v>
      </c>
      <c r="Z314" s="926" t="s">
        <v>3904</v>
      </c>
      <c r="AA314" s="926" t="s">
        <v>4313</v>
      </c>
      <c r="AB314" s="926" t="s">
        <v>4314</v>
      </c>
      <c r="AC314" s="926" t="s">
        <v>4315</v>
      </c>
      <c r="AD314" s="926" t="s">
        <v>4298</v>
      </c>
      <c r="AE314" s="926" t="s">
        <v>4310</v>
      </c>
      <c r="AF314" s="926" t="s">
        <v>4311</v>
      </c>
      <c r="AG314" s="929" t="s">
        <v>4300</v>
      </c>
      <c r="AH314" s="929" t="s">
        <v>4301</v>
      </c>
      <c r="AI314" s="929" t="s">
        <v>4304</v>
      </c>
      <c r="AJ314" s="926" t="s">
        <v>4305</v>
      </c>
      <c r="AK314" s="929" t="s">
        <v>4307</v>
      </c>
      <c r="AL314" s="926" t="s">
        <v>4567</v>
      </c>
      <c r="AM314" s="929" t="s">
        <v>475</v>
      </c>
      <c r="AN314" s="926" t="s">
        <v>2077</v>
      </c>
      <c r="AO314" s="926" t="s">
        <v>695</v>
      </c>
      <c r="AP314" s="926" t="s">
        <v>2078</v>
      </c>
      <c r="AQ314" s="926" t="s">
        <v>1495</v>
      </c>
      <c r="AR314" s="926"/>
      <c r="AS314" s="926"/>
      <c r="AT314" s="926"/>
      <c r="AU314" s="926"/>
      <c r="AV314" s="926"/>
      <c r="AW314" s="926"/>
      <c r="AX314" s="926"/>
      <c r="AY314" s="926"/>
      <c r="AZ314" s="926"/>
      <c r="BA314" s="926"/>
      <c r="BB314" s="926"/>
      <c r="BC314" s="926"/>
      <c r="BD314" s="926"/>
      <c r="BE314" s="926"/>
      <c r="BF314" s="926"/>
      <c r="BG314" s="926"/>
      <c r="BH314" s="926"/>
      <c r="BI314" s="926"/>
      <c r="BJ314" s="926"/>
      <c r="BK314" s="926"/>
      <c r="BL314" s="926"/>
      <c r="BM314" s="926"/>
      <c r="BN314" s="926"/>
      <c r="BO314" s="926"/>
      <c r="BP314" s="926"/>
      <c r="BQ314" s="926"/>
      <c r="BR314" s="926"/>
      <c r="BS314" s="926"/>
      <c r="BT314" s="926"/>
      <c r="BU314" s="926"/>
      <c r="BV314" s="926"/>
      <c r="BW314" s="926"/>
      <c r="BX314" s="926"/>
      <c r="BY314" s="926"/>
      <c r="BZ314" s="926"/>
      <c r="CA314" s="926"/>
      <c r="CB314" s="926"/>
      <c r="CC314" s="926"/>
      <c r="CD314" s="926"/>
      <c r="CE314" s="926"/>
      <c r="CF314" s="926"/>
      <c r="CG314" s="926"/>
      <c r="CH314" s="926"/>
      <c r="CI314" s="926"/>
      <c r="CJ314" s="926"/>
      <c r="CK314" s="926"/>
      <c r="CL314" s="941"/>
    </row>
    <row r="315" spans="1:90" s="927" customFormat="1" hidden="1">
      <c r="A315" s="928" t="str">
        <f>IF(ISERROR(#REF!),"xx","")</f>
        <v>xx</v>
      </c>
      <c r="B315" s="971"/>
      <c r="C315" s="950" t="str">
        <f t="shared" si="4"/>
        <v/>
      </c>
      <c r="D315" s="942">
        <v>9967007063</v>
      </c>
      <c r="E315" s="952" t="s">
        <v>4082</v>
      </c>
      <c r="F315" s="932" t="s">
        <v>4083</v>
      </c>
      <c r="G315" s="932" t="s">
        <v>4306</v>
      </c>
      <c r="H315" s="933"/>
      <c r="I315" s="933"/>
      <c r="J315" s="933"/>
      <c r="K315" s="933"/>
      <c r="L315" s="933"/>
      <c r="M315" s="933"/>
      <c r="N315" s="933"/>
      <c r="O315" s="932"/>
      <c r="P315" s="934"/>
      <c r="Q315" s="926"/>
      <c r="R315" s="926"/>
      <c r="S315" s="926"/>
      <c r="T315" s="926"/>
      <c r="U315" s="926"/>
      <c r="V315" s="926"/>
      <c r="W315" s="926"/>
      <c r="X315" s="926"/>
      <c r="Y315" s="926"/>
      <c r="Z315" s="926"/>
      <c r="AA315" s="926"/>
      <c r="AB315" s="926"/>
      <c r="AC315" s="926"/>
      <c r="AD315" s="926"/>
      <c r="AE315" s="926"/>
      <c r="AF315" s="926"/>
      <c r="AG315" s="926"/>
      <c r="AH315" s="926"/>
      <c r="AI315" s="926"/>
      <c r="AJ315" s="926"/>
      <c r="AK315" s="926"/>
      <c r="AL315" s="926"/>
      <c r="AM315" s="926"/>
      <c r="AN315" s="926"/>
      <c r="AO315" s="926"/>
      <c r="AP315" s="926"/>
      <c r="AQ315" s="926"/>
      <c r="AR315" s="926"/>
      <c r="AS315" s="926"/>
      <c r="AT315" s="926"/>
      <c r="AU315" s="926"/>
      <c r="AV315" s="926"/>
      <c r="AW315" s="926"/>
      <c r="AX315" s="926"/>
      <c r="AY315" s="926"/>
      <c r="AZ315" s="926"/>
      <c r="BA315" s="926"/>
      <c r="BB315" s="926"/>
      <c r="BC315" s="926"/>
      <c r="BD315" s="926"/>
      <c r="BE315" s="926"/>
      <c r="BF315" s="926"/>
      <c r="BG315" s="926"/>
      <c r="BH315" s="926"/>
      <c r="BI315" s="926"/>
      <c r="BJ315" s="926"/>
      <c r="BK315" s="926"/>
      <c r="BL315" s="926"/>
      <c r="BM315" s="926"/>
      <c r="BN315" s="926"/>
      <c r="BO315" s="926"/>
      <c r="BP315" s="926"/>
      <c r="BQ315" s="926"/>
      <c r="BR315" s="926"/>
      <c r="BS315" s="926"/>
      <c r="BT315" s="926"/>
      <c r="BU315" s="926"/>
      <c r="BV315" s="926"/>
      <c r="BW315" s="926"/>
      <c r="BX315" s="926"/>
      <c r="BY315" s="926"/>
      <c r="BZ315" s="926"/>
      <c r="CA315" s="926"/>
      <c r="CB315" s="926"/>
      <c r="CC315" s="926"/>
      <c r="CD315" s="926"/>
      <c r="CE315" s="926"/>
      <c r="CF315" s="926"/>
      <c r="CG315" s="926"/>
      <c r="CH315" s="926"/>
      <c r="CI315" s="926"/>
      <c r="CJ315" s="926"/>
      <c r="CK315" s="926"/>
      <c r="CL315" s="941"/>
    </row>
    <row r="316" spans="1:90" s="927" customFormat="1">
      <c r="A316" s="928" t="str">
        <f>IF(ISERROR(#REF!),"xx","")</f>
        <v>xx</v>
      </c>
      <c r="B316" s="971"/>
      <c r="C316" s="950" t="str">
        <f t="shared" si="4"/>
        <v>Press C83hc</v>
      </c>
      <c r="D316" s="1864">
        <v>996290201422</v>
      </c>
      <c r="E316" s="952" t="s">
        <v>3959</v>
      </c>
      <c r="F316" s="926">
        <v>951</v>
      </c>
      <c r="G316" s="926">
        <v>1100</v>
      </c>
      <c r="H316" s="926" t="s">
        <v>3407</v>
      </c>
      <c r="I316" s="926" t="s">
        <v>3410</v>
      </c>
      <c r="J316" s="926" t="s">
        <v>3409</v>
      </c>
      <c r="K316" s="926" t="s">
        <v>2890</v>
      </c>
      <c r="L316" s="926" t="s">
        <v>4296</v>
      </c>
      <c r="M316" s="926" t="s">
        <v>4332</v>
      </c>
      <c r="N316" s="926" t="s">
        <v>4297</v>
      </c>
      <c r="O316" s="933" t="s">
        <v>4308</v>
      </c>
      <c r="P316" s="932" t="s">
        <v>4309</v>
      </c>
      <c r="Q316" s="932" t="s">
        <v>3900</v>
      </c>
      <c r="R316" s="932" t="s">
        <v>3902</v>
      </c>
      <c r="S316" s="933" t="s">
        <v>3904</v>
      </c>
      <c r="T316" s="933" t="s">
        <v>4313</v>
      </c>
      <c r="U316" s="933" t="s">
        <v>4314</v>
      </c>
      <c r="V316" s="933" t="s">
        <v>4315</v>
      </c>
      <c r="W316" s="934" t="s">
        <v>4310</v>
      </c>
      <c r="X316" s="926" t="s">
        <v>4311</v>
      </c>
      <c r="Y316" s="926" t="s">
        <v>4567</v>
      </c>
      <c r="Z316" s="933" t="s">
        <v>3898</v>
      </c>
      <c r="AA316" s="933" t="s">
        <v>4295</v>
      </c>
      <c r="AB316" s="926"/>
      <c r="AC316" s="926"/>
      <c r="AD316" s="926"/>
      <c r="AE316" s="926"/>
      <c r="AF316" s="926"/>
      <c r="AG316" s="926"/>
      <c r="AH316" s="926"/>
      <c r="AI316" s="926"/>
      <c r="AJ316" s="926"/>
      <c r="AK316" s="926"/>
      <c r="AL316" s="926"/>
      <c r="AM316" s="926"/>
      <c r="AN316" s="926"/>
      <c r="AO316" s="926"/>
      <c r="AP316" s="926"/>
      <c r="AQ316" s="926"/>
      <c r="AR316" s="926"/>
      <c r="AS316" s="926"/>
      <c r="AT316" s="926"/>
      <c r="AU316" s="926"/>
      <c r="AV316" s="926"/>
      <c r="AW316" s="926"/>
      <c r="AX316" s="926"/>
      <c r="AY316" s="926"/>
      <c r="AZ316" s="926"/>
      <c r="BA316" s="926"/>
      <c r="BB316" s="926"/>
      <c r="BC316" s="926"/>
      <c r="BD316" s="926"/>
      <c r="BE316" s="926"/>
      <c r="BF316" s="926"/>
      <c r="BG316" s="926"/>
      <c r="BH316" s="926"/>
      <c r="BI316" s="926"/>
      <c r="BJ316" s="926"/>
      <c r="BK316" s="926"/>
      <c r="BL316" s="926"/>
      <c r="BM316" s="926"/>
      <c r="BN316" s="926"/>
      <c r="BO316" s="926"/>
      <c r="BP316" s="926"/>
      <c r="BQ316" s="926"/>
      <c r="BR316" s="926"/>
      <c r="BS316" s="926"/>
      <c r="BT316" s="926"/>
      <c r="BU316" s="926"/>
      <c r="BV316" s="926"/>
      <c r="BW316" s="926"/>
      <c r="BX316" s="926"/>
      <c r="BY316" s="926"/>
      <c r="BZ316" s="926"/>
      <c r="CA316" s="926"/>
      <c r="CB316" s="926"/>
      <c r="CC316" s="926"/>
      <c r="CD316" s="926"/>
      <c r="CE316" s="926"/>
      <c r="CF316" s="926"/>
      <c r="CG316" s="926"/>
      <c r="CH316" s="926"/>
      <c r="CI316" s="926"/>
      <c r="CJ316" s="926"/>
      <c r="CK316" s="926"/>
      <c r="CL316" s="941"/>
    </row>
    <row r="317" spans="1:90" s="927" customFormat="1" hidden="1">
      <c r="A317" s="928" t="str">
        <f>IF(ISERROR(#REF!),"xx","")</f>
        <v>xx</v>
      </c>
      <c r="B317" s="971"/>
      <c r="C317" s="950" t="str">
        <f t="shared" si="4"/>
        <v/>
      </c>
      <c r="D317" s="943" t="s">
        <v>224</v>
      </c>
      <c r="E317" s="953" t="s">
        <v>2220</v>
      </c>
      <c r="F317" s="929">
        <v>361</v>
      </c>
      <c r="G317" s="929">
        <v>421</v>
      </c>
      <c r="H317" s="929">
        <v>501</v>
      </c>
      <c r="I317" s="932" t="s">
        <v>747</v>
      </c>
      <c r="J317" s="929" t="s">
        <v>748</v>
      </c>
      <c r="K317" s="932" t="s">
        <v>1400</v>
      </c>
      <c r="L317" s="926"/>
      <c r="M317" s="926"/>
      <c r="N317" s="926"/>
      <c r="O317" s="926"/>
      <c r="P317" s="926"/>
      <c r="Q317" s="926"/>
      <c r="R317" s="926"/>
      <c r="S317" s="926"/>
      <c r="T317" s="926"/>
      <c r="U317" s="926"/>
      <c r="V317" s="926"/>
      <c r="W317" s="926"/>
      <c r="X317" s="926"/>
      <c r="Y317" s="926"/>
      <c r="Z317" s="926"/>
      <c r="AA317" s="926"/>
      <c r="AB317" s="926"/>
      <c r="AC317" s="926"/>
      <c r="AD317" s="926"/>
      <c r="AE317" s="926"/>
      <c r="AF317" s="926"/>
      <c r="AG317" s="926"/>
      <c r="AH317" s="926"/>
      <c r="AI317" s="926"/>
      <c r="AJ317" s="926"/>
      <c r="AK317" s="926"/>
      <c r="AL317" s="926"/>
      <c r="AM317" s="926"/>
      <c r="AN317" s="926"/>
      <c r="AO317" s="926"/>
      <c r="AP317" s="926"/>
      <c r="AQ317" s="926"/>
      <c r="AR317" s="926"/>
      <c r="AS317" s="926"/>
      <c r="AT317" s="926"/>
      <c r="AU317" s="926"/>
      <c r="AV317" s="926"/>
      <c r="AW317" s="926"/>
      <c r="AX317" s="926"/>
      <c r="AY317" s="926"/>
      <c r="AZ317" s="926"/>
      <c r="BA317" s="926"/>
      <c r="BB317" s="926"/>
      <c r="BC317" s="926"/>
      <c r="BD317" s="926"/>
      <c r="BE317" s="926"/>
      <c r="BF317" s="926"/>
      <c r="BG317" s="926"/>
      <c r="BH317" s="926"/>
      <c r="BI317" s="926"/>
      <c r="BJ317" s="926"/>
      <c r="BK317" s="926"/>
      <c r="BL317" s="926"/>
      <c r="BM317" s="926"/>
      <c r="BN317" s="926"/>
      <c r="BO317" s="926"/>
      <c r="BP317" s="926"/>
      <c r="BQ317" s="926"/>
      <c r="BR317" s="926"/>
      <c r="BS317" s="926"/>
      <c r="BT317" s="926"/>
      <c r="BU317" s="926"/>
      <c r="BV317" s="926"/>
      <c r="BW317" s="926"/>
      <c r="BX317" s="926"/>
      <c r="BY317" s="926"/>
      <c r="BZ317" s="926"/>
      <c r="CA317" s="926"/>
      <c r="CB317" s="926"/>
      <c r="CC317" s="926"/>
      <c r="CD317" s="926"/>
      <c r="CE317" s="926"/>
      <c r="CF317" s="926"/>
      <c r="CG317" s="926"/>
      <c r="CH317" s="926"/>
      <c r="CI317" s="926"/>
      <c r="CJ317" s="926"/>
      <c r="CK317" s="926"/>
      <c r="CL317" s="941"/>
    </row>
    <row r="318" spans="1:90" s="927" customFormat="1" hidden="1">
      <c r="A318" s="928" t="str">
        <f>IF(ISERROR(#REF!),"xx","")</f>
        <v>xx</v>
      </c>
      <c r="B318" s="971"/>
      <c r="C318" s="950" t="str">
        <f t="shared" si="4"/>
        <v/>
      </c>
      <c r="D318" s="943" t="s">
        <v>1418</v>
      </c>
      <c r="E318" s="953" t="s">
        <v>2991</v>
      </c>
      <c r="F318" s="929">
        <v>223</v>
      </c>
      <c r="G318" s="929">
        <v>283</v>
      </c>
      <c r="H318" s="932">
        <v>363</v>
      </c>
      <c r="I318" s="929">
        <v>423</v>
      </c>
      <c r="J318" s="932">
        <v>552</v>
      </c>
      <c r="K318" s="932">
        <v>652</v>
      </c>
      <c r="L318" s="929" t="s">
        <v>1102</v>
      </c>
      <c r="M318" s="929" t="s">
        <v>1416</v>
      </c>
      <c r="N318" s="932" t="s">
        <v>1417</v>
      </c>
      <c r="O318" s="929" t="s">
        <v>845</v>
      </c>
      <c r="P318" s="926"/>
      <c r="Q318" s="926"/>
      <c r="R318" s="926"/>
      <c r="S318" s="926"/>
      <c r="T318" s="926"/>
      <c r="U318" s="926"/>
      <c r="V318" s="926"/>
      <c r="W318" s="926"/>
      <c r="X318" s="926"/>
      <c r="Y318" s="926"/>
      <c r="Z318" s="926"/>
      <c r="AA318" s="926"/>
      <c r="AB318" s="926"/>
      <c r="AC318" s="926"/>
      <c r="AD318" s="926"/>
      <c r="AE318" s="926"/>
      <c r="AF318" s="926"/>
      <c r="AG318" s="926"/>
      <c r="AH318" s="926"/>
      <c r="AI318" s="926"/>
      <c r="AJ318" s="926"/>
      <c r="AK318" s="926"/>
      <c r="AL318" s="926"/>
      <c r="AM318" s="926"/>
      <c r="AN318" s="926"/>
      <c r="AO318" s="926"/>
      <c r="AP318" s="926"/>
      <c r="AQ318" s="926"/>
      <c r="AR318" s="926"/>
      <c r="AS318" s="926"/>
      <c r="AT318" s="926"/>
      <c r="AU318" s="926"/>
      <c r="AV318" s="926"/>
      <c r="AW318" s="926"/>
      <c r="AX318" s="926"/>
      <c r="AY318" s="926"/>
      <c r="AZ318" s="926"/>
      <c r="BA318" s="926"/>
      <c r="BB318" s="926"/>
      <c r="BC318" s="926"/>
      <c r="BD318" s="926"/>
      <c r="BE318" s="926"/>
      <c r="BF318" s="926"/>
      <c r="BG318" s="926"/>
      <c r="BH318" s="926"/>
      <c r="BI318" s="926"/>
      <c r="BJ318" s="926"/>
      <c r="BK318" s="926"/>
      <c r="BL318" s="926"/>
      <c r="BM318" s="926"/>
      <c r="BN318" s="926"/>
      <c r="BO318" s="926"/>
      <c r="BP318" s="926"/>
      <c r="BQ318" s="926"/>
      <c r="BR318" s="926"/>
      <c r="BS318" s="926"/>
      <c r="BT318" s="926"/>
      <c r="BU318" s="926"/>
      <c r="BV318" s="926"/>
      <c r="BW318" s="926"/>
      <c r="BX318" s="926"/>
      <c r="BY318" s="926"/>
      <c r="BZ318" s="926"/>
      <c r="CA318" s="926"/>
      <c r="CB318" s="926"/>
      <c r="CC318" s="926"/>
      <c r="CD318" s="926"/>
      <c r="CE318" s="926"/>
      <c r="CF318" s="926"/>
      <c r="CG318" s="926"/>
      <c r="CH318" s="926"/>
      <c r="CI318" s="926"/>
      <c r="CJ318" s="926"/>
      <c r="CK318" s="926"/>
      <c r="CL318" s="941"/>
    </row>
    <row r="319" spans="1:90" s="927" customFormat="1" hidden="1">
      <c r="A319" s="928" t="str">
        <f>IF(ISERROR(#REF!),"xx","")</f>
        <v>xx</v>
      </c>
      <c r="B319" s="971"/>
      <c r="C319" s="950" t="str">
        <f t="shared" si="4"/>
        <v/>
      </c>
      <c r="D319" s="744" t="s">
        <v>452</v>
      </c>
      <c r="E319" s="959" t="s">
        <v>2221</v>
      </c>
      <c r="F319" s="929">
        <v>654</v>
      </c>
      <c r="G319" s="929">
        <v>754</v>
      </c>
      <c r="H319" s="926">
        <v>4050</v>
      </c>
      <c r="I319" s="926">
        <v>4750</v>
      </c>
      <c r="J319" s="926" t="s">
        <v>2473</v>
      </c>
      <c r="K319" s="926" t="s">
        <v>2474</v>
      </c>
      <c r="L319" s="926" t="s">
        <v>2475</v>
      </c>
      <c r="M319" s="926" t="s">
        <v>2384</v>
      </c>
      <c r="N319" s="926" t="s">
        <v>2383</v>
      </c>
      <c r="O319" s="926" t="s">
        <v>2378</v>
      </c>
      <c r="P319" s="926" t="s">
        <v>2379</v>
      </c>
      <c r="Q319" s="933" t="s">
        <v>2079</v>
      </c>
      <c r="R319" s="933" t="s">
        <v>2325</v>
      </c>
      <c r="S319" s="933" t="s">
        <v>2080</v>
      </c>
      <c r="T319" s="933" t="s">
        <v>2333</v>
      </c>
      <c r="U319" s="926" t="s">
        <v>2585</v>
      </c>
      <c r="V319" s="933" t="s">
        <v>2081</v>
      </c>
      <c r="W319" s="933" t="s">
        <v>2082</v>
      </c>
      <c r="X319" s="926" t="s">
        <v>2586</v>
      </c>
      <c r="Y319" s="926" t="s">
        <v>2984</v>
      </c>
      <c r="Z319" s="933" t="s">
        <v>1804</v>
      </c>
      <c r="AA319" s="933" t="s">
        <v>2052</v>
      </c>
      <c r="AB319" s="934" t="s">
        <v>1789</v>
      </c>
      <c r="AC319" s="933" t="s">
        <v>2051</v>
      </c>
      <c r="AD319" s="929" t="s">
        <v>1149</v>
      </c>
      <c r="AE319" s="929" t="s">
        <v>2072</v>
      </c>
      <c r="AF319" s="929" t="s">
        <v>1150</v>
      </c>
      <c r="AG319" s="929" t="s">
        <v>2073</v>
      </c>
      <c r="AH319" s="932" t="s">
        <v>2068</v>
      </c>
      <c r="AI319" s="926" t="s">
        <v>2380</v>
      </c>
      <c r="AJ319" s="929" t="s">
        <v>909</v>
      </c>
      <c r="AK319" s="929" t="s">
        <v>2083</v>
      </c>
      <c r="AL319" s="926"/>
      <c r="AM319" s="926"/>
      <c r="AN319" s="926"/>
      <c r="AO319" s="926"/>
      <c r="AP319" s="926"/>
      <c r="AQ319" s="926"/>
      <c r="AR319" s="926"/>
      <c r="AS319" s="926"/>
      <c r="AT319" s="926"/>
      <c r="AU319" s="926"/>
      <c r="AV319" s="926"/>
      <c r="AW319" s="926"/>
      <c r="AX319" s="926"/>
      <c r="AY319" s="926"/>
      <c r="AZ319" s="926"/>
      <c r="BA319" s="926"/>
      <c r="BB319" s="926"/>
      <c r="BC319" s="926"/>
      <c r="BD319" s="926"/>
      <c r="BE319" s="926"/>
      <c r="BF319" s="926"/>
      <c r="BG319" s="926"/>
      <c r="BH319" s="926"/>
      <c r="BI319" s="926"/>
      <c r="BJ319" s="926"/>
      <c r="BK319" s="926"/>
      <c r="BL319" s="926"/>
      <c r="BM319" s="926"/>
      <c r="BN319" s="926"/>
      <c r="BO319" s="926"/>
      <c r="BP319" s="926"/>
      <c r="BQ319" s="926"/>
      <c r="BR319" s="926"/>
      <c r="BS319" s="926"/>
      <c r="BT319" s="926"/>
      <c r="BU319" s="926"/>
      <c r="BV319" s="926"/>
      <c r="BW319" s="926"/>
      <c r="BX319" s="926"/>
      <c r="BY319" s="926"/>
      <c r="BZ319" s="926"/>
      <c r="CA319" s="926"/>
      <c r="CB319" s="926"/>
      <c r="CC319" s="926"/>
      <c r="CD319" s="926"/>
      <c r="CE319" s="926"/>
      <c r="CF319" s="926"/>
      <c r="CG319" s="926"/>
      <c r="CH319" s="926"/>
      <c r="CI319" s="926"/>
      <c r="CJ319" s="926"/>
      <c r="CK319" s="926"/>
      <c r="CL319" s="941"/>
    </row>
    <row r="320" spans="1:90" s="927" customFormat="1" hidden="1">
      <c r="A320" s="928" t="str">
        <f>IF(ISERROR(#REF!),"xx","")</f>
        <v>xx</v>
      </c>
      <c r="B320" s="971"/>
      <c r="C320" s="950" t="str">
        <f t="shared" si="4"/>
        <v/>
      </c>
      <c r="D320" s="943" t="s">
        <v>225</v>
      </c>
      <c r="E320" s="953" t="s">
        <v>2222</v>
      </c>
      <c r="F320" s="932">
        <v>223</v>
      </c>
      <c r="G320" s="929">
        <v>283</v>
      </c>
      <c r="H320" s="929">
        <v>361</v>
      </c>
      <c r="I320" s="932">
        <v>363</v>
      </c>
      <c r="J320" s="929">
        <v>421</v>
      </c>
      <c r="K320" s="929">
        <v>423</v>
      </c>
      <c r="L320" s="929">
        <v>501</v>
      </c>
      <c r="M320" s="932">
        <v>552</v>
      </c>
      <c r="N320" s="929">
        <v>652</v>
      </c>
      <c r="O320" s="932" t="s">
        <v>747</v>
      </c>
      <c r="P320" s="932" t="s">
        <v>1102</v>
      </c>
      <c r="Q320" s="929" t="s">
        <v>748</v>
      </c>
      <c r="R320" s="929" t="s">
        <v>1416</v>
      </c>
      <c r="S320" s="932" t="s">
        <v>1400</v>
      </c>
      <c r="T320" s="932" t="s">
        <v>1417</v>
      </c>
      <c r="U320" s="929" t="s">
        <v>845</v>
      </c>
      <c r="V320" s="926"/>
      <c r="W320" s="926"/>
      <c r="X320" s="926"/>
      <c r="Y320" s="926"/>
      <c r="Z320" s="926"/>
      <c r="AA320" s="926"/>
      <c r="AB320" s="926"/>
      <c r="AC320" s="926"/>
      <c r="AD320" s="926"/>
      <c r="AE320" s="926"/>
      <c r="AF320" s="926"/>
      <c r="AG320" s="926"/>
      <c r="AH320" s="926"/>
      <c r="AI320" s="926"/>
      <c r="AJ320" s="926"/>
      <c r="AK320" s="926"/>
      <c r="AL320" s="926"/>
      <c r="AM320" s="926"/>
      <c r="AN320" s="926"/>
      <c r="AO320" s="926"/>
      <c r="AP320" s="926"/>
      <c r="AQ320" s="926"/>
      <c r="AR320" s="926"/>
      <c r="AS320" s="926"/>
      <c r="AT320" s="926"/>
      <c r="AU320" s="926"/>
      <c r="AV320" s="926"/>
      <c r="AW320" s="926"/>
      <c r="AX320" s="926"/>
      <c r="AY320" s="926"/>
      <c r="AZ320" s="926"/>
      <c r="BA320" s="926"/>
      <c r="BB320" s="926"/>
      <c r="BC320" s="926"/>
      <c r="BD320" s="926"/>
      <c r="BE320" s="926"/>
      <c r="BF320" s="926"/>
      <c r="BG320" s="926"/>
      <c r="BH320" s="926"/>
      <c r="BI320" s="926"/>
      <c r="BJ320" s="926"/>
      <c r="BK320" s="926"/>
      <c r="BL320" s="926"/>
      <c r="BM320" s="926"/>
      <c r="BN320" s="926"/>
      <c r="BO320" s="926"/>
      <c r="BP320" s="926"/>
      <c r="BQ320" s="926"/>
      <c r="BR320" s="926"/>
      <c r="BS320" s="926"/>
      <c r="BT320" s="926"/>
      <c r="BU320" s="926"/>
      <c r="BV320" s="926"/>
      <c r="BW320" s="926"/>
      <c r="BX320" s="926"/>
      <c r="BY320" s="926"/>
      <c r="BZ320" s="926"/>
      <c r="CA320" s="926"/>
      <c r="CB320" s="926"/>
      <c r="CC320" s="926"/>
      <c r="CD320" s="926"/>
      <c r="CE320" s="926"/>
      <c r="CF320" s="926"/>
      <c r="CG320" s="926"/>
      <c r="CH320" s="926"/>
      <c r="CI320" s="926"/>
      <c r="CJ320" s="926"/>
      <c r="CK320" s="926"/>
      <c r="CL320" s="941"/>
    </row>
    <row r="321" spans="1:90" s="927" customFormat="1" hidden="1">
      <c r="A321" s="928" t="str">
        <f>IF(ISERROR(#REF!),"xx","")</f>
        <v>xx</v>
      </c>
      <c r="B321" s="971"/>
      <c r="C321" s="950" t="str">
        <f t="shared" si="4"/>
        <v/>
      </c>
      <c r="D321" s="943" t="s">
        <v>451</v>
      </c>
      <c r="E321" s="953" t="s">
        <v>2223</v>
      </c>
      <c r="F321" s="926">
        <v>227</v>
      </c>
      <c r="G321" s="926">
        <v>287</v>
      </c>
      <c r="H321" s="926">
        <v>308</v>
      </c>
      <c r="I321" s="926">
        <v>368</v>
      </c>
      <c r="J321" s="926">
        <v>458</v>
      </c>
      <c r="K321" s="926">
        <v>558</v>
      </c>
      <c r="L321" s="929">
        <v>654</v>
      </c>
      <c r="M321" s="929">
        <v>754</v>
      </c>
      <c r="N321" s="926">
        <v>758</v>
      </c>
      <c r="O321" s="926">
        <v>958</v>
      </c>
      <c r="P321" s="926" t="s">
        <v>2473</v>
      </c>
      <c r="Q321" s="926" t="s">
        <v>2474</v>
      </c>
      <c r="R321" s="926" t="s">
        <v>4256</v>
      </c>
      <c r="S321" s="926" t="s">
        <v>2475</v>
      </c>
      <c r="T321" s="926" t="s">
        <v>4241</v>
      </c>
      <c r="U321" s="926" t="s">
        <v>2384</v>
      </c>
      <c r="V321" s="926" t="s">
        <v>4242</v>
      </c>
      <c r="W321" s="926" t="s">
        <v>2383</v>
      </c>
      <c r="X321" s="926" t="s">
        <v>4243</v>
      </c>
      <c r="Y321" s="926" t="s">
        <v>2378</v>
      </c>
      <c r="Z321" s="926" t="s">
        <v>4095</v>
      </c>
      <c r="AA321" s="926" t="s">
        <v>2379</v>
      </c>
      <c r="AB321" s="933" t="s">
        <v>2079</v>
      </c>
      <c r="AC321" s="933" t="s">
        <v>2325</v>
      </c>
      <c r="AD321" s="926" t="s">
        <v>3256</v>
      </c>
      <c r="AE321" s="926" t="s">
        <v>3291</v>
      </c>
      <c r="AF321" s="933" t="s">
        <v>2080</v>
      </c>
      <c r="AG321" s="933" t="s">
        <v>2333</v>
      </c>
      <c r="AH321" s="926" t="s">
        <v>3257</v>
      </c>
      <c r="AI321" s="926" t="s">
        <v>3128</v>
      </c>
      <c r="AJ321" s="926" t="s">
        <v>3826</v>
      </c>
      <c r="AK321" s="933" t="s">
        <v>2081</v>
      </c>
      <c r="AL321" s="933" t="s">
        <v>2082</v>
      </c>
      <c r="AM321" s="926" t="s">
        <v>3183</v>
      </c>
      <c r="AN321" s="926" t="s">
        <v>3130</v>
      </c>
      <c r="AO321" s="926" t="s">
        <v>3827</v>
      </c>
      <c r="AP321" s="926" t="s">
        <v>3828</v>
      </c>
      <c r="AQ321" s="933" t="s">
        <v>1804</v>
      </c>
      <c r="AR321" s="933" t="s">
        <v>2052</v>
      </c>
      <c r="AS321" s="926" t="s">
        <v>3665</v>
      </c>
      <c r="AT321" s="934" t="s">
        <v>1789</v>
      </c>
      <c r="AU321" s="933" t="s">
        <v>2051</v>
      </c>
      <c r="AV321" s="926" t="s">
        <v>3674</v>
      </c>
      <c r="AW321" s="929" t="s">
        <v>1149</v>
      </c>
      <c r="AX321" s="929" t="s">
        <v>2072</v>
      </c>
      <c r="AY321" s="926" t="s">
        <v>3675</v>
      </c>
      <c r="AZ321" s="926" t="s">
        <v>4102</v>
      </c>
      <c r="BA321" s="929" t="s">
        <v>1150</v>
      </c>
      <c r="BB321" s="929" t="s">
        <v>2073</v>
      </c>
      <c r="BC321" s="926" t="s">
        <v>4103</v>
      </c>
      <c r="BD321" s="926" t="s">
        <v>4312</v>
      </c>
      <c r="BE321" s="932" t="s">
        <v>2068</v>
      </c>
      <c r="BF321" s="926" t="s">
        <v>2380</v>
      </c>
      <c r="BG321" s="929" t="s">
        <v>909</v>
      </c>
      <c r="BH321" s="929" t="s">
        <v>2083</v>
      </c>
      <c r="BI321" s="926"/>
      <c r="BJ321" s="926"/>
      <c r="BK321" s="926"/>
      <c r="BL321" s="926"/>
      <c r="BM321" s="926"/>
      <c r="BN321" s="926"/>
      <c r="BO321" s="926"/>
      <c r="BP321" s="926"/>
      <c r="BQ321" s="926"/>
      <c r="BR321" s="926"/>
      <c r="BS321" s="926"/>
      <c r="BT321" s="926"/>
      <c r="BU321" s="926"/>
      <c r="BV321" s="926"/>
      <c r="BW321" s="926"/>
      <c r="BX321" s="926"/>
      <c r="BY321" s="926"/>
      <c r="BZ321" s="926"/>
      <c r="CA321" s="926"/>
      <c r="CB321" s="926"/>
      <c r="CC321" s="926"/>
      <c r="CD321" s="926"/>
      <c r="CE321" s="926"/>
      <c r="CF321" s="926"/>
      <c r="CG321" s="926"/>
      <c r="CH321" s="926"/>
      <c r="CI321" s="926"/>
      <c r="CJ321" s="926"/>
      <c r="CK321" s="926"/>
      <c r="CL321" s="941"/>
    </row>
    <row r="322" spans="1:90" s="927" customFormat="1" hidden="1">
      <c r="A322" s="928" t="str">
        <f>IF(ISERROR(#REF!),"xx","")</f>
        <v>xx</v>
      </c>
      <c r="B322" s="971"/>
      <c r="C322" s="950" t="str">
        <f t="shared" si="4"/>
        <v/>
      </c>
      <c r="D322" s="943" t="s">
        <v>1546</v>
      </c>
      <c r="E322" s="953" t="s">
        <v>2224</v>
      </c>
      <c r="F322" s="929">
        <v>223</v>
      </c>
      <c r="G322" s="929">
        <v>283</v>
      </c>
      <c r="H322" s="932">
        <v>363</v>
      </c>
      <c r="I322" s="931">
        <v>423</v>
      </c>
      <c r="J322" s="932">
        <v>552</v>
      </c>
      <c r="K322" s="932">
        <v>652</v>
      </c>
      <c r="L322" s="929" t="s">
        <v>1102</v>
      </c>
      <c r="M322" s="929" t="s">
        <v>1416</v>
      </c>
      <c r="N322" s="932" t="s">
        <v>1417</v>
      </c>
      <c r="O322" s="931" t="s">
        <v>845</v>
      </c>
      <c r="P322" s="926"/>
      <c r="Q322" s="926"/>
      <c r="R322" s="926"/>
      <c r="S322" s="926"/>
      <c r="T322" s="926"/>
      <c r="U322" s="926"/>
      <c r="V322" s="926"/>
      <c r="W322" s="926"/>
      <c r="X322" s="926"/>
      <c r="Y322" s="926"/>
      <c r="Z322" s="926"/>
      <c r="AA322" s="926"/>
      <c r="AB322" s="926"/>
      <c r="AC322" s="926"/>
      <c r="AD322" s="926"/>
      <c r="AE322" s="926"/>
      <c r="AF322" s="926"/>
      <c r="AG322" s="926"/>
      <c r="AH322" s="926"/>
      <c r="AI322" s="926"/>
      <c r="AJ322" s="926"/>
      <c r="AK322" s="926"/>
      <c r="AL322" s="926"/>
      <c r="AM322" s="926"/>
      <c r="AN322" s="926"/>
      <c r="AO322" s="926"/>
      <c r="AP322" s="926"/>
      <c r="AQ322" s="926"/>
      <c r="AR322" s="926"/>
      <c r="AS322" s="926"/>
      <c r="AT322" s="926"/>
      <c r="AU322" s="926"/>
      <c r="AV322" s="926"/>
      <c r="AW322" s="926"/>
      <c r="AX322" s="926"/>
      <c r="AY322" s="926"/>
      <c r="AZ322" s="926"/>
      <c r="BA322" s="926"/>
      <c r="BB322" s="926"/>
      <c r="BC322" s="926"/>
      <c r="BD322" s="926"/>
      <c r="BE322" s="926"/>
      <c r="BF322" s="926"/>
      <c r="BG322" s="926"/>
      <c r="BH322" s="926"/>
      <c r="BI322" s="926"/>
      <c r="BJ322" s="926"/>
      <c r="BK322" s="926"/>
      <c r="BL322" s="926"/>
      <c r="BM322" s="926"/>
      <c r="BN322" s="926"/>
      <c r="BO322" s="926"/>
      <c r="BP322" s="926"/>
      <c r="BQ322" s="926"/>
      <c r="BR322" s="926"/>
      <c r="BS322" s="926"/>
      <c r="BT322" s="926"/>
      <c r="BU322" s="926"/>
      <c r="BV322" s="926"/>
      <c r="BW322" s="926"/>
      <c r="BX322" s="926"/>
      <c r="BY322" s="926"/>
      <c r="BZ322" s="926"/>
      <c r="CA322" s="926"/>
      <c r="CB322" s="926"/>
      <c r="CC322" s="926"/>
      <c r="CD322" s="926"/>
      <c r="CE322" s="926"/>
      <c r="CF322" s="926"/>
      <c r="CG322" s="926"/>
      <c r="CH322" s="926"/>
      <c r="CI322" s="926"/>
      <c r="CJ322" s="926"/>
      <c r="CK322" s="926"/>
      <c r="CL322" s="941"/>
    </row>
    <row r="323" spans="1:90" s="927" customFormat="1" hidden="1">
      <c r="A323" s="928" t="str">
        <f>IF(ISERROR(#REF!),"xx","")</f>
        <v>xx</v>
      </c>
      <c r="B323" s="971"/>
      <c r="C323" s="950" t="str">
        <f t="shared" si="4"/>
        <v/>
      </c>
      <c r="D323" s="744" t="s">
        <v>1188</v>
      </c>
      <c r="E323" s="959" t="s">
        <v>2225</v>
      </c>
      <c r="F323" s="929">
        <v>654</v>
      </c>
      <c r="G323" s="929">
        <v>754</v>
      </c>
      <c r="H323" s="926" t="s">
        <v>2473</v>
      </c>
      <c r="I323" s="926" t="s">
        <v>2474</v>
      </c>
      <c r="J323" s="926" t="s">
        <v>2475</v>
      </c>
      <c r="K323" s="926" t="s">
        <v>2384</v>
      </c>
      <c r="L323" s="926" t="s">
        <v>2383</v>
      </c>
      <c r="M323" s="926" t="s">
        <v>2378</v>
      </c>
      <c r="N323" s="926" t="s">
        <v>2379</v>
      </c>
      <c r="O323" s="933" t="s">
        <v>2079</v>
      </c>
      <c r="P323" s="933" t="s">
        <v>2325</v>
      </c>
      <c r="Q323" s="933" t="s">
        <v>2080</v>
      </c>
      <c r="R323" s="933" t="s">
        <v>2333</v>
      </c>
      <c r="S323" s="933" t="s">
        <v>2081</v>
      </c>
      <c r="T323" s="933" t="s">
        <v>2082</v>
      </c>
      <c r="U323" s="933" t="s">
        <v>1804</v>
      </c>
      <c r="V323" s="933" t="s">
        <v>2052</v>
      </c>
      <c r="W323" s="934" t="s">
        <v>1789</v>
      </c>
      <c r="X323" s="933" t="s">
        <v>2051</v>
      </c>
      <c r="Y323" s="929" t="s">
        <v>1149</v>
      </c>
      <c r="Z323" s="929" t="s">
        <v>2072</v>
      </c>
      <c r="AA323" s="929" t="s">
        <v>1150</v>
      </c>
      <c r="AB323" s="929" t="s">
        <v>2073</v>
      </c>
      <c r="AC323" s="932" t="s">
        <v>2068</v>
      </c>
      <c r="AD323" s="926" t="s">
        <v>2380</v>
      </c>
      <c r="AE323" s="929" t="s">
        <v>909</v>
      </c>
      <c r="AF323" s="929" t="s">
        <v>2083</v>
      </c>
      <c r="AG323" s="926"/>
      <c r="AH323" s="926"/>
      <c r="AI323" s="926"/>
      <c r="AJ323" s="926"/>
      <c r="AK323" s="926"/>
      <c r="AL323" s="926"/>
      <c r="AM323" s="926"/>
      <c r="AN323" s="926"/>
      <c r="AO323" s="926"/>
      <c r="AP323" s="926"/>
      <c r="AQ323" s="926"/>
      <c r="AR323" s="926"/>
      <c r="AS323" s="926"/>
      <c r="AT323" s="926"/>
      <c r="AU323" s="926"/>
      <c r="AV323" s="926"/>
      <c r="AW323" s="926"/>
      <c r="AX323" s="926"/>
      <c r="AY323" s="926"/>
      <c r="AZ323" s="926"/>
      <c r="BA323" s="926"/>
      <c r="BB323" s="926"/>
      <c r="BC323" s="926"/>
      <c r="BD323" s="926"/>
      <c r="BE323" s="926"/>
      <c r="BF323" s="926"/>
      <c r="BG323" s="926"/>
      <c r="BH323" s="926"/>
      <c r="BI323" s="926"/>
      <c r="BJ323" s="926"/>
      <c r="BK323" s="926"/>
      <c r="BL323" s="926"/>
      <c r="BM323" s="926"/>
      <c r="BN323" s="926"/>
      <c r="BO323" s="926"/>
      <c r="BP323" s="926"/>
      <c r="BQ323" s="926"/>
      <c r="BR323" s="926"/>
      <c r="BS323" s="926"/>
      <c r="BT323" s="926"/>
      <c r="BU323" s="926"/>
      <c r="BV323" s="926"/>
      <c r="BW323" s="926"/>
      <c r="BX323" s="926"/>
      <c r="BY323" s="926"/>
      <c r="BZ323" s="926"/>
      <c r="CA323" s="926"/>
      <c r="CB323" s="926"/>
      <c r="CC323" s="926"/>
      <c r="CD323" s="926"/>
      <c r="CE323" s="926"/>
      <c r="CF323" s="926"/>
      <c r="CG323" s="926"/>
      <c r="CH323" s="926"/>
      <c r="CI323" s="926"/>
      <c r="CJ323" s="926"/>
      <c r="CK323" s="926"/>
      <c r="CL323" s="941"/>
    </row>
    <row r="324" spans="1:90" s="927" customFormat="1" hidden="1">
      <c r="A324" s="928" t="str">
        <f>IF(ISERROR(#REF!),"xx","")</f>
        <v>xx</v>
      </c>
      <c r="B324" s="971"/>
      <c r="C324" s="950" t="str">
        <f t="shared" si="4"/>
        <v/>
      </c>
      <c r="D324" s="744" t="s">
        <v>3040</v>
      </c>
      <c r="E324" s="959" t="s">
        <v>3099</v>
      </c>
      <c r="F324" s="926">
        <v>227</v>
      </c>
      <c r="G324" s="926">
        <v>287</v>
      </c>
      <c r="H324" s="938">
        <v>308</v>
      </c>
      <c r="I324" s="926">
        <v>367</v>
      </c>
      <c r="J324" s="939">
        <v>368</v>
      </c>
      <c r="K324" s="939">
        <v>458</v>
      </c>
      <c r="L324" s="933">
        <v>558</v>
      </c>
      <c r="M324" s="926">
        <v>758</v>
      </c>
      <c r="N324" s="938">
        <v>958</v>
      </c>
      <c r="O324" s="933" t="s">
        <v>4256</v>
      </c>
      <c r="P324" s="926" t="s">
        <v>4241</v>
      </c>
      <c r="Q324" s="926" t="s">
        <v>4242</v>
      </c>
      <c r="R324" s="926" t="s">
        <v>4243</v>
      </c>
      <c r="S324" s="933" t="s">
        <v>4095</v>
      </c>
      <c r="T324" s="926" t="s">
        <v>3256</v>
      </c>
      <c r="U324" s="933" t="s">
        <v>3291</v>
      </c>
      <c r="V324" s="933" t="s">
        <v>3257</v>
      </c>
      <c r="W324" s="926" t="s">
        <v>3128</v>
      </c>
      <c r="X324" s="938" t="s">
        <v>3826</v>
      </c>
      <c r="Y324" s="926" t="s">
        <v>3130</v>
      </c>
      <c r="Z324" s="938" t="s">
        <v>3827</v>
      </c>
      <c r="AA324" s="938" t="s">
        <v>3828</v>
      </c>
      <c r="AB324" s="938" t="s">
        <v>3665</v>
      </c>
      <c r="AC324" s="938" t="s">
        <v>3674</v>
      </c>
      <c r="AD324" s="938" t="s">
        <v>3675</v>
      </c>
      <c r="AE324" s="933" t="s">
        <v>4102</v>
      </c>
      <c r="AF324" s="933" t="s">
        <v>4103</v>
      </c>
      <c r="AG324" s="938" t="s">
        <v>4312</v>
      </c>
      <c r="AH324" s="926"/>
      <c r="AI324" s="926"/>
      <c r="AJ324" s="926"/>
      <c r="AK324" s="926"/>
      <c r="AL324" s="926"/>
      <c r="AM324" s="926"/>
      <c r="AN324" s="926"/>
      <c r="AO324" s="926"/>
      <c r="AP324" s="926"/>
      <c r="AQ324" s="926"/>
      <c r="AR324" s="926"/>
      <c r="AS324" s="926"/>
      <c r="AT324" s="926"/>
      <c r="AU324" s="926"/>
      <c r="AV324" s="926"/>
      <c r="AW324" s="926"/>
      <c r="AX324" s="926"/>
      <c r="AY324" s="926"/>
      <c r="AZ324" s="926"/>
      <c r="BA324" s="926"/>
      <c r="BB324" s="926"/>
      <c r="BC324" s="926"/>
      <c r="BD324" s="926"/>
      <c r="BE324" s="926"/>
      <c r="BF324" s="926"/>
      <c r="BG324" s="926"/>
      <c r="BH324" s="926"/>
      <c r="BI324" s="926"/>
      <c r="BJ324" s="926"/>
      <c r="BK324" s="926"/>
      <c r="BL324" s="926"/>
      <c r="BM324" s="926"/>
      <c r="BN324" s="926"/>
      <c r="BO324" s="926"/>
      <c r="BP324" s="926"/>
      <c r="BQ324" s="926"/>
      <c r="BR324" s="926"/>
      <c r="BS324" s="926"/>
      <c r="BT324" s="926"/>
      <c r="BU324" s="926"/>
      <c r="BV324" s="926"/>
      <c r="BW324" s="926"/>
      <c r="BX324" s="926"/>
      <c r="BY324" s="926"/>
      <c r="BZ324" s="926"/>
      <c r="CA324" s="926"/>
      <c r="CB324" s="926"/>
      <c r="CC324" s="926"/>
      <c r="CD324" s="926"/>
      <c r="CE324" s="926"/>
      <c r="CF324" s="926"/>
      <c r="CG324" s="926"/>
      <c r="CH324" s="926"/>
      <c r="CI324" s="926"/>
      <c r="CJ324" s="926"/>
      <c r="CK324" s="926"/>
      <c r="CL324" s="941"/>
    </row>
    <row r="325" spans="1:90" s="927" customFormat="1" hidden="1">
      <c r="A325" s="928" t="str">
        <f>IF(ISERROR(#REF!),"xx","")</f>
        <v>xx</v>
      </c>
      <c r="B325" s="971"/>
      <c r="C325" s="950" t="str">
        <f t="shared" si="4"/>
        <v/>
      </c>
      <c r="D325" s="744" t="s">
        <v>1186</v>
      </c>
      <c r="E325" s="959" t="s">
        <v>2226</v>
      </c>
      <c r="F325" s="934">
        <v>36</v>
      </c>
      <c r="G325" s="935">
        <v>42</v>
      </c>
      <c r="H325" s="933">
        <v>223</v>
      </c>
      <c r="I325" s="926">
        <v>227</v>
      </c>
      <c r="J325" s="933">
        <v>283</v>
      </c>
      <c r="K325" s="926">
        <v>287</v>
      </c>
      <c r="L325" s="926">
        <v>308</v>
      </c>
      <c r="M325" s="934">
        <v>363</v>
      </c>
      <c r="N325" s="926">
        <v>368</v>
      </c>
      <c r="O325" s="935">
        <v>423</v>
      </c>
      <c r="P325" s="926">
        <v>458</v>
      </c>
      <c r="Q325" s="933">
        <v>552</v>
      </c>
      <c r="R325" s="926">
        <v>558</v>
      </c>
      <c r="S325" s="933">
        <v>652</v>
      </c>
      <c r="T325" s="929">
        <v>654</v>
      </c>
      <c r="U325" s="929">
        <v>754</v>
      </c>
      <c r="V325" s="926">
        <v>758</v>
      </c>
      <c r="W325" s="926">
        <v>958</v>
      </c>
      <c r="X325" s="926">
        <v>4050</v>
      </c>
      <c r="Y325" s="926">
        <v>4750</v>
      </c>
      <c r="Z325" s="926" t="s">
        <v>2473</v>
      </c>
      <c r="AA325" s="926" t="s">
        <v>2474</v>
      </c>
      <c r="AB325" s="926" t="s">
        <v>4256</v>
      </c>
      <c r="AC325" s="926" t="s">
        <v>2475</v>
      </c>
      <c r="AD325" s="926" t="s">
        <v>4241</v>
      </c>
      <c r="AE325" s="926" t="s">
        <v>2384</v>
      </c>
      <c r="AF325" s="926" t="s">
        <v>4242</v>
      </c>
      <c r="AG325" s="926" t="s">
        <v>2383</v>
      </c>
      <c r="AH325" s="926" t="s">
        <v>4243</v>
      </c>
      <c r="AI325" s="926" t="s">
        <v>2378</v>
      </c>
      <c r="AJ325" s="926" t="s">
        <v>4095</v>
      </c>
      <c r="AK325" s="926" t="s">
        <v>2379</v>
      </c>
      <c r="AL325" s="926" t="s">
        <v>2079</v>
      </c>
      <c r="AM325" s="926" t="s">
        <v>2325</v>
      </c>
      <c r="AN325" s="926" t="s">
        <v>3256</v>
      </c>
      <c r="AO325" s="926" t="s">
        <v>3291</v>
      </c>
      <c r="AP325" s="926" t="s">
        <v>2080</v>
      </c>
      <c r="AQ325" s="926" t="s">
        <v>2333</v>
      </c>
      <c r="AR325" s="926" t="s">
        <v>3257</v>
      </c>
      <c r="AS325" s="926" t="s">
        <v>3128</v>
      </c>
      <c r="AT325" s="926" t="s">
        <v>2670</v>
      </c>
      <c r="AU325" s="926" t="s">
        <v>2880</v>
      </c>
      <c r="AV325" s="926" t="s">
        <v>2585</v>
      </c>
      <c r="AW325" s="926" t="s">
        <v>3826</v>
      </c>
      <c r="AX325" s="933" t="s">
        <v>702</v>
      </c>
      <c r="AY325" s="926" t="s">
        <v>2081</v>
      </c>
      <c r="AZ325" s="926" t="s">
        <v>2082</v>
      </c>
      <c r="BA325" s="926" t="s">
        <v>3183</v>
      </c>
      <c r="BB325" s="926" t="s">
        <v>3130</v>
      </c>
      <c r="BC325" s="926" t="s">
        <v>2586</v>
      </c>
      <c r="BD325" s="926" t="s">
        <v>2984</v>
      </c>
      <c r="BE325" s="926" t="s">
        <v>3827</v>
      </c>
      <c r="BF325" s="926" t="s">
        <v>3828</v>
      </c>
      <c r="BG325" s="933" t="s">
        <v>1102</v>
      </c>
      <c r="BH325" s="926" t="s">
        <v>1804</v>
      </c>
      <c r="BI325" s="926" t="s">
        <v>2052</v>
      </c>
      <c r="BJ325" s="926" t="s">
        <v>3665</v>
      </c>
      <c r="BK325" s="933" t="s">
        <v>1416</v>
      </c>
      <c r="BL325" s="926" t="s">
        <v>1789</v>
      </c>
      <c r="BM325" s="926" t="s">
        <v>2051</v>
      </c>
      <c r="BN325" s="926" t="s">
        <v>3674</v>
      </c>
      <c r="BO325" s="934" t="s">
        <v>1417</v>
      </c>
      <c r="BP325" s="935" t="s">
        <v>845</v>
      </c>
      <c r="BQ325" s="926" t="s">
        <v>1149</v>
      </c>
      <c r="BR325" s="926" t="s">
        <v>2072</v>
      </c>
      <c r="BS325" s="926" t="s">
        <v>3675</v>
      </c>
      <c r="BT325" s="926" t="s">
        <v>4102</v>
      </c>
      <c r="BU325" s="926" t="s">
        <v>1150</v>
      </c>
      <c r="BV325" s="926" t="s">
        <v>2073</v>
      </c>
      <c r="BW325" s="926" t="s">
        <v>4103</v>
      </c>
      <c r="BX325" s="926" t="s">
        <v>4312</v>
      </c>
      <c r="BY325" s="932" t="s">
        <v>2068</v>
      </c>
      <c r="BZ325" s="926" t="s">
        <v>2380</v>
      </c>
      <c r="CA325" s="926" t="s">
        <v>909</v>
      </c>
      <c r="CB325" s="926" t="s">
        <v>2083</v>
      </c>
      <c r="CC325" s="926"/>
      <c r="CD325" s="926"/>
      <c r="CE325" s="926"/>
      <c r="CF325" s="926"/>
      <c r="CG325" s="926"/>
      <c r="CH325" s="926"/>
      <c r="CI325" s="926"/>
      <c r="CJ325" s="926"/>
      <c r="CK325" s="926"/>
      <c r="CL325" s="941"/>
    </row>
    <row r="326" spans="1:90" s="927" customFormat="1" hidden="1">
      <c r="A326" s="928" t="str">
        <f>IF(ISERROR(#REF!),"xx","")</f>
        <v>xx</v>
      </c>
      <c r="B326" s="971"/>
      <c r="C326" s="950" t="str">
        <f t="shared" si="4"/>
        <v/>
      </c>
      <c r="D326" s="744" t="s">
        <v>1184</v>
      </c>
      <c r="E326" s="959" t="s">
        <v>2227</v>
      </c>
      <c r="F326" s="934">
        <v>36</v>
      </c>
      <c r="G326" s="935">
        <v>42</v>
      </c>
      <c r="H326" s="933">
        <v>223</v>
      </c>
      <c r="I326" s="926">
        <v>227</v>
      </c>
      <c r="J326" s="933">
        <v>283</v>
      </c>
      <c r="K326" s="926">
        <v>287</v>
      </c>
      <c r="L326" s="926">
        <v>308</v>
      </c>
      <c r="M326" s="934">
        <v>363</v>
      </c>
      <c r="N326" s="926">
        <v>368</v>
      </c>
      <c r="O326" s="935">
        <v>423</v>
      </c>
      <c r="P326" s="926">
        <v>458</v>
      </c>
      <c r="Q326" s="933">
        <v>552</v>
      </c>
      <c r="R326" s="926">
        <v>558</v>
      </c>
      <c r="S326" s="933">
        <v>652</v>
      </c>
      <c r="T326" s="929">
        <v>654</v>
      </c>
      <c r="U326" s="929">
        <v>754</v>
      </c>
      <c r="V326" s="926">
        <v>758</v>
      </c>
      <c r="W326" s="926">
        <v>958</v>
      </c>
      <c r="X326" s="926">
        <v>4050</v>
      </c>
      <c r="Y326" s="926">
        <v>4750</v>
      </c>
      <c r="Z326" s="926" t="s">
        <v>2473</v>
      </c>
      <c r="AA326" s="926" t="s">
        <v>2474</v>
      </c>
      <c r="AB326" s="926" t="s">
        <v>4256</v>
      </c>
      <c r="AC326" s="926" t="s">
        <v>2475</v>
      </c>
      <c r="AD326" s="926" t="s">
        <v>4241</v>
      </c>
      <c r="AE326" s="926" t="s">
        <v>2384</v>
      </c>
      <c r="AF326" s="926" t="s">
        <v>4242</v>
      </c>
      <c r="AG326" s="926" t="s">
        <v>2383</v>
      </c>
      <c r="AH326" s="926" t="s">
        <v>4243</v>
      </c>
      <c r="AI326" s="926" t="s">
        <v>2378</v>
      </c>
      <c r="AJ326" s="926" t="s">
        <v>4095</v>
      </c>
      <c r="AK326" s="926" t="s">
        <v>2379</v>
      </c>
      <c r="AL326" s="926" t="s">
        <v>2079</v>
      </c>
      <c r="AM326" s="926" t="s">
        <v>2325</v>
      </c>
      <c r="AN326" s="926" t="s">
        <v>3256</v>
      </c>
      <c r="AO326" s="926" t="s">
        <v>3291</v>
      </c>
      <c r="AP326" s="926" t="s">
        <v>2080</v>
      </c>
      <c r="AQ326" s="926" t="s">
        <v>2333</v>
      </c>
      <c r="AR326" s="926" t="s">
        <v>3257</v>
      </c>
      <c r="AS326" s="926" t="s">
        <v>3128</v>
      </c>
      <c r="AT326" s="926" t="s">
        <v>2670</v>
      </c>
      <c r="AU326" s="926" t="s">
        <v>2880</v>
      </c>
      <c r="AV326" s="926" t="s">
        <v>2585</v>
      </c>
      <c r="AW326" s="926" t="s">
        <v>3826</v>
      </c>
      <c r="AX326" s="933" t="s">
        <v>702</v>
      </c>
      <c r="AY326" s="926" t="s">
        <v>2081</v>
      </c>
      <c r="AZ326" s="926" t="s">
        <v>2082</v>
      </c>
      <c r="BA326" s="926" t="s">
        <v>3183</v>
      </c>
      <c r="BB326" s="926" t="s">
        <v>3130</v>
      </c>
      <c r="BC326" s="926" t="s">
        <v>2586</v>
      </c>
      <c r="BD326" s="926" t="s">
        <v>2984</v>
      </c>
      <c r="BE326" s="926" t="s">
        <v>3827</v>
      </c>
      <c r="BF326" s="926" t="s">
        <v>3828</v>
      </c>
      <c r="BG326" s="933" t="s">
        <v>1102</v>
      </c>
      <c r="BH326" s="926" t="s">
        <v>1804</v>
      </c>
      <c r="BI326" s="926" t="s">
        <v>2052</v>
      </c>
      <c r="BJ326" s="926" t="s">
        <v>3665</v>
      </c>
      <c r="BK326" s="933" t="s">
        <v>1416</v>
      </c>
      <c r="BL326" s="926" t="s">
        <v>1789</v>
      </c>
      <c r="BM326" s="926" t="s">
        <v>2051</v>
      </c>
      <c r="BN326" s="926" t="s">
        <v>3674</v>
      </c>
      <c r="BO326" s="934" t="s">
        <v>1417</v>
      </c>
      <c r="BP326" s="935" t="s">
        <v>845</v>
      </c>
      <c r="BQ326" s="926" t="s">
        <v>1149</v>
      </c>
      <c r="BR326" s="926" t="s">
        <v>2072</v>
      </c>
      <c r="BS326" s="926" t="s">
        <v>3675</v>
      </c>
      <c r="BT326" s="926" t="s">
        <v>4102</v>
      </c>
      <c r="BU326" s="926" t="s">
        <v>1150</v>
      </c>
      <c r="BV326" s="926" t="s">
        <v>2073</v>
      </c>
      <c r="BW326" s="926" t="s">
        <v>4103</v>
      </c>
      <c r="BX326" s="926" t="s">
        <v>4312</v>
      </c>
      <c r="BY326" s="932" t="s">
        <v>2068</v>
      </c>
      <c r="BZ326" s="926" t="s">
        <v>2380</v>
      </c>
      <c r="CA326" s="926" t="s">
        <v>909</v>
      </c>
      <c r="CB326" s="926" t="s">
        <v>2083</v>
      </c>
      <c r="CC326" s="926"/>
      <c r="CD326" s="926"/>
      <c r="CE326" s="926"/>
      <c r="CF326" s="926"/>
      <c r="CG326" s="926"/>
      <c r="CH326" s="926"/>
      <c r="CI326" s="926"/>
      <c r="CJ326" s="926"/>
      <c r="CK326" s="926"/>
      <c r="CL326" s="941"/>
    </row>
    <row r="327" spans="1:90" s="927" customFormat="1" hidden="1">
      <c r="A327" s="928" t="str">
        <f>IF(ISERROR(#REF!),"xx","")</f>
        <v>xx</v>
      </c>
      <c r="B327" s="971"/>
      <c r="C327" s="950" t="str">
        <f t="shared" ref="C327:C390" si="5">IF(ISERROR(MATCH($C$2,F327:CL327,0)),"",C$2)</f>
        <v/>
      </c>
      <c r="D327" s="744" t="s">
        <v>1182</v>
      </c>
      <c r="E327" s="959" t="s">
        <v>2228</v>
      </c>
      <c r="F327" s="934">
        <v>36</v>
      </c>
      <c r="G327" s="935">
        <v>42</v>
      </c>
      <c r="H327" s="933">
        <v>223</v>
      </c>
      <c r="I327" s="926">
        <v>227</v>
      </c>
      <c r="J327" s="933">
        <v>283</v>
      </c>
      <c r="K327" s="926">
        <v>287</v>
      </c>
      <c r="L327" s="926">
        <v>308</v>
      </c>
      <c r="M327" s="934">
        <v>363</v>
      </c>
      <c r="N327" s="926">
        <v>368</v>
      </c>
      <c r="O327" s="935">
        <v>423</v>
      </c>
      <c r="P327" s="926">
        <v>458</v>
      </c>
      <c r="Q327" s="933">
        <v>552</v>
      </c>
      <c r="R327" s="926">
        <v>558</v>
      </c>
      <c r="S327" s="933">
        <v>652</v>
      </c>
      <c r="T327" s="929">
        <v>654</v>
      </c>
      <c r="U327" s="929">
        <v>754</v>
      </c>
      <c r="V327" s="926">
        <v>758</v>
      </c>
      <c r="W327" s="926">
        <v>958</v>
      </c>
      <c r="X327" s="926">
        <v>4050</v>
      </c>
      <c r="Y327" s="926">
        <v>4750</v>
      </c>
      <c r="Z327" s="926" t="s">
        <v>2473</v>
      </c>
      <c r="AA327" s="926" t="s">
        <v>2474</v>
      </c>
      <c r="AB327" s="926" t="s">
        <v>4256</v>
      </c>
      <c r="AC327" s="926" t="s">
        <v>2475</v>
      </c>
      <c r="AD327" s="926" t="s">
        <v>4241</v>
      </c>
      <c r="AE327" s="926" t="s">
        <v>2384</v>
      </c>
      <c r="AF327" s="926" t="s">
        <v>4242</v>
      </c>
      <c r="AG327" s="926" t="s">
        <v>2383</v>
      </c>
      <c r="AH327" s="926" t="s">
        <v>4243</v>
      </c>
      <c r="AI327" s="926" t="s">
        <v>2378</v>
      </c>
      <c r="AJ327" s="926" t="s">
        <v>4095</v>
      </c>
      <c r="AK327" s="926" t="s">
        <v>2379</v>
      </c>
      <c r="AL327" s="926" t="s">
        <v>2079</v>
      </c>
      <c r="AM327" s="926" t="s">
        <v>2325</v>
      </c>
      <c r="AN327" s="926" t="s">
        <v>3256</v>
      </c>
      <c r="AO327" s="926" t="s">
        <v>3291</v>
      </c>
      <c r="AP327" s="926" t="s">
        <v>2080</v>
      </c>
      <c r="AQ327" s="926" t="s">
        <v>2333</v>
      </c>
      <c r="AR327" s="926" t="s">
        <v>3257</v>
      </c>
      <c r="AS327" s="926" t="s">
        <v>3128</v>
      </c>
      <c r="AT327" s="926" t="s">
        <v>2670</v>
      </c>
      <c r="AU327" s="926" t="s">
        <v>2880</v>
      </c>
      <c r="AV327" s="926" t="s">
        <v>2585</v>
      </c>
      <c r="AW327" s="926" t="s">
        <v>3826</v>
      </c>
      <c r="AX327" s="933" t="s">
        <v>702</v>
      </c>
      <c r="AY327" s="926" t="s">
        <v>2081</v>
      </c>
      <c r="AZ327" s="926" t="s">
        <v>2082</v>
      </c>
      <c r="BA327" s="926" t="s">
        <v>3183</v>
      </c>
      <c r="BB327" s="926" t="s">
        <v>3130</v>
      </c>
      <c r="BC327" s="926" t="s">
        <v>2586</v>
      </c>
      <c r="BD327" s="926" t="s">
        <v>2984</v>
      </c>
      <c r="BE327" s="926" t="s">
        <v>3827</v>
      </c>
      <c r="BF327" s="926" t="s">
        <v>3828</v>
      </c>
      <c r="BG327" s="933" t="s">
        <v>1102</v>
      </c>
      <c r="BH327" s="926" t="s">
        <v>1804</v>
      </c>
      <c r="BI327" s="926" t="s">
        <v>2052</v>
      </c>
      <c r="BJ327" s="926" t="s">
        <v>3665</v>
      </c>
      <c r="BK327" s="933" t="s">
        <v>1416</v>
      </c>
      <c r="BL327" s="926" t="s">
        <v>1789</v>
      </c>
      <c r="BM327" s="926" t="s">
        <v>2051</v>
      </c>
      <c r="BN327" s="926" t="s">
        <v>3674</v>
      </c>
      <c r="BO327" s="934" t="s">
        <v>1417</v>
      </c>
      <c r="BP327" s="935" t="s">
        <v>845</v>
      </c>
      <c r="BQ327" s="926" t="s">
        <v>1149</v>
      </c>
      <c r="BR327" s="926" t="s">
        <v>2072</v>
      </c>
      <c r="BS327" s="926" t="s">
        <v>3675</v>
      </c>
      <c r="BT327" s="926" t="s">
        <v>4102</v>
      </c>
      <c r="BU327" s="926" t="s">
        <v>1150</v>
      </c>
      <c r="BV327" s="926" t="s">
        <v>2073</v>
      </c>
      <c r="BW327" s="926" t="s">
        <v>4103</v>
      </c>
      <c r="BX327" s="926" t="s">
        <v>4312</v>
      </c>
      <c r="BY327" s="932" t="s">
        <v>2068</v>
      </c>
      <c r="BZ327" s="926" t="s">
        <v>2380</v>
      </c>
      <c r="CA327" s="926" t="s">
        <v>909</v>
      </c>
      <c r="CB327" s="926" t="s">
        <v>2083</v>
      </c>
      <c r="CC327" s="926"/>
      <c r="CD327" s="926"/>
      <c r="CE327" s="926"/>
      <c r="CF327" s="926"/>
      <c r="CG327" s="926"/>
      <c r="CH327" s="926"/>
      <c r="CI327" s="926"/>
      <c r="CJ327" s="926"/>
      <c r="CK327" s="926"/>
      <c r="CL327" s="941"/>
    </row>
    <row r="328" spans="1:90" s="927" customFormat="1" hidden="1">
      <c r="A328" s="928" t="str">
        <f>IF(ISERROR(#REF!),"xx","")</f>
        <v>xx</v>
      </c>
      <c r="B328" s="971"/>
      <c r="C328" s="950" t="str">
        <f t="shared" si="5"/>
        <v/>
      </c>
      <c r="D328" s="744" t="s">
        <v>1990</v>
      </c>
      <c r="E328" s="959" t="s">
        <v>2229</v>
      </c>
      <c r="F328" s="926" t="s">
        <v>2473</v>
      </c>
      <c r="G328" s="926" t="s">
        <v>2474</v>
      </c>
      <c r="H328" s="926" t="s">
        <v>2475</v>
      </c>
      <c r="I328" s="926" t="s">
        <v>2384</v>
      </c>
      <c r="J328" s="926" t="s">
        <v>2383</v>
      </c>
      <c r="K328" s="979" t="s">
        <v>2378</v>
      </c>
      <c r="L328" s="926" t="s">
        <v>2379</v>
      </c>
      <c r="M328" s="979" t="s">
        <v>2325</v>
      </c>
      <c r="N328" s="926" t="s">
        <v>2333</v>
      </c>
      <c r="O328" s="933" t="s">
        <v>2082</v>
      </c>
      <c r="P328" s="933" t="s">
        <v>2052</v>
      </c>
      <c r="Q328" s="933" t="s">
        <v>2051</v>
      </c>
      <c r="R328" s="933" t="s">
        <v>2072</v>
      </c>
      <c r="S328" s="933" t="s">
        <v>2073</v>
      </c>
      <c r="T328" s="933" t="s">
        <v>2380</v>
      </c>
      <c r="U328" s="933" t="s">
        <v>2380</v>
      </c>
      <c r="V328" s="979" t="s">
        <v>2083</v>
      </c>
      <c r="W328" s="926"/>
      <c r="X328" s="934"/>
      <c r="Y328" s="926"/>
      <c r="Z328" s="926"/>
      <c r="AA328" s="926"/>
      <c r="AB328" s="926"/>
      <c r="AC328" s="926"/>
      <c r="AD328" s="926"/>
      <c r="AE328" s="926"/>
      <c r="AF328" s="926"/>
      <c r="AG328" s="926"/>
      <c r="AH328" s="926"/>
      <c r="AI328" s="926"/>
      <c r="AJ328" s="926"/>
      <c r="AK328" s="926"/>
      <c r="AL328" s="926"/>
      <c r="AM328" s="926"/>
      <c r="AN328" s="926"/>
      <c r="AO328" s="926"/>
      <c r="AP328" s="926"/>
      <c r="AQ328" s="926"/>
      <c r="AR328" s="926"/>
      <c r="AS328" s="926"/>
      <c r="AT328" s="926"/>
      <c r="AU328" s="926"/>
      <c r="AV328" s="926"/>
      <c r="AW328" s="926"/>
      <c r="AX328" s="926"/>
      <c r="AY328" s="926"/>
      <c r="AZ328" s="926"/>
      <c r="BA328" s="926"/>
      <c r="BB328" s="926"/>
      <c r="BC328" s="926"/>
      <c r="BD328" s="926"/>
      <c r="BE328" s="926"/>
      <c r="BF328" s="926"/>
      <c r="BG328" s="926"/>
      <c r="BH328" s="926"/>
      <c r="BI328" s="926"/>
      <c r="BJ328" s="926"/>
      <c r="BK328" s="926"/>
      <c r="BL328" s="926"/>
      <c r="BM328" s="926"/>
      <c r="BN328" s="926"/>
      <c r="BO328" s="926"/>
      <c r="BP328" s="926"/>
      <c r="BQ328" s="926"/>
      <c r="BR328" s="926"/>
      <c r="BS328" s="926"/>
      <c r="BT328" s="926"/>
      <c r="BU328" s="926"/>
      <c r="BV328" s="926"/>
      <c r="BW328" s="926"/>
      <c r="BX328" s="926"/>
      <c r="BY328" s="926"/>
      <c r="BZ328" s="926"/>
      <c r="CA328" s="926"/>
      <c r="CB328" s="926"/>
      <c r="CC328" s="926"/>
      <c r="CD328" s="926"/>
      <c r="CE328" s="926"/>
      <c r="CF328" s="926"/>
      <c r="CG328" s="926"/>
      <c r="CH328" s="926"/>
      <c r="CI328" s="926"/>
      <c r="CJ328" s="926"/>
      <c r="CK328" s="926"/>
      <c r="CL328" s="941"/>
    </row>
    <row r="329" spans="1:90" s="927" customFormat="1" hidden="1">
      <c r="A329" s="928" t="str">
        <f>IF(ISERROR(#REF!),"xx","")</f>
        <v>xx</v>
      </c>
      <c r="B329" s="971"/>
      <c r="C329" s="950" t="str">
        <f t="shared" si="5"/>
        <v/>
      </c>
      <c r="D329" s="744" t="s">
        <v>3042</v>
      </c>
      <c r="E329" s="959" t="s">
        <v>3100</v>
      </c>
      <c r="F329" s="926">
        <v>227</v>
      </c>
      <c r="G329" s="926">
        <v>287</v>
      </c>
      <c r="H329" s="1465">
        <v>308</v>
      </c>
      <c r="I329" s="926">
        <v>367</v>
      </c>
      <c r="J329" s="926">
        <v>368</v>
      </c>
      <c r="K329" s="934">
        <v>458</v>
      </c>
      <c r="L329" s="926">
        <v>558</v>
      </c>
      <c r="M329" s="926">
        <v>758</v>
      </c>
      <c r="N329" s="933">
        <v>958</v>
      </c>
      <c r="O329" s="926" t="s">
        <v>4256</v>
      </c>
      <c r="P329" s="926" t="s">
        <v>4241</v>
      </c>
      <c r="Q329" s="926" t="s">
        <v>4242</v>
      </c>
      <c r="R329" s="926" t="s">
        <v>4243</v>
      </c>
      <c r="S329" s="926" t="s">
        <v>4095</v>
      </c>
      <c r="T329" s="926" t="s">
        <v>3256</v>
      </c>
      <c r="U329" s="979" t="s">
        <v>3291</v>
      </c>
      <c r="V329" s="979" t="s">
        <v>3257</v>
      </c>
      <c r="W329" s="926" t="s">
        <v>3128</v>
      </c>
      <c r="X329" s="933" t="s">
        <v>3826</v>
      </c>
      <c r="Y329" s="926" t="s">
        <v>3130</v>
      </c>
      <c r="Z329" s="933" t="s">
        <v>3827</v>
      </c>
      <c r="AA329" s="933" t="s">
        <v>3828</v>
      </c>
      <c r="AB329" s="933" t="s">
        <v>3665</v>
      </c>
      <c r="AC329" s="933" t="s">
        <v>3674</v>
      </c>
      <c r="AD329" s="933" t="s">
        <v>3675</v>
      </c>
      <c r="AE329" s="926" t="s">
        <v>4102</v>
      </c>
      <c r="AF329" s="926" t="s">
        <v>4103</v>
      </c>
      <c r="AG329" s="926" t="s">
        <v>4312</v>
      </c>
      <c r="AH329" s="926"/>
      <c r="AI329" s="926"/>
      <c r="AJ329" s="926"/>
      <c r="AK329" s="926"/>
      <c r="AL329" s="926"/>
      <c r="AM329" s="926"/>
      <c r="AN329" s="926"/>
      <c r="AO329" s="926"/>
      <c r="AP329" s="926"/>
      <c r="AQ329" s="926"/>
      <c r="AR329" s="926"/>
      <c r="AS329" s="926"/>
      <c r="AT329" s="926"/>
      <c r="AU329" s="926"/>
      <c r="AV329" s="926"/>
      <c r="AW329" s="926"/>
      <c r="AX329" s="926"/>
      <c r="AY329" s="926"/>
      <c r="AZ329" s="926"/>
      <c r="BA329" s="926"/>
      <c r="BB329" s="926"/>
      <c r="BC329" s="926"/>
      <c r="BD329" s="926"/>
      <c r="BE329" s="926"/>
      <c r="BF329" s="926"/>
      <c r="BG329" s="926"/>
      <c r="BH329" s="926"/>
      <c r="BI329" s="926"/>
      <c r="BJ329" s="926"/>
      <c r="BK329" s="926"/>
      <c r="BL329" s="926"/>
      <c r="BM329" s="926"/>
      <c r="BN329" s="926"/>
      <c r="BO329" s="926"/>
      <c r="BP329" s="926"/>
      <c r="BQ329" s="926"/>
      <c r="BR329" s="926"/>
      <c r="BS329" s="926"/>
      <c r="BT329" s="926"/>
      <c r="BU329" s="926"/>
      <c r="BV329" s="926"/>
      <c r="BW329" s="926"/>
      <c r="BX329" s="926"/>
      <c r="BY329" s="926"/>
      <c r="BZ329" s="926"/>
      <c r="CA329" s="926"/>
      <c r="CB329" s="926"/>
      <c r="CC329" s="926"/>
      <c r="CD329" s="926"/>
      <c r="CE329" s="926"/>
      <c r="CF329" s="926"/>
      <c r="CG329" s="926"/>
      <c r="CH329" s="926"/>
      <c r="CI329" s="926"/>
      <c r="CJ329" s="926"/>
      <c r="CK329" s="926"/>
      <c r="CL329" s="941"/>
    </row>
    <row r="330" spans="1:90" s="927" customFormat="1" hidden="1">
      <c r="A330" s="928" t="str">
        <f>IF(ISERROR(#REF!),"xx","")</f>
        <v>xx</v>
      </c>
      <c r="B330" s="971"/>
      <c r="C330" s="950" t="str">
        <f t="shared" si="5"/>
        <v/>
      </c>
      <c r="D330" s="744" t="s">
        <v>1991</v>
      </c>
      <c r="E330" s="959" t="s">
        <v>2230</v>
      </c>
      <c r="F330" s="926">
        <v>227</v>
      </c>
      <c r="G330" s="926">
        <v>287</v>
      </c>
      <c r="H330" s="926">
        <v>308</v>
      </c>
      <c r="I330" s="926">
        <v>367</v>
      </c>
      <c r="J330" s="926">
        <v>368</v>
      </c>
      <c r="K330" s="926">
        <v>458</v>
      </c>
      <c r="L330" s="926">
        <v>558</v>
      </c>
      <c r="M330" s="926">
        <v>758</v>
      </c>
      <c r="N330" s="926">
        <v>958</v>
      </c>
      <c r="O330" s="926">
        <v>4050</v>
      </c>
      <c r="P330" s="926">
        <v>4750</v>
      </c>
      <c r="Q330" s="926" t="s">
        <v>2473</v>
      </c>
      <c r="R330" s="926" t="s">
        <v>2474</v>
      </c>
      <c r="S330" s="926" t="s">
        <v>4256</v>
      </c>
      <c r="T330" s="926" t="s">
        <v>2475</v>
      </c>
      <c r="U330" s="926" t="s">
        <v>4241</v>
      </c>
      <c r="V330" s="926" t="s">
        <v>2384</v>
      </c>
      <c r="W330" s="926" t="s">
        <v>4242</v>
      </c>
      <c r="X330" s="926" t="s">
        <v>2383</v>
      </c>
      <c r="Y330" s="926" t="s">
        <v>4243</v>
      </c>
      <c r="Z330" s="979" t="s">
        <v>2378</v>
      </c>
      <c r="AA330" s="926" t="s">
        <v>2378</v>
      </c>
      <c r="AB330" s="926" t="s">
        <v>4095</v>
      </c>
      <c r="AC330" s="979" t="s">
        <v>2379</v>
      </c>
      <c r="AD330" s="926" t="s">
        <v>2379</v>
      </c>
      <c r="AE330" s="933" t="s">
        <v>2325</v>
      </c>
      <c r="AF330" s="926" t="s">
        <v>3256</v>
      </c>
      <c r="AG330" s="926" t="s">
        <v>3291</v>
      </c>
      <c r="AH330" s="933" t="s">
        <v>2333</v>
      </c>
      <c r="AI330" s="926" t="s">
        <v>3257</v>
      </c>
      <c r="AJ330" s="926" t="s">
        <v>3128</v>
      </c>
      <c r="AK330" s="934" t="s">
        <v>2670</v>
      </c>
      <c r="AL330" s="926" t="s">
        <v>2880</v>
      </c>
      <c r="AM330" s="926" t="s">
        <v>2585</v>
      </c>
      <c r="AN330" s="926" t="s">
        <v>3826</v>
      </c>
      <c r="AO330" s="933" t="s">
        <v>2082</v>
      </c>
      <c r="AP330" s="926" t="s">
        <v>3130</v>
      </c>
      <c r="AQ330" s="926" t="s">
        <v>2586</v>
      </c>
      <c r="AR330" s="926" t="s">
        <v>2984</v>
      </c>
      <c r="AS330" s="926" t="s">
        <v>3827</v>
      </c>
      <c r="AT330" s="926" t="s">
        <v>3828</v>
      </c>
      <c r="AU330" s="933" t="s">
        <v>2052</v>
      </c>
      <c r="AV330" s="926" t="s">
        <v>3665</v>
      </c>
      <c r="AW330" s="933" t="s">
        <v>2051</v>
      </c>
      <c r="AX330" s="926" t="s">
        <v>3674</v>
      </c>
      <c r="AY330" s="933" t="s">
        <v>2072</v>
      </c>
      <c r="AZ330" s="926" t="s">
        <v>3675</v>
      </c>
      <c r="BA330" s="926" t="s">
        <v>4102</v>
      </c>
      <c r="BB330" s="933" t="s">
        <v>2073</v>
      </c>
      <c r="BC330" s="926" t="s">
        <v>4103</v>
      </c>
      <c r="BD330" s="926" t="s">
        <v>4312</v>
      </c>
      <c r="BE330" s="979" t="s">
        <v>2380</v>
      </c>
      <c r="BF330" s="926" t="s">
        <v>2083</v>
      </c>
      <c r="BG330" s="926"/>
      <c r="BH330" s="926"/>
      <c r="BI330" s="926"/>
      <c r="BJ330" s="926"/>
      <c r="BK330" s="926"/>
      <c r="BL330" s="926"/>
      <c r="BM330" s="926"/>
      <c r="BN330" s="926"/>
      <c r="BO330" s="926"/>
      <c r="BP330" s="926"/>
      <c r="BQ330" s="926"/>
      <c r="BR330" s="926"/>
      <c r="BS330" s="926"/>
      <c r="BT330" s="926"/>
      <c r="BU330" s="926"/>
      <c r="BV330" s="926"/>
      <c r="BW330" s="926"/>
      <c r="BX330" s="926"/>
      <c r="BY330" s="926"/>
      <c r="BZ330" s="926"/>
      <c r="CA330" s="926"/>
      <c r="CB330" s="926"/>
      <c r="CC330" s="926"/>
      <c r="CD330" s="926"/>
      <c r="CE330" s="926"/>
      <c r="CF330" s="926"/>
      <c r="CG330" s="926"/>
      <c r="CH330" s="926"/>
      <c r="CI330" s="926"/>
      <c r="CJ330" s="926"/>
      <c r="CK330" s="926"/>
      <c r="CL330" s="941"/>
    </row>
    <row r="331" spans="1:90" s="927" customFormat="1" hidden="1">
      <c r="A331" s="928" t="str">
        <f>IF(ISERROR(#REF!),"xx","")</f>
        <v>xx</v>
      </c>
      <c r="B331" s="971"/>
      <c r="C331" s="950" t="str">
        <f t="shared" si="5"/>
        <v/>
      </c>
      <c r="D331" s="744" t="s">
        <v>3950</v>
      </c>
      <c r="E331" s="959" t="s">
        <v>3953</v>
      </c>
      <c r="F331" s="926">
        <v>227</v>
      </c>
      <c r="G331" s="926">
        <v>287</v>
      </c>
      <c r="H331" s="926">
        <v>308</v>
      </c>
      <c r="I331" s="926">
        <v>367</v>
      </c>
      <c r="J331" s="926">
        <v>368</v>
      </c>
      <c r="K331" s="933">
        <v>458</v>
      </c>
      <c r="L331" s="933">
        <v>558</v>
      </c>
      <c r="M331" s="1465">
        <v>758</v>
      </c>
      <c r="N331" s="926">
        <v>958</v>
      </c>
      <c r="O331" s="926" t="s">
        <v>4256</v>
      </c>
      <c r="P331" s="926" t="s">
        <v>4241</v>
      </c>
      <c r="Q331" s="926" t="s">
        <v>4242</v>
      </c>
      <c r="R331" s="926" t="s">
        <v>4243</v>
      </c>
      <c r="S331" s="926" t="s">
        <v>4095</v>
      </c>
      <c r="T331" s="926" t="s">
        <v>3256</v>
      </c>
      <c r="U331" s="926" t="s">
        <v>3291</v>
      </c>
      <c r="V331" s="1465" t="s">
        <v>3257</v>
      </c>
      <c r="W331" s="933" t="s">
        <v>3128</v>
      </c>
      <c r="X331" s="1465" t="s">
        <v>3826</v>
      </c>
      <c r="Y331" s="933" t="s">
        <v>3130</v>
      </c>
      <c r="Z331" s="926" t="s">
        <v>3827</v>
      </c>
      <c r="AA331" s="934" t="s">
        <v>3828</v>
      </c>
      <c r="AB331" s="933" t="s">
        <v>3665</v>
      </c>
      <c r="AC331" s="933" t="s">
        <v>3674</v>
      </c>
      <c r="AD331" s="933" t="s">
        <v>3675</v>
      </c>
      <c r="AE331" s="926" t="s">
        <v>4102</v>
      </c>
      <c r="AF331" s="926" t="s">
        <v>4103</v>
      </c>
      <c r="AG331" s="926" t="s">
        <v>4312</v>
      </c>
      <c r="AH331" s="926"/>
      <c r="AI331" s="926"/>
      <c r="AJ331" s="926"/>
      <c r="AK331" s="926"/>
      <c r="AL331" s="926"/>
      <c r="AM331" s="926"/>
      <c r="AN331" s="926"/>
      <c r="AO331" s="926"/>
      <c r="AP331" s="926"/>
      <c r="AQ331" s="926"/>
      <c r="AR331" s="926"/>
      <c r="AS331" s="926"/>
      <c r="AT331" s="926"/>
      <c r="AU331" s="926"/>
      <c r="AV331" s="926"/>
      <c r="AW331" s="926"/>
      <c r="AX331" s="926"/>
      <c r="AY331" s="926"/>
      <c r="AZ331" s="926"/>
      <c r="BA331" s="926"/>
      <c r="BB331" s="926"/>
      <c r="BC331" s="926"/>
      <c r="BD331" s="926"/>
      <c r="BE331" s="926"/>
      <c r="BF331" s="926"/>
      <c r="BG331" s="926"/>
      <c r="BH331" s="926"/>
      <c r="BI331" s="926"/>
      <c r="BJ331" s="926"/>
      <c r="BK331" s="926"/>
      <c r="BL331" s="926"/>
      <c r="BM331" s="926"/>
      <c r="BN331" s="926"/>
      <c r="BO331" s="926"/>
      <c r="BP331" s="926"/>
      <c r="BQ331" s="926"/>
      <c r="BR331" s="926"/>
      <c r="BS331" s="926"/>
      <c r="BT331" s="926"/>
      <c r="BU331" s="926"/>
      <c r="BV331" s="926"/>
      <c r="BW331" s="926"/>
      <c r="BX331" s="926"/>
      <c r="BY331" s="926"/>
      <c r="BZ331" s="926"/>
      <c r="CA331" s="926"/>
      <c r="CB331" s="926"/>
      <c r="CC331" s="926"/>
      <c r="CD331" s="926"/>
      <c r="CE331" s="926"/>
      <c r="CF331" s="926"/>
      <c r="CG331" s="926"/>
      <c r="CH331" s="926"/>
      <c r="CI331" s="926"/>
      <c r="CJ331" s="926"/>
      <c r="CK331" s="926"/>
      <c r="CL331" s="941"/>
    </row>
    <row r="332" spans="1:90" s="927" customFormat="1" hidden="1">
      <c r="A332" s="928" t="str">
        <f>IF(ISERROR(#REF!),"xx","")</f>
        <v>xx</v>
      </c>
      <c r="B332" s="971"/>
      <c r="C332" s="950" t="str">
        <f t="shared" si="5"/>
        <v/>
      </c>
      <c r="D332" s="744" t="s">
        <v>2718</v>
      </c>
      <c r="E332" s="959" t="s">
        <v>2719</v>
      </c>
      <c r="F332" s="926" t="s">
        <v>2473</v>
      </c>
      <c r="G332" s="926" t="s">
        <v>2474</v>
      </c>
      <c r="H332" s="926" t="s">
        <v>2475</v>
      </c>
      <c r="I332" s="926" t="s">
        <v>2384</v>
      </c>
      <c r="J332" s="926" t="s">
        <v>2383</v>
      </c>
      <c r="K332" s="933" t="s">
        <v>2378</v>
      </c>
      <c r="L332" s="933" t="s">
        <v>2379</v>
      </c>
      <c r="M332" s="979" t="s">
        <v>2325</v>
      </c>
      <c r="N332" s="926" t="s">
        <v>2333</v>
      </c>
      <c r="O332" s="979" t="s">
        <v>2082</v>
      </c>
      <c r="P332" s="926" t="s">
        <v>2052</v>
      </c>
      <c r="Q332" s="933" t="s">
        <v>2051</v>
      </c>
      <c r="R332" s="933" t="s">
        <v>2072</v>
      </c>
      <c r="S332" s="933" t="s">
        <v>2073</v>
      </c>
      <c r="T332" s="933" t="s">
        <v>2380</v>
      </c>
      <c r="U332" s="933" t="s">
        <v>2083</v>
      </c>
      <c r="V332" s="979"/>
      <c r="W332" s="926"/>
      <c r="X332" s="934"/>
      <c r="Y332" s="926"/>
      <c r="Z332" s="926"/>
      <c r="AA332" s="926"/>
      <c r="AB332" s="926"/>
      <c r="AC332" s="926"/>
      <c r="AD332" s="926"/>
      <c r="AE332" s="926"/>
      <c r="AF332" s="926"/>
      <c r="AG332" s="926"/>
      <c r="AH332" s="926"/>
      <c r="AI332" s="926"/>
      <c r="AJ332" s="926"/>
      <c r="AK332" s="926"/>
      <c r="AL332" s="926"/>
      <c r="AM332" s="926"/>
      <c r="AN332" s="926"/>
      <c r="AO332" s="926"/>
      <c r="AP332" s="926"/>
      <c r="AQ332" s="926"/>
      <c r="AR332" s="926"/>
      <c r="AS332" s="926"/>
      <c r="AT332" s="926"/>
      <c r="AU332" s="926"/>
      <c r="AV332" s="926"/>
      <c r="AW332" s="926"/>
      <c r="AX332" s="926"/>
      <c r="AY332" s="926"/>
      <c r="AZ332" s="926"/>
      <c r="BA332" s="926"/>
      <c r="BB332" s="926"/>
      <c r="BC332" s="926"/>
      <c r="BD332" s="926"/>
      <c r="BE332" s="926"/>
      <c r="BF332" s="926"/>
      <c r="BG332" s="926"/>
      <c r="BH332" s="926"/>
      <c r="BI332" s="926"/>
      <c r="BJ332" s="926"/>
      <c r="BK332" s="926"/>
      <c r="BL332" s="926"/>
      <c r="BM332" s="926"/>
      <c r="BN332" s="926"/>
      <c r="BO332" s="926"/>
      <c r="BP332" s="926"/>
      <c r="BQ332" s="926"/>
      <c r="BR332" s="926"/>
      <c r="BS332" s="926"/>
      <c r="BT332" s="926"/>
      <c r="BU332" s="926"/>
      <c r="BV332" s="926"/>
      <c r="BW332" s="926"/>
      <c r="BX332" s="926"/>
      <c r="BY332" s="926"/>
      <c r="BZ332" s="926"/>
      <c r="CA332" s="926"/>
      <c r="CB332" s="926"/>
      <c r="CC332" s="926"/>
      <c r="CD332" s="926"/>
      <c r="CE332" s="926"/>
      <c r="CF332" s="926"/>
      <c r="CG332" s="926"/>
      <c r="CH332" s="926"/>
      <c r="CI332" s="926"/>
      <c r="CJ332" s="926"/>
      <c r="CK332" s="926"/>
      <c r="CL332" s="941"/>
    </row>
    <row r="333" spans="1:90" s="927" customFormat="1" hidden="1">
      <c r="A333" s="928" t="str">
        <f>IF(ISERROR(#REF!),"xx","")</f>
        <v>xx</v>
      </c>
      <c r="B333" s="971"/>
      <c r="C333" s="950" t="str">
        <f t="shared" si="5"/>
        <v/>
      </c>
      <c r="D333" s="744" t="s">
        <v>3043</v>
      </c>
      <c r="E333" s="959" t="s">
        <v>3101</v>
      </c>
      <c r="F333" s="1465">
        <v>227</v>
      </c>
      <c r="G333" s="1465">
        <v>287</v>
      </c>
      <c r="H333" s="933">
        <v>308</v>
      </c>
      <c r="I333" s="926">
        <v>367</v>
      </c>
      <c r="J333" s="926">
        <v>368</v>
      </c>
      <c r="K333" s="926">
        <v>458</v>
      </c>
      <c r="L333" s="926">
        <v>558</v>
      </c>
      <c r="M333" s="926">
        <v>758</v>
      </c>
      <c r="N333" s="926">
        <v>958</v>
      </c>
      <c r="O333" s="926" t="s">
        <v>4256</v>
      </c>
      <c r="P333" s="926" t="s">
        <v>4241</v>
      </c>
      <c r="Q333" s="926" t="s">
        <v>4242</v>
      </c>
      <c r="R333" s="926" t="s">
        <v>4243</v>
      </c>
      <c r="S333" s="926" t="s">
        <v>4095</v>
      </c>
      <c r="T333" s="938" t="s">
        <v>3256</v>
      </c>
      <c r="U333" s="938" t="s">
        <v>3291</v>
      </c>
      <c r="V333" s="938" t="s">
        <v>3257</v>
      </c>
      <c r="W333" s="926" t="s">
        <v>3128</v>
      </c>
      <c r="X333" s="938" t="s">
        <v>3826</v>
      </c>
      <c r="Y333" s="926" t="s">
        <v>3130</v>
      </c>
      <c r="Z333" s="939" t="s">
        <v>3827</v>
      </c>
      <c r="AA333" s="933" t="s">
        <v>3828</v>
      </c>
      <c r="AB333" s="926" t="s">
        <v>3665</v>
      </c>
      <c r="AC333" s="979" t="s">
        <v>3674</v>
      </c>
      <c r="AD333" s="938" t="s">
        <v>3675</v>
      </c>
      <c r="AE333" s="926" t="s">
        <v>4102</v>
      </c>
      <c r="AF333" s="926" t="s">
        <v>4103</v>
      </c>
      <c r="AG333" s="926" t="s">
        <v>4312</v>
      </c>
      <c r="AH333" s="926"/>
      <c r="AI333" s="926"/>
      <c r="AJ333" s="926"/>
      <c r="AK333" s="926"/>
      <c r="AL333" s="926"/>
      <c r="AM333" s="926"/>
      <c r="AN333" s="926"/>
      <c r="AO333" s="926"/>
      <c r="AP333" s="926"/>
      <c r="AQ333" s="926"/>
      <c r="AR333" s="926"/>
      <c r="AS333" s="926"/>
      <c r="AT333" s="926"/>
      <c r="AU333" s="926"/>
      <c r="AV333" s="926"/>
      <c r="AW333" s="926"/>
      <c r="AX333" s="926"/>
      <c r="AY333" s="926"/>
      <c r="AZ333" s="926"/>
      <c r="BA333" s="926"/>
      <c r="BB333" s="926"/>
      <c r="BC333" s="926"/>
      <c r="BD333" s="926"/>
      <c r="BE333" s="926"/>
      <c r="BF333" s="926"/>
      <c r="BG333" s="926"/>
      <c r="BH333" s="926"/>
      <c r="BI333" s="926"/>
      <c r="BJ333" s="926"/>
      <c r="BK333" s="926"/>
      <c r="BL333" s="926"/>
      <c r="BM333" s="926"/>
      <c r="BN333" s="926"/>
      <c r="BO333" s="926"/>
      <c r="BP333" s="926"/>
      <c r="BQ333" s="926"/>
      <c r="BR333" s="926"/>
      <c r="BS333" s="926"/>
      <c r="BT333" s="926"/>
      <c r="BU333" s="926"/>
      <c r="BV333" s="926"/>
      <c r="BW333" s="926"/>
      <c r="BX333" s="926"/>
      <c r="BY333" s="926"/>
      <c r="BZ333" s="926"/>
      <c r="CA333" s="926"/>
      <c r="CB333" s="926"/>
      <c r="CC333" s="926"/>
      <c r="CD333" s="926"/>
      <c r="CE333" s="926"/>
      <c r="CF333" s="926"/>
      <c r="CG333" s="926"/>
      <c r="CH333" s="926"/>
      <c r="CI333" s="926"/>
      <c r="CJ333" s="926"/>
      <c r="CK333" s="926"/>
      <c r="CL333" s="941"/>
    </row>
    <row r="334" spans="1:90" s="927" customFormat="1" hidden="1">
      <c r="A334" s="928" t="str">
        <f>IF(ISERROR(#REF!),"xx","")</f>
        <v>xx</v>
      </c>
      <c r="B334" s="971"/>
      <c r="C334" s="950" t="str">
        <f t="shared" si="5"/>
        <v/>
      </c>
      <c r="D334" s="940" t="s">
        <v>982</v>
      </c>
      <c r="E334" s="955" t="s">
        <v>2231</v>
      </c>
      <c r="F334" s="925" t="s">
        <v>986</v>
      </c>
      <c r="G334" s="925"/>
      <c r="H334" s="925"/>
      <c r="I334" s="925"/>
      <c r="J334" s="926"/>
      <c r="K334" s="925"/>
      <c r="L334" s="925"/>
      <c r="M334" s="925"/>
      <c r="N334" s="926"/>
      <c r="O334" s="926"/>
      <c r="P334" s="926"/>
      <c r="Q334" s="926"/>
      <c r="R334" s="926"/>
      <c r="S334" s="926"/>
      <c r="T334" s="926"/>
      <c r="U334" s="926"/>
      <c r="V334" s="926"/>
      <c r="W334" s="926"/>
      <c r="X334" s="926"/>
      <c r="Y334" s="926"/>
      <c r="Z334" s="926"/>
      <c r="AA334" s="926"/>
      <c r="AB334" s="926"/>
      <c r="AC334" s="926"/>
      <c r="AD334" s="926"/>
      <c r="AE334" s="926"/>
      <c r="AF334" s="926"/>
      <c r="AG334" s="926"/>
      <c r="AH334" s="926"/>
      <c r="AI334" s="926"/>
      <c r="AJ334" s="926"/>
      <c r="AK334" s="926"/>
      <c r="AL334" s="926"/>
      <c r="AM334" s="926"/>
      <c r="AN334" s="926"/>
      <c r="AO334" s="926"/>
      <c r="AP334" s="926"/>
      <c r="AQ334" s="926"/>
      <c r="AR334" s="926"/>
      <c r="AS334" s="926"/>
      <c r="AT334" s="926"/>
      <c r="AU334" s="926"/>
      <c r="AV334" s="926"/>
      <c r="AW334" s="926"/>
      <c r="AX334" s="926"/>
      <c r="AY334" s="926"/>
      <c r="AZ334" s="926"/>
      <c r="BA334" s="926"/>
      <c r="BB334" s="926"/>
      <c r="BC334" s="926"/>
      <c r="BD334" s="926"/>
      <c r="BE334" s="926"/>
      <c r="BF334" s="926"/>
      <c r="BG334" s="926"/>
      <c r="BH334" s="926"/>
      <c r="BI334" s="926"/>
      <c r="BJ334" s="926"/>
      <c r="BK334" s="926"/>
      <c r="BL334" s="926"/>
      <c r="BM334" s="926"/>
      <c r="BN334" s="926"/>
      <c r="BO334" s="926"/>
      <c r="BP334" s="926"/>
      <c r="BQ334" s="926"/>
      <c r="BR334" s="926"/>
      <c r="BS334" s="926"/>
      <c r="BT334" s="926"/>
      <c r="BU334" s="926"/>
      <c r="BV334" s="926"/>
      <c r="BW334" s="926"/>
      <c r="BX334" s="926"/>
      <c r="BY334" s="926"/>
      <c r="BZ334" s="926"/>
      <c r="CA334" s="926"/>
      <c r="CB334" s="926"/>
      <c r="CC334" s="926"/>
      <c r="CD334" s="926"/>
      <c r="CE334" s="926"/>
      <c r="CF334" s="926"/>
      <c r="CG334" s="926"/>
      <c r="CH334" s="926"/>
      <c r="CI334" s="926"/>
      <c r="CJ334" s="926"/>
      <c r="CK334" s="926"/>
      <c r="CL334" s="941"/>
    </row>
    <row r="335" spans="1:90" s="927" customFormat="1" hidden="1">
      <c r="A335" s="928" t="str">
        <f>IF(ISERROR(#REF!),"xx","")</f>
        <v>xx</v>
      </c>
      <c r="B335" s="971"/>
      <c r="C335" s="950" t="str">
        <f t="shared" si="5"/>
        <v/>
      </c>
      <c r="D335" s="940" t="s">
        <v>351</v>
      </c>
      <c r="E335" s="955" t="s">
        <v>2232</v>
      </c>
      <c r="F335" s="925">
        <v>36</v>
      </c>
      <c r="G335" s="925">
        <v>42</v>
      </c>
      <c r="H335" s="926"/>
      <c r="I335" s="926"/>
      <c r="J335" s="925"/>
      <c r="K335" s="925"/>
      <c r="L335" s="925"/>
      <c r="M335" s="925"/>
      <c r="N335" s="926"/>
      <c r="O335" s="926"/>
      <c r="P335" s="926"/>
      <c r="Q335" s="926"/>
      <c r="R335" s="926"/>
      <c r="S335" s="926"/>
      <c r="T335" s="926"/>
      <c r="U335" s="926"/>
      <c r="V335" s="926"/>
      <c r="W335" s="926"/>
      <c r="X335" s="926"/>
      <c r="Y335" s="926"/>
      <c r="Z335" s="926"/>
      <c r="AA335" s="926"/>
      <c r="AB335" s="926"/>
      <c r="AC335" s="926"/>
      <c r="AD335" s="926"/>
      <c r="AE335" s="926"/>
      <c r="AF335" s="926"/>
      <c r="AG335" s="926"/>
      <c r="AH335" s="926"/>
      <c r="AI335" s="926"/>
      <c r="AJ335" s="926"/>
      <c r="AK335" s="926"/>
      <c r="AL335" s="926"/>
      <c r="AM335" s="926"/>
      <c r="AN335" s="926"/>
      <c r="AO335" s="926"/>
      <c r="AP335" s="926"/>
      <c r="AQ335" s="926"/>
      <c r="AR335" s="926"/>
      <c r="AS335" s="926"/>
      <c r="AT335" s="926"/>
      <c r="AU335" s="926"/>
      <c r="AV335" s="926"/>
      <c r="AW335" s="926"/>
      <c r="AX335" s="926"/>
      <c r="AY335" s="926"/>
      <c r="AZ335" s="926"/>
      <c r="BA335" s="926"/>
      <c r="BB335" s="926"/>
      <c r="BC335" s="926"/>
      <c r="BD335" s="926"/>
      <c r="BE335" s="926"/>
      <c r="BF335" s="926"/>
      <c r="BG335" s="926"/>
      <c r="BH335" s="926"/>
      <c r="BI335" s="926"/>
      <c r="BJ335" s="926"/>
      <c r="BK335" s="926"/>
      <c r="BL335" s="926"/>
      <c r="BM335" s="926"/>
      <c r="BN335" s="926"/>
      <c r="BO335" s="926"/>
      <c r="BP335" s="926"/>
      <c r="BQ335" s="926"/>
      <c r="BR335" s="926"/>
      <c r="BS335" s="926"/>
      <c r="BT335" s="926"/>
      <c r="BU335" s="926"/>
      <c r="BV335" s="926"/>
      <c r="BW335" s="926"/>
      <c r="BX335" s="926"/>
      <c r="BY335" s="926"/>
      <c r="BZ335" s="926"/>
      <c r="CA335" s="926"/>
      <c r="CB335" s="926"/>
      <c r="CC335" s="926"/>
      <c r="CD335" s="926"/>
      <c r="CE335" s="926"/>
      <c r="CF335" s="926"/>
      <c r="CG335" s="926"/>
      <c r="CH335" s="926"/>
      <c r="CI335" s="926"/>
      <c r="CJ335" s="926"/>
      <c r="CK335" s="926"/>
      <c r="CL335" s="941"/>
    </row>
    <row r="336" spans="1:90" s="927" customFormat="1">
      <c r="A336" s="928" t="str">
        <f>IF(ISERROR(#REF!),"xx","")</f>
        <v>xx</v>
      </c>
      <c r="B336" s="971"/>
      <c r="C336" s="950" t="str">
        <f t="shared" si="5"/>
        <v>Press C83hc</v>
      </c>
      <c r="D336" s="942" t="s">
        <v>2822</v>
      </c>
      <c r="E336" s="952" t="s">
        <v>2838</v>
      </c>
      <c r="F336" s="929" t="s">
        <v>3407</v>
      </c>
      <c r="G336" s="929" t="s">
        <v>3410</v>
      </c>
      <c r="H336" s="929" t="s">
        <v>3409</v>
      </c>
      <c r="I336" s="929" t="s">
        <v>2890</v>
      </c>
      <c r="J336" s="929" t="s">
        <v>4296</v>
      </c>
      <c r="K336" s="929" t="s">
        <v>4332</v>
      </c>
      <c r="L336" s="926" t="s">
        <v>4297</v>
      </c>
      <c r="M336" s="926" t="s">
        <v>4299</v>
      </c>
      <c r="N336" s="926" t="s">
        <v>4302</v>
      </c>
      <c r="O336" s="929" t="s">
        <v>4303</v>
      </c>
      <c r="P336" s="929" t="s">
        <v>4308</v>
      </c>
      <c r="Q336" s="929" t="s">
        <v>4309</v>
      </c>
      <c r="R336" s="929" t="s">
        <v>3900</v>
      </c>
      <c r="S336" s="929" t="s">
        <v>3902</v>
      </c>
      <c r="T336" s="929" t="s">
        <v>3904</v>
      </c>
      <c r="U336" s="926" t="s">
        <v>4313</v>
      </c>
      <c r="V336" s="926" t="s">
        <v>4314</v>
      </c>
      <c r="W336" s="926" t="s">
        <v>4315</v>
      </c>
      <c r="X336" s="929" t="s">
        <v>4310</v>
      </c>
      <c r="Y336" s="929" t="s">
        <v>4311</v>
      </c>
      <c r="Z336" s="926" t="s">
        <v>4305</v>
      </c>
      <c r="AA336" s="926" t="s">
        <v>4567</v>
      </c>
      <c r="AB336" s="926"/>
      <c r="AC336" s="926"/>
      <c r="AD336" s="926"/>
      <c r="AE336" s="926"/>
      <c r="AF336" s="926"/>
      <c r="AG336" s="926"/>
      <c r="AH336" s="926"/>
      <c r="AI336" s="926"/>
      <c r="AJ336" s="926"/>
      <c r="AK336" s="926"/>
      <c r="AL336" s="926"/>
      <c r="AM336" s="926"/>
      <c r="AN336" s="926"/>
      <c r="AO336" s="926"/>
      <c r="AP336" s="926"/>
      <c r="AQ336" s="926"/>
      <c r="AR336" s="926"/>
      <c r="AS336" s="926"/>
      <c r="AT336" s="926"/>
      <c r="AU336" s="926"/>
      <c r="AV336" s="926"/>
      <c r="AW336" s="926"/>
      <c r="AX336" s="926"/>
      <c r="AY336" s="926"/>
      <c r="AZ336" s="926"/>
      <c r="BA336" s="926"/>
      <c r="BB336" s="926"/>
      <c r="BC336" s="926"/>
      <c r="BD336" s="926"/>
      <c r="BE336" s="926"/>
      <c r="BF336" s="926"/>
      <c r="BG336" s="926"/>
      <c r="BH336" s="926"/>
      <c r="BI336" s="926"/>
      <c r="BJ336" s="926"/>
      <c r="BK336" s="926"/>
      <c r="BL336" s="926"/>
      <c r="BM336" s="926"/>
      <c r="BN336" s="926"/>
      <c r="BO336" s="926"/>
      <c r="BP336" s="926"/>
      <c r="BQ336" s="926"/>
      <c r="BR336" s="926"/>
      <c r="BS336" s="926"/>
      <c r="BT336" s="926"/>
      <c r="BU336" s="926"/>
      <c r="BV336" s="926"/>
      <c r="BW336" s="926"/>
      <c r="BX336" s="926"/>
      <c r="BY336" s="926"/>
      <c r="BZ336" s="926"/>
      <c r="CA336" s="926"/>
      <c r="CB336" s="926"/>
      <c r="CC336" s="926"/>
      <c r="CD336" s="926"/>
      <c r="CE336" s="926"/>
      <c r="CF336" s="926"/>
      <c r="CG336" s="926"/>
      <c r="CH336" s="926"/>
      <c r="CI336" s="926"/>
      <c r="CJ336" s="926"/>
      <c r="CK336" s="926"/>
      <c r="CL336" s="941"/>
    </row>
    <row r="337" spans="1:90" s="927" customFormat="1" hidden="1">
      <c r="A337" s="928" t="str">
        <f>IF(ISERROR(#REF!),"xx","")</f>
        <v>xx</v>
      </c>
      <c r="B337" s="971"/>
      <c r="C337" s="950" t="str">
        <f t="shared" si="5"/>
        <v/>
      </c>
      <c r="D337" s="942" t="s">
        <v>3752</v>
      </c>
      <c r="E337" s="952" t="s">
        <v>2233</v>
      </c>
      <c r="F337" s="926" t="s">
        <v>4299</v>
      </c>
      <c r="G337" s="926" t="s">
        <v>4302</v>
      </c>
      <c r="H337" s="926" t="s">
        <v>4303</v>
      </c>
      <c r="I337" s="929" t="s">
        <v>4298</v>
      </c>
      <c r="J337" s="929" t="s">
        <v>4300</v>
      </c>
      <c r="K337" s="926" t="s">
        <v>4304</v>
      </c>
      <c r="L337" s="926" t="s">
        <v>4305</v>
      </c>
      <c r="M337" s="926" t="s">
        <v>2476</v>
      </c>
      <c r="N337" s="929" t="s">
        <v>519</v>
      </c>
      <c r="O337" s="929" t="s">
        <v>1216</v>
      </c>
      <c r="P337" s="931" t="s">
        <v>2084</v>
      </c>
      <c r="Q337" s="929" t="s">
        <v>475</v>
      </c>
      <c r="R337" s="929" t="s">
        <v>695</v>
      </c>
      <c r="S337" s="929" t="s">
        <v>1495</v>
      </c>
      <c r="T337" s="926"/>
      <c r="U337" s="926"/>
      <c r="V337" s="926"/>
      <c r="W337" s="926"/>
      <c r="X337" s="926"/>
      <c r="Y337" s="926"/>
      <c r="Z337" s="926"/>
      <c r="AA337" s="926"/>
      <c r="AB337" s="926"/>
      <c r="AC337" s="926"/>
      <c r="AD337" s="926"/>
      <c r="AE337" s="926"/>
      <c r="AF337" s="926"/>
      <c r="AG337" s="926"/>
      <c r="AH337" s="926"/>
      <c r="AI337" s="926"/>
      <c r="AJ337" s="926"/>
      <c r="AK337" s="926"/>
      <c r="AL337" s="926"/>
      <c r="AM337" s="926"/>
      <c r="AN337" s="926"/>
      <c r="AO337" s="926"/>
      <c r="AP337" s="926"/>
      <c r="AQ337" s="926"/>
      <c r="AR337" s="926"/>
      <c r="AS337" s="926"/>
      <c r="AT337" s="926"/>
      <c r="AU337" s="926"/>
      <c r="AV337" s="926"/>
      <c r="AW337" s="926"/>
      <c r="AX337" s="926"/>
      <c r="AY337" s="926"/>
      <c r="AZ337" s="926"/>
      <c r="BA337" s="926"/>
      <c r="BB337" s="926"/>
      <c r="BC337" s="926"/>
      <c r="BD337" s="926"/>
      <c r="BE337" s="926"/>
      <c r="BF337" s="926"/>
      <c r="BG337" s="926"/>
      <c r="BH337" s="926"/>
      <c r="BI337" s="926"/>
      <c r="BJ337" s="926"/>
      <c r="BK337" s="926"/>
      <c r="BL337" s="926"/>
      <c r="BM337" s="926"/>
      <c r="BN337" s="926"/>
      <c r="BO337" s="926"/>
      <c r="BP337" s="926"/>
      <c r="BQ337" s="926"/>
      <c r="BR337" s="926"/>
      <c r="BS337" s="926"/>
      <c r="BT337" s="926"/>
      <c r="BU337" s="926"/>
      <c r="BV337" s="926"/>
      <c r="BW337" s="926"/>
      <c r="BX337" s="926"/>
      <c r="BY337" s="926"/>
      <c r="BZ337" s="926"/>
      <c r="CA337" s="926"/>
      <c r="CB337" s="926"/>
      <c r="CC337" s="926"/>
      <c r="CD337" s="926"/>
      <c r="CE337" s="926"/>
      <c r="CF337" s="926"/>
      <c r="CG337" s="926"/>
      <c r="CH337" s="926"/>
      <c r="CI337" s="926"/>
      <c r="CJ337" s="926"/>
      <c r="CK337" s="926"/>
      <c r="CL337" s="941"/>
    </row>
    <row r="338" spans="1:90" s="927" customFormat="1">
      <c r="A338" s="928" t="str">
        <f>IF(ISERROR(#REF!),"xx","")</f>
        <v>xx</v>
      </c>
      <c r="B338" s="971"/>
      <c r="C338" s="950" t="str">
        <f t="shared" si="5"/>
        <v>Press C83hc</v>
      </c>
      <c r="D338" s="942" t="s">
        <v>3782</v>
      </c>
      <c r="E338" s="952" t="s">
        <v>3932</v>
      </c>
      <c r="F338" s="929" t="s">
        <v>3900</v>
      </c>
      <c r="G338" s="929" t="s">
        <v>3902</v>
      </c>
      <c r="H338" s="929" t="s">
        <v>3904</v>
      </c>
      <c r="I338" s="926" t="s">
        <v>4313</v>
      </c>
      <c r="J338" s="929" t="s">
        <v>4314</v>
      </c>
      <c r="K338" s="929" t="s">
        <v>4315</v>
      </c>
      <c r="L338" s="929" t="s">
        <v>4567</v>
      </c>
      <c r="M338" s="929" t="s">
        <v>3898</v>
      </c>
      <c r="N338" s="926" t="s">
        <v>4295</v>
      </c>
      <c r="O338" s="926"/>
      <c r="P338" s="929"/>
      <c r="Q338" s="929"/>
      <c r="R338" s="929"/>
      <c r="S338" s="929"/>
      <c r="T338" s="929"/>
      <c r="U338" s="929"/>
      <c r="V338" s="929"/>
      <c r="W338" s="926"/>
      <c r="X338" s="926"/>
      <c r="Y338" s="926"/>
      <c r="Z338" s="926"/>
      <c r="AA338" s="926"/>
      <c r="AB338" s="926"/>
      <c r="AC338" s="926"/>
      <c r="AD338" s="926"/>
      <c r="AE338" s="926"/>
      <c r="AF338" s="926"/>
      <c r="AG338" s="926"/>
      <c r="AH338" s="926"/>
      <c r="AI338" s="926"/>
      <c r="AJ338" s="926"/>
      <c r="AK338" s="926"/>
      <c r="AL338" s="926"/>
      <c r="AM338" s="926"/>
      <c r="AN338" s="926"/>
      <c r="AO338" s="926"/>
      <c r="AP338" s="926"/>
      <c r="AQ338" s="926"/>
      <c r="AR338" s="926"/>
      <c r="AS338" s="926"/>
      <c r="AT338" s="926"/>
      <c r="AU338" s="926"/>
      <c r="AV338" s="926"/>
      <c r="AW338" s="926"/>
      <c r="AX338" s="926"/>
      <c r="AY338" s="926"/>
      <c r="AZ338" s="926"/>
      <c r="BA338" s="926"/>
      <c r="BB338" s="926"/>
      <c r="BC338" s="926"/>
      <c r="BD338" s="926"/>
      <c r="BE338" s="926"/>
      <c r="BF338" s="926"/>
      <c r="BG338" s="926"/>
      <c r="BH338" s="926"/>
      <c r="BI338" s="926"/>
      <c r="BJ338" s="926"/>
      <c r="BK338" s="926"/>
      <c r="BL338" s="926"/>
      <c r="BM338" s="926"/>
      <c r="BN338" s="926"/>
      <c r="BO338" s="926"/>
      <c r="BP338" s="926"/>
      <c r="BQ338" s="926"/>
      <c r="BR338" s="926"/>
      <c r="BS338" s="926"/>
      <c r="BT338" s="926"/>
      <c r="BU338" s="926"/>
      <c r="BV338" s="926"/>
      <c r="BW338" s="926"/>
      <c r="BX338" s="926"/>
      <c r="BY338" s="926"/>
      <c r="BZ338" s="926"/>
      <c r="CA338" s="926"/>
      <c r="CB338" s="926"/>
      <c r="CC338" s="926"/>
      <c r="CD338" s="926"/>
      <c r="CE338" s="926"/>
      <c r="CF338" s="926"/>
      <c r="CG338" s="926"/>
      <c r="CH338" s="926"/>
      <c r="CI338" s="926"/>
      <c r="CJ338" s="926"/>
      <c r="CK338" s="926"/>
      <c r="CL338" s="941"/>
    </row>
    <row r="339" spans="1:90" s="927" customFormat="1">
      <c r="A339" s="928" t="str">
        <f>IF(ISERROR(#REF!),"xx","")</f>
        <v>xx</v>
      </c>
      <c r="B339" s="971"/>
      <c r="C339" s="950" t="str">
        <f t="shared" si="5"/>
        <v>Press C83hc</v>
      </c>
      <c r="D339" s="942" t="s">
        <v>4179</v>
      </c>
      <c r="E339" s="952" t="s">
        <v>4289</v>
      </c>
      <c r="F339" s="926" t="s">
        <v>4313</v>
      </c>
      <c r="G339" s="929" t="s">
        <v>4314</v>
      </c>
      <c r="H339" s="926" t="s">
        <v>4315</v>
      </c>
      <c r="I339" s="929" t="s">
        <v>4567</v>
      </c>
      <c r="J339" s="926" t="s">
        <v>4295</v>
      </c>
      <c r="K339" s="926"/>
      <c r="L339" s="926"/>
      <c r="M339" s="926"/>
      <c r="N339" s="929"/>
      <c r="O339" s="929"/>
      <c r="P339" s="931"/>
      <c r="Q339" s="929"/>
      <c r="R339" s="929"/>
      <c r="S339" s="929"/>
      <c r="T339" s="926"/>
      <c r="U339" s="926"/>
      <c r="V339" s="926"/>
      <c r="W339" s="926"/>
      <c r="X339" s="926"/>
      <c r="Y339" s="926"/>
      <c r="Z339" s="926"/>
      <c r="AA339" s="926"/>
      <c r="AB339" s="926"/>
      <c r="AC339" s="926"/>
      <c r="AD339" s="926"/>
      <c r="AE339" s="926"/>
      <c r="AF339" s="926"/>
      <c r="AG339" s="926"/>
      <c r="AH339" s="926"/>
      <c r="AI339" s="926"/>
      <c r="AJ339" s="926"/>
      <c r="AK339" s="926"/>
      <c r="AL339" s="926"/>
      <c r="AM339" s="926"/>
      <c r="AN339" s="926"/>
      <c r="AO339" s="926"/>
      <c r="AP339" s="926"/>
      <c r="AQ339" s="926"/>
      <c r="AR339" s="926"/>
      <c r="AS339" s="926"/>
      <c r="AT339" s="926"/>
      <c r="AU339" s="926"/>
      <c r="AV339" s="926"/>
      <c r="AW339" s="926"/>
      <c r="AX339" s="926"/>
      <c r="AY339" s="926"/>
      <c r="AZ339" s="926"/>
      <c r="BA339" s="926"/>
      <c r="BB339" s="926"/>
      <c r="BC339" s="926"/>
      <c r="BD339" s="926"/>
      <c r="BE339" s="926"/>
      <c r="BF339" s="926"/>
      <c r="BG339" s="926"/>
      <c r="BH339" s="926"/>
      <c r="BI339" s="926"/>
      <c r="BJ339" s="926"/>
      <c r="BK339" s="926"/>
      <c r="BL339" s="926"/>
      <c r="BM339" s="926"/>
      <c r="BN339" s="926"/>
      <c r="BO339" s="926"/>
      <c r="BP339" s="926"/>
      <c r="BQ339" s="926"/>
      <c r="BR339" s="926"/>
      <c r="BS339" s="926"/>
      <c r="BT339" s="926"/>
      <c r="BU339" s="926"/>
      <c r="BV339" s="926"/>
      <c r="BW339" s="926"/>
      <c r="BX339" s="926"/>
      <c r="BY339" s="926"/>
      <c r="BZ339" s="926"/>
      <c r="CA339" s="926"/>
      <c r="CB339" s="926"/>
      <c r="CC339" s="926"/>
      <c r="CD339" s="926"/>
      <c r="CE339" s="926"/>
      <c r="CF339" s="926"/>
      <c r="CG339" s="926"/>
      <c r="CH339" s="926"/>
      <c r="CI339" s="926"/>
      <c r="CJ339" s="926"/>
      <c r="CK339" s="926"/>
      <c r="CL339" s="941"/>
    </row>
    <row r="340" spans="1:90" s="927" customFormat="1" hidden="1">
      <c r="A340" s="928" t="str">
        <f>IF(ISERROR(#REF!),"xx","")</f>
        <v>xx</v>
      </c>
      <c r="B340" s="971"/>
      <c r="C340" s="950" t="str">
        <f t="shared" si="5"/>
        <v/>
      </c>
      <c r="D340" s="942" t="s">
        <v>460</v>
      </c>
      <c r="E340" s="952" t="s">
        <v>2234</v>
      </c>
      <c r="F340" s="932">
        <v>552</v>
      </c>
      <c r="G340" s="932">
        <v>652</v>
      </c>
      <c r="H340" s="929">
        <v>654</v>
      </c>
      <c r="I340" s="929">
        <v>754</v>
      </c>
      <c r="J340" s="926" t="s">
        <v>2384</v>
      </c>
      <c r="K340" s="926" t="s">
        <v>2383</v>
      </c>
      <c r="L340" s="926" t="s">
        <v>2378</v>
      </c>
      <c r="M340" s="926" t="s">
        <v>2379</v>
      </c>
      <c r="N340" s="932" t="s">
        <v>1102</v>
      </c>
      <c r="O340" s="933" t="s">
        <v>1804</v>
      </c>
      <c r="P340" s="933" t="s">
        <v>2052</v>
      </c>
      <c r="Q340" s="929" t="s">
        <v>1416</v>
      </c>
      <c r="R340" s="934" t="s">
        <v>1789</v>
      </c>
      <c r="S340" s="933" t="s">
        <v>2051</v>
      </c>
      <c r="T340" s="932" t="s">
        <v>1417</v>
      </c>
      <c r="U340" s="929" t="s">
        <v>845</v>
      </c>
      <c r="V340" s="929" t="s">
        <v>1149</v>
      </c>
      <c r="W340" s="929" t="s">
        <v>2072</v>
      </c>
      <c r="X340" s="929" t="s">
        <v>1150</v>
      </c>
      <c r="Y340" s="929" t="s">
        <v>2073</v>
      </c>
      <c r="Z340" s="932" t="s">
        <v>2068</v>
      </c>
      <c r="AA340" s="926" t="s">
        <v>2380</v>
      </c>
      <c r="AB340" s="929" t="s">
        <v>909</v>
      </c>
      <c r="AC340" s="929" t="s">
        <v>2083</v>
      </c>
      <c r="AD340" s="926"/>
      <c r="AE340" s="926"/>
      <c r="AF340" s="926"/>
      <c r="AG340" s="926"/>
      <c r="AH340" s="926"/>
      <c r="AI340" s="926"/>
      <c r="AJ340" s="926"/>
      <c r="AK340" s="926"/>
      <c r="AL340" s="926"/>
      <c r="AM340" s="926"/>
      <c r="AN340" s="926"/>
      <c r="AO340" s="926"/>
      <c r="AP340" s="926"/>
      <c r="AQ340" s="926"/>
      <c r="AR340" s="926"/>
      <c r="AS340" s="926"/>
      <c r="AT340" s="926"/>
      <c r="AU340" s="926"/>
      <c r="AV340" s="926"/>
      <c r="AW340" s="926"/>
      <c r="AX340" s="926"/>
      <c r="AY340" s="926"/>
      <c r="AZ340" s="926"/>
      <c r="BA340" s="926"/>
      <c r="BB340" s="926"/>
      <c r="BC340" s="926"/>
      <c r="BD340" s="926"/>
      <c r="BE340" s="926"/>
      <c r="BF340" s="926"/>
      <c r="BG340" s="926"/>
      <c r="BH340" s="926"/>
      <c r="BI340" s="926"/>
      <c r="BJ340" s="926"/>
      <c r="BK340" s="926"/>
      <c r="BL340" s="926"/>
      <c r="BM340" s="926"/>
      <c r="BN340" s="926"/>
      <c r="BO340" s="926"/>
      <c r="BP340" s="926"/>
      <c r="BQ340" s="926"/>
      <c r="BR340" s="926"/>
      <c r="BS340" s="926"/>
      <c r="BT340" s="926"/>
      <c r="BU340" s="926"/>
      <c r="BV340" s="926"/>
      <c r="BW340" s="926"/>
      <c r="BX340" s="926"/>
      <c r="BY340" s="926"/>
      <c r="BZ340" s="926"/>
      <c r="CA340" s="926"/>
      <c r="CB340" s="926"/>
      <c r="CC340" s="926"/>
      <c r="CD340" s="926"/>
      <c r="CE340" s="926"/>
      <c r="CF340" s="926"/>
      <c r="CG340" s="926"/>
      <c r="CH340" s="926"/>
      <c r="CI340" s="926"/>
      <c r="CJ340" s="926"/>
      <c r="CK340" s="926"/>
      <c r="CL340" s="941"/>
    </row>
    <row r="341" spans="1:90" s="927" customFormat="1" hidden="1">
      <c r="A341" s="928" t="str">
        <f>IF(ISERROR(#REF!),"xx","")</f>
        <v>xx</v>
      </c>
      <c r="B341" s="971"/>
      <c r="C341" s="950" t="str">
        <f t="shared" si="5"/>
        <v/>
      </c>
      <c r="D341" s="942" t="s">
        <v>3523</v>
      </c>
      <c r="E341" s="952" t="s">
        <v>3585</v>
      </c>
      <c r="F341" s="932">
        <v>758</v>
      </c>
      <c r="G341" s="932">
        <v>958</v>
      </c>
      <c r="H341" s="929" t="s">
        <v>4102</v>
      </c>
      <c r="I341" s="929" t="s">
        <v>4103</v>
      </c>
      <c r="J341" s="926" t="s">
        <v>4312</v>
      </c>
      <c r="K341" s="926"/>
      <c r="L341" s="926"/>
      <c r="M341" s="926"/>
      <c r="N341" s="932"/>
      <c r="O341" s="933"/>
      <c r="P341" s="933"/>
      <c r="Q341" s="929"/>
      <c r="R341" s="934"/>
      <c r="S341" s="933"/>
      <c r="T341" s="932"/>
      <c r="U341" s="929"/>
      <c r="V341" s="929"/>
      <c r="W341" s="929"/>
      <c r="X341" s="929"/>
      <c r="Y341" s="929"/>
      <c r="Z341" s="932"/>
      <c r="AA341" s="926"/>
      <c r="AB341" s="929"/>
      <c r="AC341" s="929"/>
      <c r="AD341" s="926"/>
      <c r="AE341" s="926"/>
      <c r="AF341" s="926"/>
      <c r="AG341" s="926"/>
      <c r="AH341" s="926"/>
      <c r="AI341" s="926"/>
      <c r="AJ341" s="926"/>
      <c r="AK341" s="926"/>
      <c r="AL341" s="926"/>
      <c r="AM341" s="926"/>
      <c r="AN341" s="926"/>
      <c r="AO341" s="926"/>
      <c r="AP341" s="926"/>
      <c r="AQ341" s="926"/>
      <c r="AR341" s="926"/>
      <c r="AS341" s="926"/>
      <c r="AT341" s="926"/>
      <c r="AU341" s="926"/>
      <c r="AV341" s="926"/>
      <c r="AW341" s="926"/>
      <c r="AX341" s="926"/>
      <c r="AY341" s="926"/>
      <c r="AZ341" s="926"/>
      <c r="BA341" s="926"/>
      <c r="BB341" s="926"/>
      <c r="BC341" s="926"/>
      <c r="BD341" s="926"/>
      <c r="BE341" s="926"/>
      <c r="BF341" s="926"/>
      <c r="BG341" s="926"/>
      <c r="BH341" s="926"/>
      <c r="BI341" s="926"/>
      <c r="BJ341" s="926"/>
      <c r="BK341" s="926"/>
      <c r="BL341" s="926"/>
      <c r="BM341" s="926"/>
      <c r="BN341" s="926"/>
      <c r="BO341" s="926"/>
      <c r="BP341" s="926"/>
      <c r="BQ341" s="926"/>
      <c r="BR341" s="926"/>
      <c r="BS341" s="926"/>
      <c r="BT341" s="926"/>
      <c r="BU341" s="926"/>
      <c r="BV341" s="926"/>
      <c r="BW341" s="926"/>
      <c r="BX341" s="926"/>
      <c r="BY341" s="926"/>
      <c r="BZ341" s="926"/>
      <c r="CA341" s="926"/>
      <c r="CB341" s="926"/>
      <c r="CC341" s="926"/>
      <c r="CD341" s="926"/>
      <c r="CE341" s="926"/>
      <c r="CF341" s="926"/>
      <c r="CG341" s="926"/>
      <c r="CH341" s="926"/>
      <c r="CI341" s="926"/>
      <c r="CJ341" s="926"/>
      <c r="CK341" s="926"/>
      <c r="CL341" s="941"/>
    </row>
    <row r="342" spans="1:90" s="927" customFormat="1" hidden="1">
      <c r="A342" s="928" t="str">
        <f>IF(ISERROR(#REF!),"xx","")</f>
        <v>xx</v>
      </c>
      <c r="B342" s="971"/>
      <c r="C342" s="950" t="str">
        <f t="shared" si="5"/>
        <v/>
      </c>
      <c r="D342" s="942" t="s">
        <v>3682</v>
      </c>
      <c r="E342" s="952" t="s">
        <v>3730</v>
      </c>
      <c r="F342" s="929">
        <v>458</v>
      </c>
      <c r="G342" s="926">
        <v>558</v>
      </c>
      <c r="H342" s="926" t="s">
        <v>4242</v>
      </c>
      <c r="I342" s="926" t="s">
        <v>4243</v>
      </c>
      <c r="J342" s="926" t="s">
        <v>4095</v>
      </c>
      <c r="K342" s="932" t="s">
        <v>3665</v>
      </c>
      <c r="L342" s="932" t="s">
        <v>3674</v>
      </c>
      <c r="M342" s="929" t="s">
        <v>3675</v>
      </c>
      <c r="N342" s="932"/>
      <c r="O342" s="933"/>
      <c r="P342" s="933"/>
      <c r="Q342" s="929"/>
      <c r="R342" s="934"/>
      <c r="S342" s="933"/>
      <c r="T342" s="932"/>
      <c r="U342" s="929"/>
      <c r="V342" s="929"/>
      <c r="W342" s="929"/>
      <c r="X342" s="929"/>
      <c r="Y342" s="929"/>
      <c r="Z342" s="932"/>
      <c r="AA342" s="926"/>
      <c r="AB342" s="929"/>
      <c r="AC342" s="929"/>
      <c r="AD342" s="926"/>
      <c r="AE342" s="926"/>
      <c r="AF342" s="926"/>
      <c r="AG342" s="926"/>
      <c r="AH342" s="926"/>
      <c r="AI342" s="926"/>
      <c r="AJ342" s="926"/>
      <c r="AK342" s="926"/>
      <c r="AL342" s="926"/>
      <c r="AM342" s="926"/>
      <c r="AN342" s="926"/>
      <c r="AO342" s="926"/>
      <c r="AP342" s="926"/>
      <c r="AQ342" s="926"/>
      <c r="AR342" s="926"/>
      <c r="AS342" s="926"/>
      <c r="AT342" s="926"/>
      <c r="AU342" s="926"/>
      <c r="AV342" s="926"/>
      <c r="AW342" s="926"/>
      <c r="AX342" s="926"/>
      <c r="AY342" s="926"/>
      <c r="AZ342" s="926"/>
      <c r="BA342" s="926"/>
      <c r="BB342" s="926"/>
      <c r="BC342" s="926"/>
      <c r="BD342" s="926"/>
      <c r="BE342" s="926"/>
      <c r="BF342" s="926"/>
      <c r="BG342" s="926"/>
      <c r="BH342" s="926"/>
      <c r="BI342" s="926"/>
      <c r="BJ342" s="926"/>
      <c r="BK342" s="926"/>
      <c r="BL342" s="926"/>
      <c r="BM342" s="926"/>
      <c r="BN342" s="926"/>
      <c r="BO342" s="926"/>
      <c r="BP342" s="926"/>
      <c r="BQ342" s="926"/>
      <c r="BR342" s="926"/>
      <c r="BS342" s="926"/>
      <c r="BT342" s="926"/>
      <c r="BU342" s="926"/>
      <c r="BV342" s="926"/>
      <c r="BW342" s="926"/>
      <c r="BX342" s="926"/>
      <c r="BY342" s="926"/>
      <c r="BZ342" s="926"/>
      <c r="CA342" s="926"/>
      <c r="CB342" s="926"/>
      <c r="CC342" s="926"/>
      <c r="CD342" s="926"/>
      <c r="CE342" s="926"/>
      <c r="CF342" s="926"/>
      <c r="CG342" s="926"/>
      <c r="CH342" s="926"/>
      <c r="CI342" s="926"/>
      <c r="CJ342" s="926"/>
      <c r="CK342" s="926"/>
      <c r="CL342" s="941"/>
    </row>
    <row r="343" spans="1:90" s="927" customFormat="1" hidden="1">
      <c r="A343" s="928" t="str">
        <f>IF(ISERROR(#REF!),"xx","")</f>
        <v>xx</v>
      </c>
      <c r="B343" s="971"/>
      <c r="C343" s="950" t="str">
        <f t="shared" si="5"/>
        <v/>
      </c>
      <c r="D343" s="944" t="s">
        <v>461</v>
      </c>
      <c r="E343" s="956" t="s">
        <v>2235</v>
      </c>
      <c r="F343" s="932">
        <v>552</v>
      </c>
      <c r="G343" s="932">
        <v>652</v>
      </c>
      <c r="H343" s="932">
        <v>654</v>
      </c>
      <c r="I343" s="929">
        <v>754</v>
      </c>
      <c r="J343" s="926" t="s">
        <v>2384</v>
      </c>
      <c r="K343" s="926" t="s">
        <v>2383</v>
      </c>
      <c r="L343" s="926" t="s">
        <v>2378</v>
      </c>
      <c r="M343" s="926" t="s">
        <v>2379</v>
      </c>
      <c r="N343" s="929" t="s">
        <v>747</v>
      </c>
      <c r="O343" s="929" t="s">
        <v>1102</v>
      </c>
      <c r="P343" s="926" t="s">
        <v>1804</v>
      </c>
      <c r="Q343" s="933" t="s">
        <v>2052</v>
      </c>
      <c r="R343" s="929" t="s">
        <v>748</v>
      </c>
      <c r="S343" s="929" t="s">
        <v>1416</v>
      </c>
      <c r="T343" s="926" t="s">
        <v>1789</v>
      </c>
      <c r="U343" s="935" t="s">
        <v>2051</v>
      </c>
      <c r="V343" s="932" t="s">
        <v>1400</v>
      </c>
      <c r="W343" s="932" t="s">
        <v>1417</v>
      </c>
      <c r="X343" s="929" t="s">
        <v>845</v>
      </c>
      <c r="Y343" s="932" t="s">
        <v>1149</v>
      </c>
      <c r="Z343" s="932" t="s">
        <v>2072</v>
      </c>
      <c r="AA343" s="929" t="s">
        <v>1150</v>
      </c>
      <c r="AB343" s="929" t="s">
        <v>2073</v>
      </c>
      <c r="AC343" s="932" t="s">
        <v>2068</v>
      </c>
      <c r="AD343" s="926" t="s">
        <v>2380</v>
      </c>
      <c r="AE343" s="929" t="s">
        <v>909</v>
      </c>
      <c r="AF343" s="929" t="s">
        <v>2083</v>
      </c>
      <c r="AG343" s="926"/>
      <c r="AH343" s="926"/>
      <c r="AI343" s="926"/>
      <c r="AJ343" s="926"/>
      <c r="AK343" s="926"/>
      <c r="AL343" s="926"/>
      <c r="AM343" s="926"/>
      <c r="AN343" s="926"/>
      <c r="AO343" s="926"/>
      <c r="AP343" s="926"/>
      <c r="AQ343" s="926"/>
      <c r="AR343" s="926"/>
      <c r="AS343" s="926"/>
      <c r="AT343" s="926"/>
      <c r="AU343" s="926"/>
      <c r="AV343" s="926"/>
      <c r="AW343" s="926"/>
      <c r="AX343" s="926"/>
      <c r="AY343" s="926"/>
      <c r="AZ343" s="926"/>
      <c r="BA343" s="926"/>
      <c r="BB343" s="926"/>
      <c r="BC343" s="926"/>
      <c r="BD343" s="926"/>
      <c r="BE343" s="926"/>
      <c r="BF343" s="926"/>
      <c r="BG343" s="926"/>
      <c r="BH343" s="926"/>
      <c r="BI343" s="926"/>
      <c r="BJ343" s="926"/>
      <c r="BK343" s="926"/>
      <c r="BL343" s="926"/>
      <c r="BM343" s="926"/>
      <c r="BN343" s="926"/>
      <c r="BO343" s="926"/>
      <c r="BP343" s="926"/>
      <c r="BQ343" s="926"/>
      <c r="BR343" s="926"/>
      <c r="BS343" s="926"/>
      <c r="BT343" s="926"/>
      <c r="BU343" s="926"/>
      <c r="BV343" s="926"/>
      <c r="BW343" s="926"/>
      <c r="BX343" s="926"/>
      <c r="BY343" s="926"/>
      <c r="BZ343" s="926"/>
      <c r="CA343" s="926"/>
      <c r="CB343" s="926"/>
      <c r="CC343" s="926"/>
      <c r="CD343" s="926"/>
      <c r="CE343" s="926"/>
      <c r="CF343" s="926"/>
      <c r="CG343" s="926"/>
      <c r="CH343" s="926"/>
      <c r="CI343" s="926"/>
      <c r="CJ343" s="926"/>
      <c r="CK343" s="926"/>
      <c r="CL343" s="941"/>
    </row>
    <row r="344" spans="1:90" s="927" customFormat="1" hidden="1">
      <c r="A344" s="928" t="str">
        <f>IF(ISERROR(#REF!),"xx","")</f>
        <v>xx</v>
      </c>
      <c r="B344" s="971"/>
      <c r="C344" s="950" t="str">
        <f t="shared" si="5"/>
        <v/>
      </c>
      <c r="D344" s="944" t="s">
        <v>3139</v>
      </c>
      <c r="E344" s="956" t="s">
        <v>3186</v>
      </c>
      <c r="F344" s="926">
        <v>308</v>
      </c>
      <c r="G344" s="926">
        <v>368</v>
      </c>
      <c r="H344" s="929">
        <v>458</v>
      </c>
      <c r="I344" s="929">
        <v>558</v>
      </c>
      <c r="J344" s="933" t="s">
        <v>4256</v>
      </c>
      <c r="K344" s="929" t="s">
        <v>4241</v>
      </c>
      <c r="L344" s="929" t="s">
        <v>4242</v>
      </c>
      <c r="M344" s="926" t="s">
        <v>4243</v>
      </c>
      <c r="N344" s="926" t="s">
        <v>4095</v>
      </c>
      <c r="O344" s="932" t="s">
        <v>3291</v>
      </c>
      <c r="P344" s="932" t="s">
        <v>3128</v>
      </c>
      <c r="Q344" s="932" t="s">
        <v>3130</v>
      </c>
      <c r="R344" s="929" t="s">
        <v>3665</v>
      </c>
      <c r="S344" s="926" t="s">
        <v>3674</v>
      </c>
      <c r="T344" s="926" t="s">
        <v>3675</v>
      </c>
      <c r="U344" s="935"/>
      <c r="V344" s="932"/>
      <c r="W344" s="932"/>
      <c r="X344" s="929"/>
      <c r="Y344" s="932"/>
      <c r="Z344" s="932"/>
      <c r="AA344" s="929"/>
      <c r="AB344" s="929"/>
      <c r="AC344" s="932"/>
      <c r="AD344" s="926"/>
      <c r="AE344" s="929"/>
      <c r="AF344" s="929"/>
      <c r="AG344" s="926"/>
      <c r="AH344" s="926"/>
      <c r="AI344" s="926"/>
      <c r="AJ344" s="926"/>
      <c r="AK344" s="926"/>
      <c r="AL344" s="926"/>
      <c r="AM344" s="926"/>
      <c r="AN344" s="926"/>
      <c r="AO344" s="926"/>
      <c r="AP344" s="926"/>
      <c r="AQ344" s="926"/>
      <c r="AR344" s="926"/>
      <c r="AS344" s="926"/>
      <c r="AT344" s="926"/>
      <c r="AU344" s="926"/>
      <c r="AV344" s="926"/>
      <c r="AW344" s="926"/>
      <c r="AX344" s="926"/>
      <c r="AY344" s="926"/>
      <c r="AZ344" s="926"/>
      <c r="BA344" s="926"/>
      <c r="BB344" s="926"/>
      <c r="BC344" s="926"/>
      <c r="BD344" s="926"/>
      <c r="BE344" s="926"/>
      <c r="BF344" s="926"/>
      <c r="BG344" s="926"/>
      <c r="BH344" s="926"/>
      <c r="BI344" s="926"/>
      <c r="BJ344" s="926"/>
      <c r="BK344" s="926"/>
      <c r="BL344" s="926"/>
      <c r="BM344" s="926"/>
      <c r="BN344" s="926"/>
      <c r="BO344" s="926"/>
      <c r="BP344" s="926"/>
      <c r="BQ344" s="926"/>
      <c r="BR344" s="926"/>
      <c r="BS344" s="926"/>
      <c r="BT344" s="926"/>
      <c r="BU344" s="926"/>
      <c r="BV344" s="926"/>
      <c r="BW344" s="926"/>
      <c r="BX344" s="926"/>
      <c r="BY344" s="926"/>
      <c r="BZ344" s="926"/>
      <c r="CA344" s="926"/>
      <c r="CB344" s="926"/>
      <c r="CC344" s="926"/>
      <c r="CD344" s="926"/>
      <c r="CE344" s="926"/>
      <c r="CF344" s="926"/>
      <c r="CG344" s="926"/>
      <c r="CH344" s="926"/>
      <c r="CI344" s="926"/>
      <c r="CJ344" s="926"/>
      <c r="CK344" s="926"/>
      <c r="CL344" s="941"/>
    </row>
    <row r="345" spans="1:90" s="927" customFormat="1" hidden="1">
      <c r="A345" s="928" t="str">
        <f>IF(ISERROR(#REF!),"xx","")</f>
        <v>xx</v>
      </c>
      <c r="B345" s="971"/>
      <c r="C345" s="950" t="str">
        <f t="shared" si="5"/>
        <v/>
      </c>
      <c r="D345" s="944" t="s">
        <v>3525</v>
      </c>
      <c r="E345" s="956" t="s">
        <v>3586</v>
      </c>
      <c r="F345" s="932">
        <v>758</v>
      </c>
      <c r="G345" s="932">
        <v>958</v>
      </c>
      <c r="H345" s="932" t="s">
        <v>4102</v>
      </c>
      <c r="I345" s="929" t="s">
        <v>4103</v>
      </c>
      <c r="J345" s="926" t="s">
        <v>4312</v>
      </c>
      <c r="K345" s="926"/>
      <c r="L345" s="926"/>
      <c r="M345" s="926"/>
      <c r="N345" s="929"/>
      <c r="O345" s="929"/>
      <c r="P345" s="926"/>
      <c r="Q345" s="933"/>
      <c r="R345" s="929"/>
      <c r="S345" s="929"/>
      <c r="T345" s="926"/>
      <c r="U345" s="935"/>
      <c r="V345" s="932"/>
      <c r="W345" s="932"/>
      <c r="X345" s="929"/>
      <c r="Y345" s="932"/>
      <c r="Z345" s="932"/>
      <c r="AA345" s="929"/>
      <c r="AB345" s="929"/>
      <c r="AC345" s="932"/>
      <c r="AD345" s="926"/>
      <c r="AE345" s="929"/>
      <c r="AF345" s="929"/>
      <c r="AG345" s="926"/>
      <c r="AH345" s="926"/>
      <c r="AI345" s="926"/>
      <c r="AJ345" s="926"/>
      <c r="AK345" s="926"/>
      <c r="AL345" s="926"/>
      <c r="AM345" s="926"/>
      <c r="AN345" s="926"/>
      <c r="AO345" s="926"/>
      <c r="AP345" s="926"/>
      <c r="AQ345" s="926"/>
      <c r="AR345" s="926"/>
      <c r="AS345" s="926"/>
      <c r="AT345" s="926"/>
      <c r="AU345" s="926"/>
      <c r="AV345" s="926"/>
      <c r="AW345" s="926"/>
      <c r="AX345" s="926"/>
      <c r="AY345" s="926"/>
      <c r="AZ345" s="926"/>
      <c r="BA345" s="926"/>
      <c r="BB345" s="926"/>
      <c r="BC345" s="926"/>
      <c r="BD345" s="926"/>
      <c r="BE345" s="926"/>
      <c r="BF345" s="926"/>
      <c r="BG345" s="926"/>
      <c r="BH345" s="926"/>
      <c r="BI345" s="926"/>
      <c r="BJ345" s="926"/>
      <c r="BK345" s="926"/>
      <c r="BL345" s="926"/>
      <c r="BM345" s="926"/>
      <c r="BN345" s="926"/>
      <c r="BO345" s="926"/>
      <c r="BP345" s="926"/>
      <c r="BQ345" s="926"/>
      <c r="BR345" s="926"/>
      <c r="BS345" s="926"/>
      <c r="BT345" s="926"/>
      <c r="BU345" s="926"/>
      <c r="BV345" s="926"/>
      <c r="BW345" s="926"/>
      <c r="BX345" s="926"/>
      <c r="BY345" s="926"/>
      <c r="BZ345" s="926"/>
      <c r="CA345" s="926"/>
      <c r="CB345" s="926"/>
      <c r="CC345" s="926"/>
      <c r="CD345" s="926"/>
      <c r="CE345" s="926"/>
      <c r="CF345" s="926"/>
      <c r="CG345" s="926"/>
      <c r="CH345" s="926"/>
      <c r="CI345" s="926"/>
      <c r="CJ345" s="926"/>
      <c r="CK345" s="926"/>
      <c r="CL345" s="941"/>
    </row>
    <row r="346" spans="1:90" s="927" customFormat="1" hidden="1">
      <c r="A346" s="928" t="str">
        <f>IF(ISERROR(#REF!),"xx","")</f>
        <v>xx</v>
      </c>
      <c r="B346" s="971"/>
      <c r="C346" s="950" t="str">
        <f t="shared" si="5"/>
        <v/>
      </c>
      <c r="D346" s="942" t="s">
        <v>1247</v>
      </c>
      <c r="E346" s="952" t="s">
        <v>2236</v>
      </c>
      <c r="F346" s="929">
        <v>950</v>
      </c>
      <c r="G346" s="926"/>
      <c r="H346" s="926"/>
      <c r="I346" s="926"/>
      <c r="J346" s="926"/>
      <c r="K346" s="926"/>
      <c r="L346" s="926"/>
      <c r="M346" s="926"/>
      <c r="N346" s="926"/>
      <c r="O346" s="926"/>
      <c r="P346" s="926"/>
      <c r="Q346" s="926"/>
      <c r="R346" s="926"/>
      <c r="S346" s="926"/>
      <c r="T346" s="926"/>
      <c r="U346" s="926"/>
      <c r="V346" s="926"/>
      <c r="W346" s="926"/>
      <c r="X346" s="926"/>
      <c r="Y346" s="926"/>
      <c r="Z346" s="926"/>
      <c r="AA346" s="926"/>
      <c r="AB346" s="926"/>
      <c r="AC346" s="926"/>
      <c r="AD346" s="926"/>
      <c r="AE346" s="926"/>
      <c r="AF346" s="926"/>
      <c r="AG346" s="926"/>
      <c r="AH346" s="926"/>
      <c r="AI346" s="926"/>
      <c r="AJ346" s="926"/>
      <c r="AK346" s="926"/>
      <c r="AL346" s="926"/>
      <c r="AM346" s="926"/>
      <c r="AN346" s="926"/>
      <c r="AO346" s="926"/>
      <c r="AP346" s="926"/>
      <c r="AQ346" s="926"/>
      <c r="AR346" s="926"/>
      <c r="AS346" s="926"/>
      <c r="AT346" s="926"/>
      <c r="AU346" s="926"/>
      <c r="AV346" s="926"/>
      <c r="AW346" s="926"/>
      <c r="AX346" s="926"/>
      <c r="AY346" s="926"/>
      <c r="AZ346" s="926"/>
      <c r="BA346" s="926"/>
      <c r="BB346" s="926"/>
      <c r="BC346" s="926"/>
      <c r="BD346" s="926"/>
      <c r="BE346" s="926"/>
      <c r="BF346" s="926"/>
      <c r="BG346" s="926"/>
      <c r="BH346" s="926"/>
      <c r="BI346" s="926"/>
      <c r="BJ346" s="926"/>
      <c r="BK346" s="926"/>
      <c r="BL346" s="926"/>
      <c r="BM346" s="926"/>
      <c r="BN346" s="926"/>
      <c r="BO346" s="926"/>
      <c r="BP346" s="926"/>
      <c r="BQ346" s="926"/>
      <c r="BR346" s="926"/>
      <c r="BS346" s="926"/>
      <c r="BT346" s="926"/>
      <c r="BU346" s="926"/>
      <c r="BV346" s="926"/>
      <c r="BW346" s="926"/>
      <c r="BX346" s="926"/>
      <c r="BY346" s="926"/>
      <c r="BZ346" s="926"/>
      <c r="CA346" s="926"/>
      <c r="CB346" s="926"/>
      <c r="CC346" s="926"/>
      <c r="CD346" s="926"/>
      <c r="CE346" s="926"/>
      <c r="CF346" s="926"/>
      <c r="CG346" s="926"/>
      <c r="CH346" s="926"/>
      <c r="CI346" s="926"/>
      <c r="CJ346" s="926"/>
      <c r="CK346" s="926"/>
      <c r="CL346" s="941"/>
    </row>
    <row r="347" spans="1:90" s="927" customFormat="1" hidden="1">
      <c r="A347" s="928" t="str">
        <f>IF(ISERROR(#REF!),"xx","")</f>
        <v>xx</v>
      </c>
      <c r="B347" s="971"/>
      <c r="C347" s="950" t="str">
        <f t="shared" si="5"/>
        <v/>
      </c>
      <c r="D347" s="942" t="s">
        <v>1700</v>
      </c>
      <c r="E347" s="952" t="s">
        <v>2237</v>
      </c>
      <c r="F347" s="929">
        <v>951</v>
      </c>
      <c r="G347" s="929"/>
      <c r="H347" s="929"/>
      <c r="I347" s="926"/>
      <c r="J347" s="926"/>
      <c r="K347" s="926"/>
      <c r="L347" s="926"/>
      <c r="M347" s="926"/>
      <c r="N347" s="926"/>
      <c r="O347" s="926"/>
      <c r="P347" s="926"/>
      <c r="Q347" s="926"/>
      <c r="R347" s="926"/>
      <c r="S347" s="926"/>
      <c r="T347" s="926"/>
      <c r="U347" s="926"/>
      <c r="V347" s="926"/>
      <c r="W347" s="926"/>
      <c r="X347" s="926"/>
      <c r="Y347" s="926"/>
      <c r="Z347" s="926"/>
      <c r="AA347" s="926"/>
      <c r="AB347" s="926"/>
      <c r="AC347" s="926"/>
      <c r="AD347" s="926"/>
      <c r="AE347" s="926"/>
      <c r="AF347" s="926"/>
      <c r="AG347" s="926"/>
      <c r="AH347" s="926"/>
      <c r="AI347" s="926"/>
      <c r="AJ347" s="926"/>
      <c r="AK347" s="926"/>
      <c r="AL347" s="926"/>
      <c r="AM347" s="926"/>
      <c r="AN347" s="926"/>
      <c r="AO347" s="926"/>
      <c r="AP347" s="926"/>
      <c r="AQ347" s="926"/>
      <c r="AR347" s="926"/>
      <c r="AS347" s="926"/>
      <c r="AT347" s="926"/>
      <c r="AU347" s="926"/>
      <c r="AV347" s="926"/>
      <c r="AW347" s="926"/>
      <c r="AX347" s="926"/>
      <c r="AY347" s="926"/>
      <c r="AZ347" s="926"/>
      <c r="BA347" s="926"/>
      <c r="BB347" s="926"/>
      <c r="BC347" s="926"/>
      <c r="BD347" s="926"/>
      <c r="BE347" s="926"/>
      <c r="BF347" s="926"/>
      <c r="BG347" s="926"/>
      <c r="BH347" s="926"/>
      <c r="BI347" s="926"/>
      <c r="BJ347" s="926"/>
      <c r="BK347" s="926"/>
      <c r="BL347" s="926"/>
      <c r="BM347" s="926"/>
      <c r="BN347" s="926"/>
      <c r="BO347" s="926"/>
      <c r="BP347" s="926"/>
      <c r="BQ347" s="926"/>
      <c r="BR347" s="926"/>
      <c r="BS347" s="926"/>
      <c r="BT347" s="926"/>
      <c r="BU347" s="926"/>
      <c r="BV347" s="926"/>
      <c r="BW347" s="926"/>
      <c r="BX347" s="926"/>
      <c r="BY347" s="926"/>
      <c r="BZ347" s="926"/>
      <c r="CA347" s="926"/>
      <c r="CB347" s="926"/>
      <c r="CC347" s="926"/>
      <c r="CD347" s="926"/>
      <c r="CE347" s="926"/>
      <c r="CF347" s="926"/>
      <c r="CG347" s="926"/>
      <c r="CH347" s="926"/>
      <c r="CI347" s="926"/>
      <c r="CJ347" s="926"/>
      <c r="CK347" s="926"/>
      <c r="CL347" s="941"/>
    </row>
    <row r="348" spans="1:90" s="927" customFormat="1" hidden="1">
      <c r="A348" s="928" t="str">
        <f>IF(ISERROR(#REF!),"xx","")</f>
        <v>xx</v>
      </c>
      <c r="B348" s="971"/>
      <c r="C348" s="950" t="str">
        <f t="shared" si="5"/>
        <v/>
      </c>
      <c r="D348" s="942" t="s">
        <v>3369</v>
      </c>
      <c r="E348" s="952" t="s">
        <v>3415</v>
      </c>
      <c r="F348" s="929">
        <v>1100</v>
      </c>
      <c r="G348" s="929"/>
      <c r="H348" s="929"/>
      <c r="I348" s="926"/>
      <c r="J348" s="926"/>
      <c r="K348" s="926"/>
      <c r="L348" s="926"/>
      <c r="M348" s="926"/>
      <c r="N348" s="926"/>
      <c r="O348" s="926"/>
      <c r="P348" s="926"/>
      <c r="Q348" s="926"/>
      <c r="R348" s="926"/>
      <c r="S348" s="926"/>
      <c r="T348" s="926"/>
      <c r="U348" s="926"/>
      <c r="V348" s="926"/>
      <c r="W348" s="926"/>
      <c r="X348" s="926"/>
      <c r="Y348" s="926"/>
      <c r="Z348" s="926"/>
      <c r="AA348" s="926"/>
      <c r="AB348" s="926"/>
      <c r="AC348" s="926"/>
      <c r="AD348" s="926"/>
      <c r="AE348" s="926"/>
      <c r="AF348" s="926"/>
      <c r="AG348" s="926"/>
      <c r="AH348" s="926"/>
      <c r="AI348" s="926"/>
      <c r="AJ348" s="926"/>
      <c r="AK348" s="926"/>
      <c r="AL348" s="926"/>
      <c r="AM348" s="926"/>
      <c r="AN348" s="926"/>
      <c r="AO348" s="926"/>
      <c r="AP348" s="926"/>
      <c r="AQ348" s="926"/>
      <c r="AR348" s="926"/>
      <c r="AS348" s="926"/>
      <c r="AT348" s="926"/>
      <c r="AU348" s="926"/>
      <c r="AV348" s="926"/>
      <c r="AW348" s="926"/>
      <c r="AX348" s="926"/>
      <c r="AY348" s="926"/>
      <c r="AZ348" s="926"/>
      <c r="BA348" s="926"/>
      <c r="BB348" s="926"/>
      <c r="BC348" s="926"/>
      <c r="BD348" s="926"/>
      <c r="BE348" s="926"/>
      <c r="BF348" s="926"/>
      <c r="BG348" s="926"/>
      <c r="BH348" s="926"/>
      <c r="BI348" s="926"/>
      <c r="BJ348" s="926"/>
      <c r="BK348" s="926"/>
      <c r="BL348" s="926"/>
      <c r="BM348" s="926"/>
      <c r="BN348" s="926"/>
      <c r="BO348" s="926"/>
      <c r="BP348" s="926"/>
      <c r="BQ348" s="926"/>
      <c r="BR348" s="926"/>
      <c r="BS348" s="926"/>
      <c r="BT348" s="926"/>
      <c r="BU348" s="926"/>
      <c r="BV348" s="926"/>
      <c r="BW348" s="926"/>
      <c r="BX348" s="926"/>
      <c r="BY348" s="926"/>
      <c r="BZ348" s="926"/>
      <c r="CA348" s="926"/>
      <c r="CB348" s="926"/>
      <c r="CC348" s="926"/>
      <c r="CD348" s="926"/>
      <c r="CE348" s="926"/>
      <c r="CF348" s="926"/>
      <c r="CG348" s="926"/>
      <c r="CH348" s="926"/>
      <c r="CI348" s="926"/>
      <c r="CJ348" s="926"/>
      <c r="CK348" s="926"/>
      <c r="CL348" s="941"/>
    </row>
    <row r="349" spans="1:90" s="927" customFormat="1" hidden="1">
      <c r="A349" s="928" t="str">
        <f>IF(ISERROR(#REF!),"xx","")</f>
        <v>xx</v>
      </c>
      <c r="B349" s="971"/>
      <c r="C349" s="950" t="str">
        <f t="shared" si="5"/>
        <v/>
      </c>
      <c r="D349" s="942" t="s">
        <v>3371</v>
      </c>
      <c r="E349" s="952" t="s">
        <v>3416</v>
      </c>
      <c r="F349" s="929">
        <v>1100</v>
      </c>
      <c r="G349" s="929"/>
      <c r="H349" s="929"/>
      <c r="I349" s="926"/>
      <c r="J349" s="926"/>
      <c r="K349" s="926"/>
      <c r="L349" s="926"/>
      <c r="M349" s="926"/>
      <c r="N349" s="926"/>
      <c r="O349" s="926"/>
      <c r="P349" s="926"/>
      <c r="Q349" s="926"/>
      <c r="R349" s="926"/>
      <c r="S349" s="926"/>
      <c r="T349" s="926"/>
      <c r="U349" s="926"/>
      <c r="V349" s="926"/>
      <c r="W349" s="926"/>
      <c r="X349" s="926"/>
      <c r="Y349" s="926"/>
      <c r="Z349" s="926"/>
      <c r="AA349" s="926"/>
      <c r="AB349" s="926"/>
      <c r="AC349" s="926"/>
      <c r="AD349" s="926"/>
      <c r="AE349" s="926"/>
      <c r="AF349" s="926"/>
      <c r="AG349" s="926"/>
      <c r="AH349" s="926"/>
      <c r="AI349" s="926"/>
      <c r="AJ349" s="926"/>
      <c r="AK349" s="926"/>
      <c r="AL349" s="926"/>
      <c r="AM349" s="926"/>
      <c r="AN349" s="926"/>
      <c r="AO349" s="926"/>
      <c r="AP349" s="926"/>
      <c r="AQ349" s="926"/>
      <c r="AR349" s="926"/>
      <c r="AS349" s="926"/>
      <c r="AT349" s="926"/>
      <c r="AU349" s="926"/>
      <c r="AV349" s="926"/>
      <c r="AW349" s="926"/>
      <c r="AX349" s="926"/>
      <c r="AY349" s="926"/>
      <c r="AZ349" s="926"/>
      <c r="BA349" s="926"/>
      <c r="BB349" s="926"/>
      <c r="BC349" s="926"/>
      <c r="BD349" s="926"/>
      <c r="BE349" s="926"/>
      <c r="BF349" s="926"/>
      <c r="BG349" s="926"/>
      <c r="BH349" s="926"/>
      <c r="BI349" s="926"/>
      <c r="BJ349" s="926"/>
      <c r="BK349" s="926"/>
      <c r="BL349" s="926"/>
      <c r="BM349" s="926"/>
      <c r="BN349" s="926"/>
      <c r="BO349" s="926"/>
      <c r="BP349" s="926"/>
      <c r="BQ349" s="926"/>
      <c r="BR349" s="926"/>
      <c r="BS349" s="926"/>
      <c r="BT349" s="926"/>
      <c r="BU349" s="926"/>
      <c r="BV349" s="926"/>
      <c r="BW349" s="926"/>
      <c r="BX349" s="926"/>
      <c r="BY349" s="926"/>
      <c r="BZ349" s="926"/>
      <c r="CA349" s="926"/>
      <c r="CB349" s="926"/>
      <c r="CC349" s="926"/>
      <c r="CD349" s="926"/>
      <c r="CE349" s="926"/>
      <c r="CF349" s="926"/>
      <c r="CG349" s="926"/>
      <c r="CH349" s="926"/>
      <c r="CI349" s="926"/>
      <c r="CJ349" s="926"/>
      <c r="CK349" s="926"/>
      <c r="CL349" s="941"/>
    </row>
    <row r="350" spans="1:90" s="927" customFormat="1" hidden="1">
      <c r="A350" s="928" t="str">
        <f>IF(ISERROR(#REF!),"xx","")</f>
        <v>xx</v>
      </c>
      <c r="B350" s="971"/>
      <c r="C350" s="950" t="str">
        <f t="shared" si="5"/>
        <v/>
      </c>
      <c r="D350" s="940">
        <v>9967000888</v>
      </c>
      <c r="E350" s="955" t="s">
        <v>2238</v>
      </c>
      <c r="F350" s="932" t="s">
        <v>778</v>
      </c>
      <c r="G350" s="925" t="s">
        <v>703</v>
      </c>
      <c r="H350" s="925"/>
      <c r="I350" s="925"/>
      <c r="J350" s="925"/>
      <c r="K350" s="925"/>
      <c r="L350" s="925"/>
      <c r="M350" s="925"/>
      <c r="N350" s="926"/>
      <c r="O350" s="926"/>
      <c r="P350" s="926"/>
      <c r="Q350" s="926"/>
      <c r="R350" s="926"/>
      <c r="S350" s="926"/>
      <c r="T350" s="926"/>
      <c r="U350" s="926"/>
      <c r="V350" s="926"/>
      <c r="W350" s="926"/>
      <c r="X350" s="926"/>
      <c r="Y350" s="926"/>
      <c r="Z350" s="926"/>
      <c r="AA350" s="926"/>
      <c r="AB350" s="926"/>
      <c r="AC350" s="926"/>
      <c r="AD350" s="926"/>
      <c r="AE350" s="926"/>
      <c r="AF350" s="926"/>
      <c r="AG350" s="926"/>
      <c r="AH350" s="926"/>
      <c r="AI350" s="926"/>
      <c r="AJ350" s="926"/>
      <c r="AK350" s="926"/>
      <c r="AL350" s="926"/>
      <c r="AM350" s="926"/>
      <c r="AN350" s="926"/>
      <c r="AO350" s="926"/>
      <c r="AP350" s="926"/>
      <c r="AQ350" s="926"/>
      <c r="AR350" s="926"/>
      <c r="AS350" s="926"/>
      <c r="AT350" s="926"/>
      <c r="AU350" s="926"/>
      <c r="AV350" s="926"/>
      <c r="AW350" s="926"/>
      <c r="AX350" s="926"/>
      <c r="AY350" s="926"/>
      <c r="AZ350" s="926"/>
      <c r="BA350" s="926"/>
      <c r="BB350" s="926"/>
      <c r="BC350" s="926"/>
      <c r="BD350" s="926"/>
      <c r="BE350" s="926"/>
      <c r="BF350" s="926"/>
      <c r="BG350" s="926"/>
      <c r="BH350" s="926"/>
      <c r="BI350" s="926"/>
      <c r="BJ350" s="926"/>
      <c r="BK350" s="926"/>
      <c r="BL350" s="926"/>
      <c r="BM350" s="926"/>
      <c r="BN350" s="926"/>
      <c r="BO350" s="926"/>
      <c r="BP350" s="926"/>
      <c r="BQ350" s="926"/>
      <c r="BR350" s="926"/>
      <c r="BS350" s="926"/>
      <c r="BT350" s="926"/>
      <c r="BU350" s="926"/>
      <c r="BV350" s="926"/>
      <c r="BW350" s="926"/>
      <c r="BX350" s="926"/>
      <c r="BY350" s="926"/>
      <c r="BZ350" s="926"/>
      <c r="CA350" s="926"/>
      <c r="CB350" s="926"/>
      <c r="CC350" s="926"/>
      <c r="CD350" s="926"/>
      <c r="CE350" s="926"/>
      <c r="CF350" s="926"/>
      <c r="CG350" s="926"/>
      <c r="CH350" s="926"/>
      <c r="CI350" s="926"/>
      <c r="CJ350" s="926"/>
      <c r="CK350" s="926"/>
      <c r="CL350" s="941"/>
    </row>
    <row r="351" spans="1:90" s="927" customFormat="1" hidden="1">
      <c r="A351" s="928" t="str">
        <f>IF(ISERROR(#REF!),"xx","")</f>
        <v>xx</v>
      </c>
      <c r="B351" s="971"/>
      <c r="C351" s="950" t="str">
        <f t="shared" si="5"/>
        <v/>
      </c>
      <c r="D351" s="940">
        <v>9967001962</v>
      </c>
      <c r="E351" s="955" t="s">
        <v>1761</v>
      </c>
      <c r="F351" s="925" t="s">
        <v>4299</v>
      </c>
      <c r="G351" s="925" t="s">
        <v>4302</v>
      </c>
      <c r="H351" s="932" t="s">
        <v>4298</v>
      </c>
      <c r="I351" s="925" t="s">
        <v>4300</v>
      </c>
      <c r="J351" s="925" t="s">
        <v>4304</v>
      </c>
      <c r="K351" s="925" t="s">
        <v>2476</v>
      </c>
      <c r="L351" s="925" t="s">
        <v>2084</v>
      </c>
      <c r="M351" s="925"/>
      <c r="N351" s="926"/>
      <c r="O351" s="926"/>
      <c r="P351" s="926"/>
      <c r="Q351" s="926"/>
      <c r="R351" s="926"/>
      <c r="S351" s="926"/>
      <c r="T351" s="926"/>
      <c r="U351" s="926"/>
      <c r="V351" s="926"/>
      <c r="W351" s="926"/>
      <c r="X351" s="926"/>
      <c r="Y351" s="926"/>
      <c r="Z351" s="926"/>
      <c r="AA351" s="926"/>
      <c r="AB351" s="926"/>
      <c r="AC351" s="926"/>
      <c r="AD351" s="926"/>
      <c r="AE351" s="926"/>
      <c r="AF351" s="926"/>
      <c r="AG351" s="926"/>
      <c r="AH351" s="926"/>
      <c r="AI351" s="926"/>
      <c r="AJ351" s="926"/>
      <c r="AK351" s="926"/>
      <c r="AL351" s="926"/>
      <c r="AM351" s="926"/>
      <c r="AN351" s="926"/>
      <c r="AO351" s="926"/>
      <c r="AP351" s="926"/>
      <c r="AQ351" s="926"/>
      <c r="AR351" s="926"/>
      <c r="AS351" s="926"/>
      <c r="AT351" s="926"/>
      <c r="AU351" s="926"/>
      <c r="AV351" s="926"/>
      <c r="AW351" s="926"/>
      <c r="AX351" s="926"/>
      <c r="AY351" s="926"/>
      <c r="AZ351" s="926"/>
      <c r="BA351" s="926"/>
      <c r="BB351" s="926"/>
      <c r="BC351" s="926"/>
      <c r="BD351" s="926"/>
      <c r="BE351" s="926"/>
      <c r="BF351" s="926"/>
      <c r="BG351" s="926"/>
      <c r="BH351" s="926"/>
      <c r="BI351" s="926"/>
      <c r="BJ351" s="926"/>
      <c r="BK351" s="926"/>
      <c r="BL351" s="926"/>
      <c r="BM351" s="926"/>
      <c r="BN351" s="926"/>
      <c r="BO351" s="926"/>
      <c r="BP351" s="926"/>
      <c r="BQ351" s="926"/>
      <c r="BR351" s="926"/>
      <c r="BS351" s="926"/>
      <c r="BT351" s="926"/>
      <c r="BU351" s="926"/>
      <c r="BV351" s="926"/>
      <c r="BW351" s="926"/>
      <c r="BX351" s="926"/>
      <c r="BY351" s="926"/>
      <c r="BZ351" s="926"/>
      <c r="CA351" s="926"/>
      <c r="CB351" s="926"/>
      <c r="CC351" s="926"/>
      <c r="CD351" s="926"/>
      <c r="CE351" s="926"/>
      <c r="CF351" s="926"/>
      <c r="CG351" s="926"/>
      <c r="CH351" s="926"/>
      <c r="CI351" s="926"/>
      <c r="CJ351" s="926"/>
      <c r="CK351" s="926"/>
      <c r="CL351" s="941"/>
    </row>
    <row r="352" spans="1:90" s="927" customFormat="1">
      <c r="A352" s="928" t="str">
        <f>IF(ISERROR(#REF!),"xx","")</f>
        <v>xx</v>
      </c>
      <c r="B352" s="971"/>
      <c r="C352" s="950" t="str">
        <f t="shared" si="5"/>
        <v>Press C83hc</v>
      </c>
      <c r="D352" s="940">
        <v>9967003444</v>
      </c>
      <c r="E352" s="955" t="s">
        <v>3924</v>
      </c>
      <c r="F352" s="932" t="s">
        <v>4299</v>
      </c>
      <c r="G352" s="925" t="s">
        <v>4302</v>
      </c>
      <c r="H352" s="925" t="s">
        <v>4303</v>
      </c>
      <c r="I352" s="925" t="s">
        <v>4308</v>
      </c>
      <c r="J352" s="925" t="s">
        <v>4309</v>
      </c>
      <c r="K352" s="925" t="s">
        <v>3900</v>
      </c>
      <c r="L352" s="925" t="s">
        <v>3902</v>
      </c>
      <c r="M352" s="926" t="s">
        <v>3904</v>
      </c>
      <c r="N352" s="926" t="s">
        <v>4313</v>
      </c>
      <c r="O352" s="926" t="s">
        <v>4314</v>
      </c>
      <c r="P352" s="926" t="s">
        <v>4315</v>
      </c>
      <c r="Q352" s="926" t="s">
        <v>4310</v>
      </c>
      <c r="R352" s="926" t="s">
        <v>4311</v>
      </c>
      <c r="S352" s="925" t="s">
        <v>4305</v>
      </c>
      <c r="T352" s="926" t="s">
        <v>4567</v>
      </c>
      <c r="U352" s="926"/>
      <c r="V352" s="926"/>
      <c r="W352" s="926"/>
      <c r="X352" s="926"/>
      <c r="Y352" s="926"/>
      <c r="Z352" s="926"/>
      <c r="AA352" s="926"/>
      <c r="AB352" s="926"/>
      <c r="AC352" s="926"/>
      <c r="AD352" s="926"/>
      <c r="AE352" s="926"/>
      <c r="AF352" s="926"/>
      <c r="AG352" s="926"/>
      <c r="AH352" s="926"/>
      <c r="AI352" s="926"/>
      <c r="AJ352" s="926"/>
      <c r="AK352" s="926"/>
      <c r="AL352" s="926"/>
      <c r="AM352" s="926"/>
      <c r="AN352" s="926"/>
      <c r="AO352" s="926"/>
      <c r="AP352" s="926"/>
      <c r="AQ352" s="926"/>
      <c r="AR352" s="926"/>
      <c r="AS352" s="926"/>
      <c r="AT352" s="926"/>
      <c r="AU352" s="926"/>
      <c r="AV352" s="926"/>
      <c r="AW352" s="926"/>
      <c r="AX352" s="926"/>
      <c r="AY352" s="926"/>
      <c r="AZ352" s="926"/>
      <c r="BA352" s="926"/>
      <c r="BB352" s="926"/>
      <c r="BC352" s="926"/>
      <c r="BD352" s="926"/>
      <c r="BE352" s="926"/>
      <c r="BF352" s="926"/>
      <c r="BG352" s="926"/>
      <c r="BH352" s="926"/>
      <c r="BI352" s="926"/>
      <c r="BJ352" s="926"/>
      <c r="BK352" s="926"/>
      <c r="BL352" s="926"/>
      <c r="BM352" s="926"/>
      <c r="BN352" s="926"/>
      <c r="BO352" s="926"/>
      <c r="BP352" s="926"/>
      <c r="BQ352" s="926"/>
      <c r="BR352" s="926"/>
      <c r="BS352" s="926"/>
      <c r="BT352" s="926"/>
      <c r="BU352" s="926"/>
      <c r="BV352" s="926"/>
      <c r="BW352" s="926"/>
      <c r="BX352" s="926"/>
      <c r="BY352" s="926"/>
      <c r="BZ352" s="926"/>
      <c r="CA352" s="926"/>
      <c r="CB352" s="926"/>
      <c r="CC352" s="926"/>
      <c r="CD352" s="926"/>
      <c r="CE352" s="926"/>
      <c r="CF352" s="926"/>
      <c r="CG352" s="926"/>
      <c r="CH352" s="926"/>
      <c r="CI352" s="926"/>
      <c r="CJ352" s="926"/>
      <c r="CK352" s="926"/>
      <c r="CL352" s="941"/>
    </row>
    <row r="353" spans="1:90" s="927" customFormat="1">
      <c r="A353" s="928" t="str">
        <f>IF(ISERROR(#REF!),"xx","")</f>
        <v>xx</v>
      </c>
      <c r="B353" s="971"/>
      <c r="C353" s="950" t="str">
        <f t="shared" si="5"/>
        <v>Press C83hc</v>
      </c>
      <c r="D353" s="942">
        <v>9967008445</v>
      </c>
      <c r="E353" s="952" t="s">
        <v>4594</v>
      </c>
      <c r="F353" s="926" t="s">
        <v>4313</v>
      </c>
      <c r="G353" s="926" t="s">
        <v>4314</v>
      </c>
      <c r="H353" s="926" t="s">
        <v>4315</v>
      </c>
      <c r="I353" s="926" t="s">
        <v>4310</v>
      </c>
      <c r="J353" s="926" t="s">
        <v>4311</v>
      </c>
      <c r="K353" s="932" t="s">
        <v>4567</v>
      </c>
      <c r="L353" s="929"/>
      <c r="M353" s="929"/>
      <c r="N353" s="929"/>
      <c r="O353" s="926"/>
      <c r="P353" s="926"/>
      <c r="Q353" s="926"/>
      <c r="R353" s="926"/>
      <c r="S353" s="926"/>
      <c r="T353" s="926"/>
      <c r="U353" s="926"/>
      <c r="V353" s="926"/>
      <c r="W353" s="926"/>
      <c r="X353" s="926"/>
      <c r="Y353" s="926"/>
      <c r="Z353" s="926"/>
      <c r="AA353" s="926"/>
      <c r="AB353" s="926"/>
      <c r="AC353" s="926"/>
      <c r="AD353" s="926"/>
      <c r="AE353" s="926"/>
      <c r="AF353" s="926"/>
      <c r="AG353" s="926"/>
      <c r="AH353" s="926"/>
      <c r="AI353" s="926"/>
      <c r="AJ353" s="926"/>
      <c r="AK353" s="926"/>
      <c r="AL353" s="926"/>
      <c r="AM353" s="926"/>
      <c r="AN353" s="926"/>
      <c r="AO353" s="926"/>
      <c r="AP353" s="926"/>
      <c r="AQ353" s="926"/>
      <c r="AR353" s="926"/>
      <c r="AS353" s="926"/>
      <c r="AT353" s="926"/>
      <c r="AU353" s="926"/>
      <c r="AV353" s="926"/>
      <c r="AW353" s="926"/>
      <c r="AX353" s="926"/>
      <c r="AY353" s="926"/>
      <c r="AZ353" s="926"/>
      <c r="BA353" s="926"/>
      <c r="BB353" s="926"/>
      <c r="BC353" s="926"/>
      <c r="BD353" s="926"/>
      <c r="BE353" s="926"/>
      <c r="BF353" s="926"/>
      <c r="BG353" s="926"/>
      <c r="BH353" s="926"/>
      <c r="BI353" s="926"/>
      <c r="BJ353" s="926"/>
      <c r="BK353" s="926"/>
      <c r="BL353" s="926"/>
      <c r="BM353" s="926"/>
      <c r="BN353" s="926"/>
      <c r="BO353" s="926"/>
      <c r="BP353" s="926"/>
      <c r="BQ353" s="926"/>
      <c r="BR353" s="926"/>
      <c r="BS353" s="926"/>
      <c r="BT353" s="926"/>
      <c r="BU353" s="926"/>
      <c r="BV353" s="926"/>
      <c r="BW353" s="926"/>
      <c r="BX353" s="926"/>
      <c r="BY353" s="926"/>
      <c r="BZ353" s="926"/>
      <c r="CA353" s="926"/>
      <c r="CB353" s="926"/>
      <c r="CC353" s="926"/>
      <c r="CD353" s="926"/>
      <c r="CE353" s="926"/>
      <c r="CF353" s="926"/>
      <c r="CG353" s="926"/>
      <c r="CH353" s="926"/>
      <c r="CI353" s="926"/>
      <c r="CJ353" s="926"/>
      <c r="CK353" s="926"/>
      <c r="CL353" s="941"/>
    </row>
    <row r="354" spans="1:90" s="927" customFormat="1" hidden="1">
      <c r="A354" s="928" t="str">
        <f>IF(ISERROR(#REF!),"xx","")</f>
        <v>xx</v>
      </c>
      <c r="B354" s="971"/>
      <c r="C354" s="950" t="str">
        <f t="shared" si="5"/>
        <v/>
      </c>
      <c r="D354" s="942" t="s">
        <v>858</v>
      </c>
      <c r="E354" s="952" t="s">
        <v>2239</v>
      </c>
      <c r="F354" s="929">
        <v>215</v>
      </c>
      <c r="G354" s="926"/>
      <c r="H354" s="926"/>
      <c r="I354" s="926"/>
      <c r="J354" s="926"/>
      <c r="K354" s="926"/>
      <c r="L354" s="926"/>
      <c r="M354" s="926"/>
      <c r="N354" s="926"/>
      <c r="O354" s="926"/>
      <c r="P354" s="926"/>
      <c r="Q354" s="926"/>
      <c r="R354" s="926"/>
      <c r="S354" s="926"/>
      <c r="T354" s="926"/>
      <c r="U354" s="926"/>
      <c r="V354" s="926"/>
      <c r="W354" s="926"/>
      <c r="X354" s="926"/>
      <c r="Y354" s="926"/>
      <c r="Z354" s="926"/>
      <c r="AA354" s="926"/>
      <c r="AB354" s="926"/>
      <c r="AC354" s="926"/>
      <c r="AD354" s="926"/>
      <c r="AE354" s="926"/>
      <c r="AF354" s="926"/>
      <c r="AG354" s="926"/>
      <c r="AH354" s="926"/>
      <c r="AI354" s="926"/>
      <c r="AJ354" s="926"/>
      <c r="AK354" s="926"/>
      <c r="AL354" s="926"/>
      <c r="AM354" s="926"/>
      <c r="AN354" s="926"/>
      <c r="AO354" s="926"/>
      <c r="AP354" s="926"/>
      <c r="AQ354" s="926"/>
      <c r="AR354" s="926"/>
      <c r="AS354" s="926"/>
      <c r="AT354" s="926"/>
      <c r="AU354" s="926"/>
      <c r="AV354" s="926"/>
      <c r="AW354" s="926"/>
      <c r="AX354" s="926"/>
      <c r="AY354" s="926"/>
      <c r="AZ354" s="926"/>
      <c r="BA354" s="926"/>
      <c r="BB354" s="926"/>
      <c r="BC354" s="926"/>
      <c r="BD354" s="926"/>
      <c r="BE354" s="926"/>
      <c r="BF354" s="926"/>
      <c r="BG354" s="926"/>
      <c r="BH354" s="926"/>
      <c r="BI354" s="926"/>
      <c r="BJ354" s="926"/>
      <c r="BK354" s="926"/>
      <c r="BL354" s="926"/>
      <c r="BM354" s="926"/>
      <c r="BN354" s="926"/>
      <c r="BO354" s="926"/>
      <c r="BP354" s="926"/>
      <c r="BQ354" s="926"/>
      <c r="BR354" s="926"/>
      <c r="BS354" s="926"/>
      <c r="BT354" s="926"/>
      <c r="BU354" s="926"/>
      <c r="BV354" s="926"/>
      <c r="BW354" s="926"/>
      <c r="BX354" s="926"/>
      <c r="BY354" s="926"/>
      <c r="BZ354" s="926"/>
      <c r="CA354" s="926"/>
      <c r="CB354" s="926"/>
      <c r="CC354" s="926"/>
      <c r="CD354" s="926"/>
      <c r="CE354" s="926"/>
      <c r="CF354" s="926"/>
      <c r="CG354" s="926"/>
      <c r="CH354" s="926"/>
      <c r="CI354" s="926"/>
      <c r="CJ354" s="926"/>
      <c r="CK354" s="926"/>
      <c r="CL354" s="941"/>
    </row>
    <row r="355" spans="1:90" s="927" customFormat="1" hidden="1">
      <c r="A355" s="928" t="str">
        <f>IF(ISERROR(#REF!),"xx","")</f>
        <v>xx</v>
      </c>
      <c r="B355" s="971"/>
      <c r="C355" s="950" t="str">
        <f t="shared" si="5"/>
        <v/>
      </c>
      <c r="D355" s="942" t="s">
        <v>2399</v>
      </c>
      <c r="E355" s="952" t="s">
        <v>2495</v>
      </c>
      <c r="F355" s="929" t="s">
        <v>4299</v>
      </c>
      <c r="G355" s="926" t="s">
        <v>4302</v>
      </c>
      <c r="H355" s="926" t="s">
        <v>4303</v>
      </c>
      <c r="I355" s="926" t="s">
        <v>3900</v>
      </c>
      <c r="J355" s="926" t="s">
        <v>3902</v>
      </c>
      <c r="K355" s="926" t="s">
        <v>3904</v>
      </c>
      <c r="L355" s="926" t="s">
        <v>4305</v>
      </c>
      <c r="M355" s="926" t="s">
        <v>3898</v>
      </c>
      <c r="N355" s="926" t="s">
        <v>2476</v>
      </c>
      <c r="O355" s="926"/>
      <c r="P355" s="926"/>
      <c r="Q355" s="926"/>
      <c r="R355" s="926"/>
      <c r="S355" s="926"/>
      <c r="T355" s="926"/>
      <c r="U355" s="926"/>
      <c r="V355" s="926"/>
      <c r="W355" s="926"/>
      <c r="X355" s="926"/>
      <c r="Y355" s="926"/>
      <c r="Z355" s="926"/>
      <c r="AA355" s="926"/>
      <c r="AB355" s="926"/>
      <c r="AC355" s="926"/>
      <c r="AD355" s="926"/>
      <c r="AE355" s="926"/>
      <c r="AF355" s="926"/>
      <c r="AG355" s="926"/>
      <c r="AH355" s="926"/>
      <c r="AI355" s="926"/>
      <c r="AJ355" s="926"/>
      <c r="AK355" s="926"/>
      <c r="AL355" s="926"/>
      <c r="AM355" s="926"/>
      <c r="AN355" s="926"/>
      <c r="AO355" s="926"/>
      <c r="AP355" s="926"/>
      <c r="AQ355" s="926"/>
      <c r="AR355" s="926"/>
      <c r="AS355" s="926"/>
      <c r="AT355" s="926"/>
      <c r="AU355" s="926"/>
      <c r="AV355" s="926"/>
      <c r="AW355" s="926"/>
      <c r="AX355" s="926"/>
      <c r="AY355" s="926"/>
      <c r="AZ355" s="926"/>
      <c r="BA355" s="926"/>
      <c r="BB355" s="926"/>
      <c r="BC355" s="926"/>
      <c r="BD355" s="926"/>
      <c r="BE355" s="926"/>
      <c r="BF355" s="926"/>
      <c r="BG355" s="926"/>
      <c r="BH355" s="926"/>
      <c r="BI355" s="926"/>
      <c r="BJ355" s="926"/>
      <c r="BK355" s="926"/>
      <c r="BL355" s="926"/>
      <c r="BM355" s="926"/>
      <c r="BN355" s="926"/>
      <c r="BO355" s="926"/>
      <c r="BP355" s="926"/>
      <c r="BQ355" s="926"/>
      <c r="BR355" s="926"/>
      <c r="BS355" s="926"/>
      <c r="BT355" s="926"/>
      <c r="BU355" s="926"/>
      <c r="BV355" s="926"/>
      <c r="BW355" s="926"/>
      <c r="BX355" s="926"/>
      <c r="BY355" s="926"/>
      <c r="BZ355" s="926"/>
      <c r="CA355" s="926"/>
      <c r="CB355" s="926"/>
      <c r="CC355" s="926"/>
      <c r="CD355" s="926"/>
      <c r="CE355" s="926"/>
      <c r="CF355" s="926"/>
      <c r="CG355" s="926"/>
      <c r="CH355" s="926"/>
      <c r="CI355" s="926"/>
      <c r="CJ355" s="926"/>
      <c r="CK355" s="926"/>
      <c r="CL355" s="941"/>
    </row>
    <row r="356" spans="1:90" s="927" customFormat="1">
      <c r="A356" s="928" t="str">
        <f>IF(ISERROR(#REF!),"xx","")</f>
        <v>xx</v>
      </c>
      <c r="B356" s="971"/>
      <c r="C356" s="950" t="str">
        <f t="shared" si="5"/>
        <v>Press C83hc</v>
      </c>
      <c r="D356" s="942" t="s">
        <v>4178</v>
      </c>
      <c r="E356" s="952" t="s">
        <v>2495</v>
      </c>
      <c r="F356" s="926" t="s">
        <v>4313</v>
      </c>
      <c r="G356" s="926" t="s">
        <v>4314</v>
      </c>
      <c r="H356" s="926" t="s">
        <v>4315</v>
      </c>
      <c r="I356" s="926" t="s">
        <v>4567</v>
      </c>
      <c r="J356" s="929" t="s">
        <v>4295</v>
      </c>
      <c r="K356" s="926"/>
      <c r="L356" s="926"/>
      <c r="M356" s="926"/>
      <c r="N356" s="926"/>
      <c r="O356" s="926"/>
      <c r="P356" s="926"/>
      <c r="Q356" s="926"/>
      <c r="R356" s="926"/>
      <c r="S356" s="926"/>
      <c r="T356" s="926"/>
      <c r="U356" s="926"/>
      <c r="V356" s="926"/>
      <c r="W356" s="926"/>
      <c r="X356" s="926"/>
      <c r="Y356" s="926"/>
      <c r="Z356" s="926"/>
      <c r="AA356" s="926"/>
      <c r="AB356" s="926"/>
      <c r="AC356" s="926"/>
      <c r="AD356" s="926"/>
      <c r="AE356" s="926"/>
      <c r="AF356" s="926"/>
      <c r="AG356" s="926"/>
      <c r="AH356" s="926"/>
      <c r="AI356" s="926"/>
      <c r="AJ356" s="926"/>
      <c r="AK356" s="926"/>
      <c r="AL356" s="926"/>
      <c r="AM356" s="926"/>
      <c r="AN356" s="926"/>
      <c r="AO356" s="926"/>
      <c r="AP356" s="926"/>
      <c r="AQ356" s="926"/>
      <c r="AR356" s="926"/>
      <c r="AS356" s="926"/>
      <c r="AT356" s="926"/>
      <c r="AU356" s="926"/>
      <c r="AV356" s="926"/>
      <c r="AW356" s="926"/>
      <c r="AX356" s="926"/>
      <c r="AY356" s="926"/>
      <c r="AZ356" s="926"/>
      <c r="BA356" s="926"/>
      <c r="BB356" s="926"/>
      <c r="BC356" s="926"/>
      <c r="BD356" s="926"/>
      <c r="BE356" s="926"/>
      <c r="BF356" s="926"/>
      <c r="BG356" s="926"/>
      <c r="BH356" s="926"/>
      <c r="BI356" s="926"/>
      <c r="BJ356" s="926"/>
      <c r="BK356" s="926"/>
      <c r="BL356" s="926"/>
      <c r="BM356" s="926"/>
      <c r="BN356" s="926"/>
      <c r="BO356" s="926"/>
      <c r="BP356" s="926"/>
      <c r="BQ356" s="926"/>
      <c r="BR356" s="926"/>
      <c r="BS356" s="926"/>
      <c r="BT356" s="926"/>
      <c r="BU356" s="926"/>
      <c r="BV356" s="926"/>
      <c r="BW356" s="926"/>
      <c r="BX356" s="926"/>
      <c r="BY356" s="926"/>
      <c r="BZ356" s="926"/>
      <c r="CA356" s="926"/>
      <c r="CB356" s="926"/>
      <c r="CC356" s="926"/>
      <c r="CD356" s="926"/>
      <c r="CE356" s="926"/>
      <c r="CF356" s="926"/>
      <c r="CG356" s="926"/>
      <c r="CH356" s="926"/>
      <c r="CI356" s="926"/>
      <c r="CJ356" s="926"/>
      <c r="CK356" s="926"/>
      <c r="CL356" s="941"/>
    </row>
    <row r="357" spans="1:90" s="927" customFormat="1" hidden="1">
      <c r="A357" s="928" t="str">
        <f>IF(ISERROR(#REF!),"xx","")</f>
        <v>xx</v>
      </c>
      <c r="B357" s="971"/>
      <c r="C357" s="950" t="str">
        <f t="shared" si="5"/>
        <v/>
      </c>
      <c r="D357" s="942" t="s">
        <v>3373</v>
      </c>
      <c r="E357" s="952" t="s">
        <v>3417</v>
      </c>
      <c r="F357" s="929">
        <v>1100</v>
      </c>
      <c r="G357" s="926"/>
      <c r="H357" s="926"/>
      <c r="I357" s="926"/>
      <c r="J357" s="926"/>
      <c r="K357" s="926"/>
      <c r="L357" s="926"/>
      <c r="M357" s="926"/>
      <c r="N357" s="926"/>
      <c r="O357" s="926"/>
      <c r="P357" s="926"/>
      <c r="Q357" s="926"/>
      <c r="R357" s="926"/>
      <c r="S357" s="926"/>
      <c r="T357" s="926"/>
      <c r="U357" s="926"/>
      <c r="V357" s="926"/>
      <c r="W357" s="926"/>
      <c r="X357" s="926"/>
      <c r="Y357" s="926"/>
      <c r="Z357" s="926"/>
      <c r="AA357" s="926"/>
      <c r="AB357" s="926"/>
      <c r="AC357" s="926"/>
      <c r="AD357" s="926"/>
      <c r="AE357" s="926"/>
      <c r="AF357" s="926"/>
      <c r="AG357" s="926"/>
      <c r="AH357" s="926"/>
      <c r="AI357" s="926"/>
      <c r="AJ357" s="926"/>
      <c r="AK357" s="926"/>
      <c r="AL357" s="926"/>
      <c r="AM357" s="926"/>
      <c r="AN357" s="926"/>
      <c r="AO357" s="926"/>
      <c r="AP357" s="926"/>
      <c r="AQ357" s="926"/>
      <c r="AR357" s="926"/>
      <c r="AS357" s="926"/>
      <c r="AT357" s="926"/>
      <c r="AU357" s="926"/>
      <c r="AV357" s="926"/>
      <c r="AW357" s="926"/>
      <c r="AX357" s="926"/>
      <c r="AY357" s="926"/>
      <c r="AZ357" s="926"/>
      <c r="BA357" s="926"/>
      <c r="BB357" s="926"/>
      <c r="BC357" s="926"/>
      <c r="BD357" s="926"/>
      <c r="BE357" s="926"/>
      <c r="BF357" s="926"/>
      <c r="BG357" s="926"/>
      <c r="BH357" s="926"/>
      <c r="BI357" s="926"/>
      <c r="BJ357" s="926"/>
      <c r="BK357" s="926"/>
      <c r="BL357" s="926"/>
      <c r="BM357" s="926"/>
      <c r="BN357" s="926"/>
      <c r="BO357" s="926"/>
      <c r="BP357" s="926"/>
      <c r="BQ357" s="926"/>
      <c r="BR357" s="926"/>
      <c r="BS357" s="926"/>
      <c r="BT357" s="926"/>
      <c r="BU357" s="926"/>
      <c r="BV357" s="926"/>
      <c r="BW357" s="926"/>
      <c r="BX357" s="926"/>
      <c r="BY357" s="926"/>
      <c r="BZ357" s="926"/>
      <c r="CA357" s="926"/>
      <c r="CB357" s="926"/>
      <c r="CC357" s="926"/>
      <c r="CD357" s="926"/>
      <c r="CE357" s="926"/>
      <c r="CF357" s="926"/>
      <c r="CG357" s="926"/>
      <c r="CH357" s="926"/>
      <c r="CI357" s="926"/>
      <c r="CJ357" s="926"/>
      <c r="CK357" s="926"/>
      <c r="CL357" s="941"/>
    </row>
    <row r="358" spans="1:90" s="927" customFormat="1">
      <c r="A358" s="928" t="str">
        <f>IF(ISERROR(#REF!),"xx","")</f>
        <v>xx</v>
      </c>
      <c r="B358" s="971"/>
      <c r="C358" s="950" t="str">
        <f t="shared" si="5"/>
        <v>Press C83hc</v>
      </c>
      <c r="D358" s="942" t="s">
        <v>4189</v>
      </c>
      <c r="E358" s="952" t="s">
        <v>4288</v>
      </c>
      <c r="F358" s="926" t="s">
        <v>4313</v>
      </c>
      <c r="G358" s="926" t="s">
        <v>4314</v>
      </c>
      <c r="H358" s="926" t="s">
        <v>4315</v>
      </c>
      <c r="I358" s="929" t="s">
        <v>4567</v>
      </c>
      <c r="J358" s="926"/>
      <c r="K358" s="926"/>
      <c r="L358" s="926"/>
      <c r="M358" s="926"/>
      <c r="N358" s="926"/>
      <c r="O358" s="926"/>
      <c r="P358" s="926"/>
      <c r="Q358" s="926"/>
      <c r="R358" s="926"/>
      <c r="S358" s="926"/>
      <c r="T358" s="926"/>
      <c r="U358" s="926"/>
      <c r="V358" s="926"/>
      <c r="W358" s="926"/>
      <c r="X358" s="926"/>
      <c r="Y358" s="926"/>
      <c r="Z358" s="926"/>
      <c r="AA358" s="926"/>
      <c r="AB358" s="926"/>
      <c r="AC358" s="926"/>
      <c r="AD358" s="926"/>
      <c r="AE358" s="926"/>
      <c r="AF358" s="926"/>
      <c r="AG358" s="926"/>
      <c r="AH358" s="926"/>
      <c r="AI358" s="926"/>
      <c r="AJ358" s="926"/>
      <c r="AK358" s="926"/>
      <c r="AL358" s="926"/>
      <c r="AM358" s="926"/>
      <c r="AN358" s="926"/>
      <c r="AO358" s="926"/>
      <c r="AP358" s="926"/>
      <c r="AQ358" s="926"/>
      <c r="AR358" s="926"/>
      <c r="AS358" s="926"/>
      <c r="AT358" s="926"/>
      <c r="AU358" s="926"/>
      <c r="AV358" s="926"/>
      <c r="AW358" s="926"/>
      <c r="AX358" s="926"/>
      <c r="AY358" s="926"/>
      <c r="AZ358" s="926"/>
      <c r="BA358" s="926"/>
      <c r="BB358" s="926"/>
      <c r="BC358" s="926"/>
      <c r="BD358" s="926"/>
      <c r="BE358" s="926"/>
      <c r="BF358" s="926"/>
      <c r="BG358" s="926"/>
      <c r="BH358" s="926"/>
      <c r="BI358" s="926"/>
      <c r="BJ358" s="926"/>
      <c r="BK358" s="926"/>
      <c r="BL358" s="926"/>
      <c r="BM358" s="926"/>
      <c r="BN358" s="926"/>
      <c r="BO358" s="926"/>
      <c r="BP358" s="926"/>
      <c r="BQ358" s="926"/>
      <c r="BR358" s="926"/>
      <c r="BS358" s="926"/>
      <c r="BT358" s="926"/>
      <c r="BU358" s="926"/>
      <c r="BV358" s="926"/>
      <c r="BW358" s="926"/>
      <c r="BX358" s="926"/>
      <c r="BY358" s="926"/>
      <c r="BZ358" s="926"/>
      <c r="CA358" s="926"/>
      <c r="CB358" s="926"/>
      <c r="CC358" s="926"/>
      <c r="CD358" s="926"/>
      <c r="CE358" s="926"/>
      <c r="CF358" s="926"/>
      <c r="CG358" s="926"/>
      <c r="CH358" s="926"/>
      <c r="CI358" s="926"/>
      <c r="CJ358" s="926"/>
      <c r="CK358" s="926"/>
      <c r="CL358" s="941"/>
    </row>
    <row r="359" spans="1:90" s="927" customFormat="1" hidden="1">
      <c r="A359" s="928" t="str">
        <f>IF(ISERROR(#REF!),"xx","")</f>
        <v>xx</v>
      </c>
      <c r="B359" s="971"/>
      <c r="C359" s="950" t="str">
        <f t="shared" si="5"/>
        <v/>
      </c>
      <c r="D359" s="942" t="s">
        <v>272</v>
      </c>
      <c r="E359" s="952" t="s">
        <v>2240</v>
      </c>
      <c r="F359" s="929">
        <v>215</v>
      </c>
      <c r="G359" s="929"/>
      <c r="H359" s="929"/>
      <c r="I359" s="926"/>
      <c r="J359" s="926"/>
      <c r="K359" s="926"/>
      <c r="L359" s="926"/>
      <c r="M359" s="926"/>
      <c r="N359" s="926"/>
      <c r="O359" s="926"/>
      <c r="P359" s="926"/>
      <c r="Q359" s="926"/>
      <c r="R359" s="926"/>
      <c r="S359" s="926"/>
      <c r="T359" s="926"/>
      <c r="U359" s="926"/>
      <c r="V359" s="926"/>
      <c r="W359" s="926"/>
      <c r="X359" s="926"/>
      <c r="Y359" s="926"/>
      <c r="Z359" s="926"/>
      <c r="AA359" s="926"/>
      <c r="AB359" s="926"/>
      <c r="AC359" s="926"/>
      <c r="AD359" s="926"/>
      <c r="AE359" s="926"/>
      <c r="AF359" s="926"/>
      <c r="AG359" s="926"/>
      <c r="AH359" s="926"/>
      <c r="AI359" s="926"/>
      <c r="AJ359" s="926"/>
      <c r="AK359" s="926"/>
      <c r="AL359" s="926"/>
      <c r="AM359" s="926"/>
      <c r="AN359" s="926"/>
      <c r="AO359" s="926"/>
      <c r="AP359" s="926"/>
      <c r="AQ359" s="926"/>
      <c r="AR359" s="926"/>
      <c r="AS359" s="926"/>
      <c r="AT359" s="926"/>
      <c r="AU359" s="926"/>
      <c r="AV359" s="926"/>
      <c r="AW359" s="926"/>
      <c r="AX359" s="926"/>
      <c r="AY359" s="926"/>
      <c r="AZ359" s="926"/>
      <c r="BA359" s="926"/>
      <c r="BB359" s="926"/>
      <c r="BC359" s="926"/>
      <c r="BD359" s="926"/>
      <c r="BE359" s="926"/>
      <c r="BF359" s="926"/>
      <c r="BG359" s="926"/>
      <c r="BH359" s="926"/>
      <c r="BI359" s="926"/>
      <c r="BJ359" s="926"/>
      <c r="BK359" s="926"/>
      <c r="BL359" s="926"/>
      <c r="BM359" s="926"/>
      <c r="BN359" s="926"/>
      <c r="BO359" s="926"/>
      <c r="BP359" s="926"/>
      <c r="BQ359" s="926"/>
      <c r="BR359" s="926"/>
      <c r="BS359" s="926"/>
      <c r="BT359" s="926"/>
      <c r="BU359" s="926"/>
      <c r="BV359" s="926"/>
      <c r="BW359" s="926"/>
      <c r="BX359" s="926"/>
      <c r="BY359" s="926"/>
      <c r="BZ359" s="926"/>
      <c r="CA359" s="926"/>
      <c r="CB359" s="926"/>
      <c r="CC359" s="926"/>
      <c r="CD359" s="926"/>
      <c r="CE359" s="926"/>
      <c r="CF359" s="926"/>
      <c r="CG359" s="926"/>
      <c r="CH359" s="926"/>
      <c r="CI359" s="926"/>
      <c r="CJ359" s="926"/>
      <c r="CK359" s="926"/>
      <c r="CL359" s="941"/>
    </row>
    <row r="360" spans="1:90" s="927" customFormat="1" hidden="1">
      <c r="A360" s="928" t="str">
        <f>IF(ISERROR(#REF!),"xx","")</f>
        <v>xx</v>
      </c>
      <c r="B360" s="971"/>
      <c r="C360" s="950" t="str">
        <f t="shared" si="5"/>
        <v/>
      </c>
      <c r="D360" s="942">
        <v>9961000249</v>
      </c>
      <c r="E360" s="952" t="s">
        <v>2241</v>
      </c>
      <c r="F360" s="929" t="s">
        <v>1494</v>
      </c>
      <c r="G360" s="929" t="s">
        <v>191</v>
      </c>
      <c r="H360" s="929" t="s">
        <v>2330</v>
      </c>
      <c r="I360" s="929" t="s">
        <v>2331</v>
      </c>
      <c r="J360" s="929" t="s">
        <v>1959</v>
      </c>
      <c r="K360" s="926"/>
      <c r="L360" s="926"/>
      <c r="M360" s="926"/>
      <c r="N360" s="926"/>
      <c r="O360" s="926"/>
      <c r="P360" s="926"/>
      <c r="Q360" s="926"/>
      <c r="R360" s="926"/>
      <c r="S360" s="926"/>
      <c r="T360" s="926"/>
      <c r="U360" s="926"/>
      <c r="V360" s="926"/>
      <c r="W360" s="926"/>
      <c r="X360" s="926"/>
      <c r="Y360" s="926"/>
      <c r="Z360" s="926"/>
      <c r="AA360" s="926"/>
      <c r="AB360" s="926"/>
      <c r="AC360" s="926"/>
      <c r="AD360" s="926"/>
      <c r="AE360" s="926"/>
      <c r="AF360" s="926"/>
      <c r="AG360" s="926"/>
      <c r="AH360" s="926"/>
      <c r="AI360" s="926"/>
      <c r="AJ360" s="926"/>
      <c r="AK360" s="926"/>
      <c r="AL360" s="926"/>
      <c r="AM360" s="926"/>
      <c r="AN360" s="926"/>
      <c r="AO360" s="926"/>
      <c r="AP360" s="926"/>
      <c r="AQ360" s="926"/>
      <c r="AR360" s="926"/>
      <c r="AS360" s="926"/>
      <c r="AT360" s="926"/>
      <c r="AU360" s="926"/>
      <c r="AV360" s="926"/>
      <c r="AW360" s="926"/>
      <c r="AX360" s="926"/>
      <c r="AY360" s="926"/>
      <c r="AZ360" s="926"/>
      <c r="BA360" s="926"/>
      <c r="BB360" s="926"/>
      <c r="BC360" s="926"/>
      <c r="BD360" s="926"/>
      <c r="BE360" s="926"/>
      <c r="BF360" s="926"/>
      <c r="BG360" s="926"/>
      <c r="BH360" s="926"/>
      <c r="BI360" s="926"/>
      <c r="BJ360" s="926"/>
      <c r="BK360" s="926"/>
      <c r="BL360" s="926"/>
      <c r="BM360" s="926"/>
      <c r="BN360" s="926"/>
      <c r="BO360" s="926"/>
      <c r="BP360" s="926"/>
      <c r="BQ360" s="926"/>
      <c r="BR360" s="926"/>
      <c r="BS360" s="926"/>
      <c r="BT360" s="926"/>
      <c r="BU360" s="926"/>
      <c r="BV360" s="926"/>
      <c r="BW360" s="926"/>
      <c r="BX360" s="926"/>
      <c r="BY360" s="926"/>
      <c r="BZ360" s="926"/>
      <c r="CA360" s="926"/>
      <c r="CB360" s="926"/>
      <c r="CC360" s="926"/>
      <c r="CD360" s="926"/>
      <c r="CE360" s="926"/>
      <c r="CF360" s="926"/>
      <c r="CG360" s="926"/>
      <c r="CH360" s="926"/>
      <c r="CI360" s="926"/>
      <c r="CJ360" s="926"/>
      <c r="CK360" s="926"/>
      <c r="CL360" s="941"/>
    </row>
    <row r="361" spans="1:90" s="927" customFormat="1" hidden="1">
      <c r="A361" s="928" t="str">
        <f>IF(ISERROR(#REF!),"xx","")</f>
        <v>xx</v>
      </c>
      <c r="B361" s="971"/>
      <c r="C361" s="950" t="str">
        <f t="shared" si="5"/>
        <v/>
      </c>
      <c r="D361" s="942">
        <v>9967005006</v>
      </c>
      <c r="E361" s="952" t="s">
        <v>3636</v>
      </c>
      <c r="F361" s="929" t="s">
        <v>3407</v>
      </c>
      <c r="G361" s="929" t="s">
        <v>3410</v>
      </c>
      <c r="H361" s="929" t="s">
        <v>3409</v>
      </c>
      <c r="I361" s="929"/>
      <c r="J361" s="929"/>
      <c r="K361" s="926"/>
      <c r="L361" s="926"/>
      <c r="M361" s="926"/>
      <c r="N361" s="926"/>
      <c r="O361" s="926"/>
      <c r="P361" s="926"/>
      <c r="Q361" s="926"/>
      <c r="R361" s="926"/>
      <c r="S361" s="926"/>
      <c r="T361" s="926"/>
      <c r="U361" s="926"/>
      <c r="V361" s="926"/>
      <c r="W361" s="926"/>
      <c r="X361" s="926"/>
      <c r="Y361" s="926"/>
      <c r="Z361" s="926"/>
      <c r="AA361" s="926"/>
      <c r="AB361" s="926"/>
      <c r="AC361" s="926"/>
      <c r="AD361" s="926"/>
      <c r="AE361" s="926"/>
      <c r="AF361" s="926"/>
      <c r="AG361" s="926"/>
      <c r="AH361" s="926"/>
      <c r="AI361" s="926"/>
      <c r="AJ361" s="926"/>
      <c r="AK361" s="926"/>
      <c r="AL361" s="926"/>
      <c r="AM361" s="926"/>
      <c r="AN361" s="926"/>
      <c r="AO361" s="926"/>
      <c r="AP361" s="926"/>
      <c r="AQ361" s="926"/>
      <c r="AR361" s="926"/>
      <c r="AS361" s="926"/>
      <c r="AT361" s="926"/>
      <c r="AU361" s="926"/>
      <c r="AV361" s="926"/>
      <c r="AW361" s="926"/>
      <c r="AX361" s="926"/>
      <c r="AY361" s="926"/>
      <c r="AZ361" s="926"/>
      <c r="BA361" s="926"/>
      <c r="BB361" s="926"/>
      <c r="BC361" s="926"/>
      <c r="BD361" s="926"/>
      <c r="BE361" s="926"/>
      <c r="BF361" s="926"/>
      <c r="BG361" s="926"/>
      <c r="BH361" s="926"/>
      <c r="BI361" s="926"/>
      <c r="BJ361" s="926"/>
      <c r="BK361" s="926"/>
      <c r="BL361" s="926"/>
      <c r="BM361" s="926"/>
      <c r="BN361" s="926"/>
      <c r="BO361" s="926"/>
      <c r="BP361" s="926"/>
      <c r="BQ361" s="926"/>
      <c r="BR361" s="926"/>
      <c r="BS361" s="926"/>
      <c r="BT361" s="926"/>
      <c r="BU361" s="926"/>
      <c r="BV361" s="926"/>
      <c r="BW361" s="926"/>
      <c r="BX361" s="926"/>
      <c r="BY361" s="926"/>
      <c r="BZ361" s="926"/>
      <c r="CA361" s="926"/>
      <c r="CB361" s="926"/>
      <c r="CC361" s="926"/>
      <c r="CD361" s="926"/>
      <c r="CE361" s="926"/>
      <c r="CF361" s="926"/>
      <c r="CG361" s="926"/>
      <c r="CH361" s="926"/>
      <c r="CI361" s="926"/>
      <c r="CJ361" s="926"/>
      <c r="CK361" s="926"/>
      <c r="CL361" s="941"/>
    </row>
    <row r="362" spans="1:90" s="927" customFormat="1" hidden="1">
      <c r="A362" s="928" t="str">
        <f>IF(ISERROR(#REF!),"xx","")</f>
        <v>xx</v>
      </c>
      <c r="B362" s="971"/>
      <c r="C362" s="950" t="str">
        <f t="shared" si="5"/>
        <v/>
      </c>
      <c r="D362" s="942">
        <v>9967005009</v>
      </c>
      <c r="E362" s="952" t="s">
        <v>3638</v>
      </c>
      <c r="F362" s="929" t="s">
        <v>3407</v>
      </c>
      <c r="G362" s="929" t="s">
        <v>3410</v>
      </c>
      <c r="H362" s="929" t="s">
        <v>3409</v>
      </c>
      <c r="I362" s="929"/>
      <c r="J362" s="929"/>
      <c r="K362" s="926"/>
      <c r="L362" s="926"/>
      <c r="M362" s="926"/>
      <c r="N362" s="926"/>
      <c r="O362" s="926"/>
      <c r="P362" s="926"/>
      <c r="Q362" s="926"/>
      <c r="R362" s="926"/>
      <c r="S362" s="926"/>
      <c r="T362" s="926"/>
      <c r="U362" s="926"/>
      <c r="V362" s="926"/>
      <c r="W362" s="926"/>
      <c r="X362" s="926"/>
      <c r="Y362" s="926"/>
      <c r="Z362" s="926"/>
      <c r="AA362" s="926"/>
      <c r="AB362" s="926"/>
      <c r="AC362" s="926"/>
      <c r="AD362" s="926"/>
      <c r="AE362" s="926"/>
      <c r="AF362" s="926"/>
      <c r="AG362" s="926"/>
      <c r="AH362" s="926"/>
      <c r="AI362" s="926"/>
      <c r="AJ362" s="926"/>
      <c r="AK362" s="926"/>
      <c r="AL362" s="926"/>
      <c r="AM362" s="926"/>
      <c r="AN362" s="926"/>
      <c r="AO362" s="926"/>
      <c r="AP362" s="926"/>
      <c r="AQ362" s="926"/>
      <c r="AR362" s="926"/>
      <c r="AS362" s="926"/>
      <c r="AT362" s="926"/>
      <c r="AU362" s="926"/>
      <c r="AV362" s="926"/>
      <c r="AW362" s="926"/>
      <c r="AX362" s="926"/>
      <c r="AY362" s="926"/>
      <c r="AZ362" s="926"/>
      <c r="BA362" s="926"/>
      <c r="BB362" s="926"/>
      <c r="BC362" s="926"/>
      <c r="BD362" s="926"/>
      <c r="BE362" s="926"/>
      <c r="BF362" s="926"/>
      <c r="BG362" s="926"/>
      <c r="BH362" s="926"/>
      <c r="BI362" s="926"/>
      <c r="BJ362" s="926"/>
      <c r="BK362" s="926"/>
      <c r="BL362" s="926"/>
      <c r="BM362" s="926"/>
      <c r="BN362" s="926"/>
      <c r="BO362" s="926"/>
      <c r="BP362" s="926"/>
      <c r="BQ362" s="926"/>
      <c r="BR362" s="926"/>
      <c r="BS362" s="926"/>
      <c r="BT362" s="926"/>
      <c r="BU362" s="926"/>
      <c r="BV362" s="926"/>
      <c r="BW362" s="926"/>
      <c r="BX362" s="926"/>
      <c r="BY362" s="926"/>
      <c r="BZ362" s="926"/>
      <c r="CA362" s="926"/>
      <c r="CB362" s="926"/>
      <c r="CC362" s="926"/>
      <c r="CD362" s="926"/>
      <c r="CE362" s="926"/>
      <c r="CF362" s="926"/>
      <c r="CG362" s="926"/>
      <c r="CH362" s="926"/>
      <c r="CI362" s="926"/>
      <c r="CJ362" s="926"/>
      <c r="CK362" s="926"/>
      <c r="CL362" s="941"/>
    </row>
    <row r="363" spans="1:90" s="927" customFormat="1" hidden="1">
      <c r="A363" s="928" t="str">
        <f>IF(ISERROR(#REF!),"xx","")</f>
        <v>xx</v>
      </c>
      <c r="B363" s="971"/>
      <c r="C363" s="950" t="str">
        <f t="shared" si="5"/>
        <v/>
      </c>
      <c r="D363" s="942">
        <v>9967005010</v>
      </c>
      <c r="E363" s="952" t="s">
        <v>3639</v>
      </c>
      <c r="F363" s="929" t="s">
        <v>3407</v>
      </c>
      <c r="G363" s="929" t="s">
        <v>3410</v>
      </c>
      <c r="H363" s="929" t="s">
        <v>3409</v>
      </c>
      <c r="I363" s="929"/>
      <c r="J363" s="929"/>
      <c r="K363" s="926"/>
      <c r="L363" s="926"/>
      <c r="M363" s="926"/>
      <c r="N363" s="926"/>
      <c r="O363" s="926"/>
      <c r="P363" s="926"/>
      <c r="Q363" s="926"/>
      <c r="R363" s="926"/>
      <c r="S363" s="926"/>
      <c r="T363" s="926"/>
      <c r="U363" s="926"/>
      <c r="V363" s="926"/>
      <c r="W363" s="926"/>
      <c r="X363" s="926"/>
      <c r="Y363" s="926"/>
      <c r="Z363" s="926"/>
      <c r="AA363" s="926"/>
      <c r="AB363" s="926"/>
      <c r="AC363" s="926"/>
      <c r="AD363" s="926"/>
      <c r="AE363" s="926"/>
      <c r="AF363" s="926"/>
      <c r="AG363" s="926"/>
      <c r="AH363" s="926"/>
      <c r="AI363" s="926"/>
      <c r="AJ363" s="926"/>
      <c r="AK363" s="926"/>
      <c r="AL363" s="926"/>
      <c r="AM363" s="926"/>
      <c r="AN363" s="926"/>
      <c r="AO363" s="926"/>
      <c r="AP363" s="926"/>
      <c r="AQ363" s="926"/>
      <c r="AR363" s="926"/>
      <c r="AS363" s="926"/>
      <c r="AT363" s="926"/>
      <c r="AU363" s="926"/>
      <c r="AV363" s="926"/>
      <c r="AW363" s="926"/>
      <c r="AX363" s="926"/>
      <c r="AY363" s="926"/>
      <c r="AZ363" s="926"/>
      <c r="BA363" s="926"/>
      <c r="BB363" s="926"/>
      <c r="BC363" s="926"/>
      <c r="BD363" s="926"/>
      <c r="BE363" s="926"/>
      <c r="BF363" s="926"/>
      <c r="BG363" s="926"/>
      <c r="BH363" s="926"/>
      <c r="BI363" s="926"/>
      <c r="BJ363" s="926"/>
      <c r="BK363" s="926"/>
      <c r="BL363" s="926"/>
      <c r="BM363" s="926"/>
      <c r="BN363" s="926"/>
      <c r="BO363" s="926"/>
      <c r="BP363" s="926"/>
      <c r="BQ363" s="926"/>
      <c r="BR363" s="926"/>
      <c r="BS363" s="926"/>
      <c r="BT363" s="926"/>
      <c r="BU363" s="926"/>
      <c r="BV363" s="926"/>
      <c r="BW363" s="926"/>
      <c r="BX363" s="926"/>
      <c r="BY363" s="926"/>
      <c r="BZ363" s="926"/>
      <c r="CA363" s="926"/>
      <c r="CB363" s="926"/>
      <c r="CC363" s="926"/>
      <c r="CD363" s="926"/>
      <c r="CE363" s="926"/>
      <c r="CF363" s="926"/>
      <c r="CG363" s="926"/>
      <c r="CH363" s="926"/>
      <c r="CI363" s="926"/>
      <c r="CJ363" s="926"/>
      <c r="CK363" s="926"/>
      <c r="CL363" s="941"/>
    </row>
    <row r="364" spans="1:90" s="927" customFormat="1" hidden="1">
      <c r="A364" s="928" t="str">
        <f>IF(ISERROR(#REF!),"xx","")</f>
        <v>xx</v>
      </c>
      <c r="B364" s="971"/>
      <c r="C364" s="950" t="str">
        <f t="shared" si="5"/>
        <v/>
      </c>
      <c r="D364" s="942">
        <v>9967005008</v>
      </c>
      <c r="E364" s="952" t="s">
        <v>3637</v>
      </c>
      <c r="F364" s="929" t="s">
        <v>3407</v>
      </c>
      <c r="G364" s="929" t="s">
        <v>3410</v>
      </c>
      <c r="H364" s="929" t="s">
        <v>3409</v>
      </c>
      <c r="I364" s="929" t="s">
        <v>4296</v>
      </c>
      <c r="J364" s="929" t="s">
        <v>4332</v>
      </c>
      <c r="K364" s="926" t="s">
        <v>4297</v>
      </c>
      <c r="L364" s="926"/>
      <c r="M364" s="926"/>
      <c r="N364" s="926"/>
      <c r="O364" s="926"/>
      <c r="P364" s="926"/>
      <c r="Q364" s="926"/>
      <c r="R364" s="926"/>
      <c r="S364" s="926"/>
      <c r="T364" s="926"/>
      <c r="U364" s="926"/>
      <c r="V364" s="926"/>
      <c r="W364" s="926"/>
      <c r="X364" s="926"/>
      <c r="Y364" s="926"/>
      <c r="Z364" s="926"/>
      <c r="AA364" s="926"/>
      <c r="AB364" s="926"/>
      <c r="AC364" s="926"/>
      <c r="AD364" s="926"/>
      <c r="AE364" s="926"/>
      <c r="AF364" s="926"/>
      <c r="AG364" s="926"/>
      <c r="AH364" s="926"/>
      <c r="AI364" s="926"/>
      <c r="AJ364" s="926"/>
      <c r="AK364" s="926"/>
      <c r="AL364" s="926"/>
      <c r="AM364" s="926"/>
      <c r="AN364" s="926"/>
      <c r="AO364" s="926"/>
      <c r="AP364" s="926"/>
      <c r="AQ364" s="926"/>
      <c r="AR364" s="926"/>
      <c r="AS364" s="926"/>
      <c r="AT364" s="926"/>
      <c r="AU364" s="926"/>
      <c r="AV364" s="926"/>
      <c r="AW364" s="926"/>
      <c r="AX364" s="926"/>
      <c r="AY364" s="926"/>
      <c r="AZ364" s="926"/>
      <c r="BA364" s="926"/>
      <c r="BB364" s="926"/>
      <c r="BC364" s="926"/>
      <c r="BD364" s="926"/>
      <c r="BE364" s="926"/>
      <c r="BF364" s="926"/>
      <c r="BG364" s="926"/>
      <c r="BH364" s="926"/>
      <c r="BI364" s="926"/>
      <c r="BJ364" s="926"/>
      <c r="BK364" s="926"/>
      <c r="BL364" s="926"/>
      <c r="BM364" s="926"/>
      <c r="BN364" s="926"/>
      <c r="BO364" s="926"/>
      <c r="BP364" s="926"/>
      <c r="BQ364" s="926"/>
      <c r="BR364" s="926"/>
      <c r="BS364" s="926"/>
      <c r="BT364" s="926"/>
      <c r="BU364" s="926"/>
      <c r="BV364" s="926"/>
      <c r="BW364" s="926"/>
      <c r="BX364" s="926"/>
      <c r="BY364" s="926"/>
      <c r="BZ364" s="926"/>
      <c r="CA364" s="926"/>
      <c r="CB364" s="926"/>
      <c r="CC364" s="926"/>
      <c r="CD364" s="926"/>
      <c r="CE364" s="926"/>
      <c r="CF364" s="926"/>
      <c r="CG364" s="926"/>
      <c r="CH364" s="926"/>
      <c r="CI364" s="926"/>
      <c r="CJ364" s="926"/>
      <c r="CK364" s="926"/>
      <c r="CL364" s="941"/>
    </row>
    <row r="365" spans="1:90" s="927" customFormat="1" hidden="1">
      <c r="A365" s="928" t="str">
        <f>IF(ISERROR(#REF!),"xx","")</f>
        <v>xx</v>
      </c>
      <c r="B365" s="971"/>
      <c r="C365" s="950" t="str">
        <f t="shared" si="5"/>
        <v/>
      </c>
      <c r="D365" s="942">
        <v>9967008337</v>
      </c>
      <c r="E365" s="952" t="s">
        <v>4530</v>
      </c>
      <c r="F365" s="929" t="s">
        <v>4296</v>
      </c>
      <c r="G365" s="929" t="s">
        <v>4332</v>
      </c>
      <c r="H365" s="929" t="s">
        <v>4297</v>
      </c>
      <c r="I365" s="929"/>
      <c r="J365" s="929"/>
      <c r="K365" s="926"/>
      <c r="L365" s="926"/>
      <c r="M365" s="926"/>
      <c r="N365" s="926"/>
      <c r="O365" s="926"/>
      <c r="P365" s="926"/>
      <c r="Q365" s="926"/>
      <c r="R365" s="926"/>
      <c r="S365" s="926"/>
      <c r="T365" s="926"/>
      <c r="U365" s="926"/>
      <c r="V365" s="926"/>
      <c r="W365" s="926"/>
      <c r="X365" s="926"/>
      <c r="Y365" s="926"/>
      <c r="Z365" s="926"/>
      <c r="AA365" s="926"/>
      <c r="AB365" s="926"/>
      <c r="AC365" s="926"/>
      <c r="AD365" s="926"/>
      <c r="AE365" s="926"/>
      <c r="AF365" s="926"/>
      <c r="AG365" s="926"/>
      <c r="AH365" s="926"/>
      <c r="AI365" s="926"/>
      <c r="AJ365" s="926"/>
      <c r="AK365" s="926"/>
      <c r="AL365" s="926"/>
      <c r="AM365" s="926"/>
      <c r="AN365" s="926"/>
      <c r="AO365" s="926"/>
      <c r="AP365" s="926"/>
      <c r="AQ365" s="926"/>
      <c r="AR365" s="926"/>
      <c r="AS365" s="926"/>
      <c r="AT365" s="926"/>
      <c r="AU365" s="926"/>
      <c r="AV365" s="926"/>
      <c r="AW365" s="926"/>
      <c r="AX365" s="926"/>
      <c r="AY365" s="926"/>
      <c r="AZ365" s="926"/>
      <c r="BA365" s="926"/>
      <c r="BB365" s="926"/>
      <c r="BC365" s="926"/>
      <c r="BD365" s="926"/>
      <c r="BE365" s="926"/>
      <c r="BF365" s="926"/>
      <c r="BG365" s="926"/>
      <c r="BH365" s="926"/>
      <c r="BI365" s="926"/>
      <c r="BJ365" s="926"/>
      <c r="BK365" s="926"/>
      <c r="BL365" s="926"/>
      <c r="BM365" s="926"/>
      <c r="BN365" s="926"/>
      <c r="BO365" s="926"/>
      <c r="BP365" s="926"/>
      <c r="BQ365" s="926"/>
      <c r="BR365" s="926"/>
      <c r="BS365" s="926"/>
      <c r="BT365" s="926"/>
      <c r="BU365" s="926"/>
      <c r="BV365" s="926"/>
      <c r="BW365" s="926"/>
      <c r="BX365" s="926"/>
      <c r="BY365" s="926"/>
      <c r="BZ365" s="926"/>
      <c r="CA365" s="926"/>
      <c r="CB365" s="926"/>
      <c r="CC365" s="926"/>
      <c r="CD365" s="926"/>
      <c r="CE365" s="926"/>
      <c r="CF365" s="926"/>
      <c r="CG365" s="926"/>
      <c r="CH365" s="926"/>
      <c r="CI365" s="926"/>
      <c r="CJ365" s="926"/>
      <c r="CK365" s="926"/>
      <c r="CL365" s="941"/>
    </row>
    <row r="366" spans="1:90" s="927" customFormat="1" hidden="1">
      <c r="A366" s="928" t="str">
        <f>IF(ISERROR(#REF!),"xx","")</f>
        <v>xx</v>
      </c>
      <c r="B366" s="971"/>
      <c r="C366" s="950" t="str">
        <f t="shared" si="5"/>
        <v/>
      </c>
      <c r="D366" s="942">
        <v>9967008339</v>
      </c>
      <c r="E366" s="952" t="s">
        <v>4531</v>
      </c>
      <c r="F366" s="929" t="s">
        <v>4296</v>
      </c>
      <c r="G366" s="929" t="s">
        <v>4332</v>
      </c>
      <c r="H366" s="929" t="s">
        <v>4297</v>
      </c>
      <c r="I366" s="929"/>
      <c r="J366" s="929"/>
      <c r="K366" s="926"/>
      <c r="L366" s="926"/>
      <c r="M366" s="926"/>
      <c r="N366" s="926"/>
      <c r="O366" s="926"/>
      <c r="P366" s="926"/>
      <c r="Q366" s="926"/>
      <c r="R366" s="926"/>
      <c r="S366" s="926"/>
      <c r="T366" s="926"/>
      <c r="U366" s="926"/>
      <c r="V366" s="926"/>
      <c r="W366" s="926"/>
      <c r="X366" s="926"/>
      <c r="Y366" s="926"/>
      <c r="Z366" s="926"/>
      <c r="AA366" s="926"/>
      <c r="AB366" s="926"/>
      <c r="AC366" s="926"/>
      <c r="AD366" s="926"/>
      <c r="AE366" s="926"/>
      <c r="AF366" s="926"/>
      <c r="AG366" s="926"/>
      <c r="AH366" s="926"/>
      <c r="AI366" s="926"/>
      <c r="AJ366" s="926"/>
      <c r="AK366" s="926"/>
      <c r="AL366" s="926"/>
      <c r="AM366" s="926"/>
      <c r="AN366" s="926"/>
      <c r="AO366" s="926"/>
      <c r="AP366" s="926"/>
      <c r="AQ366" s="926"/>
      <c r="AR366" s="926"/>
      <c r="AS366" s="926"/>
      <c r="AT366" s="926"/>
      <c r="AU366" s="926"/>
      <c r="AV366" s="926"/>
      <c r="AW366" s="926"/>
      <c r="AX366" s="926"/>
      <c r="AY366" s="926"/>
      <c r="AZ366" s="926"/>
      <c r="BA366" s="926"/>
      <c r="BB366" s="926"/>
      <c r="BC366" s="926"/>
      <c r="BD366" s="926"/>
      <c r="BE366" s="926"/>
      <c r="BF366" s="926"/>
      <c r="BG366" s="926"/>
      <c r="BH366" s="926"/>
      <c r="BI366" s="926"/>
      <c r="BJ366" s="926"/>
      <c r="BK366" s="926"/>
      <c r="BL366" s="926"/>
      <c r="BM366" s="926"/>
      <c r="BN366" s="926"/>
      <c r="BO366" s="926"/>
      <c r="BP366" s="926"/>
      <c r="BQ366" s="926"/>
      <c r="BR366" s="926"/>
      <c r="BS366" s="926"/>
      <c r="BT366" s="926"/>
      <c r="BU366" s="926"/>
      <c r="BV366" s="926"/>
      <c r="BW366" s="926"/>
      <c r="BX366" s="926"/>
      <c r="BY366" s="926"/>
      <c r="BZ366" s="926"/>
      <c r="CA366" s="926"/>
      <c r="CB366" s="926"/>
      <c r="CC366" s="926"/>
      <c r="CD366" s="926"/>
      <c r="CE366" s="926"/>
      <c r="CF366" s="926"/>
      <c r="CG366" s="926"/>
      <c r="CH366" s="926"/>
      <c r="CI366" s="926"/>
      <c r="CJ366" s="926"/>
      <c r="CK366" s="926"/>
      <c r="CL366" s="941"/>
    </row>
    <row r="367" spans="1:90" s="927" customFormat="1" hidden="1">
      <c r="A367" s="928" t="str">
        <f>IF(ISERROR(#REF!),"xx","")</f>
        <v>xx</v>
      </c>
      <c r="B367" s="971"/>
      <c r="C367" s="950" t="str">
        <f t="shared" si="5"/>
        <v/>
      </c>
      <c r="D367" s="942">
        <v>9967008340</v>
      </c>
      <c r="E367" s="952" t="s">
        <v>4532</v>
      </c>
      <c r="F367" s="929" t="s">
        <v>4296</v>
      </c>
      <c r="G367" s="929" t="s">
        <v>4332</v>
      </c>
      <c r="H367" s="929" t="s">
        <v>4297</v>
      </c>
      <c r="I367" s="929"/>
      <c r="J367" s="929"/>
      <c r="K367" s="926"/>
      <c r="L367" s="926"/>
      <c r="M367" s="926"/>
      <c r="N367" s="926"/>
      <c r="O367" s="926"/>
      <c r="P367" s="926"/>
      <c r="Q367" s="926"/>
      <c r="R367" s="926"/>
      <c r="S367" s="926"/>
      <c r="T367" s="926"/>
      <c r="U367" s="926"/>
      <c r="V367" s="926"/>
      <c r="W367" s="926"/>
      <c r="X367" s="926"/>
      <c r="Y367" s="926"/>
      <c r="Z367" s="926"/>
      <c r="AA367" s="926"/>
      <c r="AB367" s="926"/>
      <c r="AC367" s="926"/>
      <c r="AD367" s="926"/>
      <c r="AE367" s="926"/>
      <c r="AF367" s="926"/>
      <c r="AG367" s="926"/>
      <c r="AH367" s="926"/>
      <c r="AI367" s="926"/>
      <c r="AJ367" s="926"/>
      <c r="AK367" s="926"/>
      <c r="AL367" s="926"/>
      <c r="AM367" s="926"/>
      <c r="AN367" s="926"/>
      <c r="AO367" s="926"/>
      <c r="AP367" s="926"/>
      <c r="AQ367" s="926"/>
      <c r="AR367" s="926"/>
      <c r="AS367" s="926"/>
      <c r="AT367" s="926"/>
      <c r="AU367" s="926"/>
      <c r="AV367" s="926"/>
      <c r="AW367" s="926"/>
      <c r="AX367" s="926"/>
      <c r="AY367" s="926"/>
      <c r="AZ367" s="926"/>
      <c r="BA367" s="926"/>
      <c r="BB367" s="926"/>
      <c r="BC367" s="926"/>
      <c r="BD367" s="926"/>
      <c r="BE367" s="926"/>
      <c r="BF367" s="926"/>
      <c r="BG367" s="926"/>
      <c r="BH367" s="926"/>
      <c r="BI367" s="926"/>
      <c r="BJ367" s="926"/>
      <c r="BK367" s="926"/>
      <c r="BL367" s="926"/>
      <c r="BM367" s="926"/>
      <c r="BN367" s="926"/>
      <c r="BO367" s="926"/>
      <c r="BP367" s="926"/>
      <c r="BQ367" s="926"/>
      <c r="BR367" s="926"/>
      <c r="BS367" s="926"/>
      <c r="BT367" s="926"/>
      <c r="BU367" s="926"/>
      <c r="BV367" s="926"/>
      <c r="BW367" s="926"/>
      <c r="BX367" s="926"/>
      <c r="BY367" s="926"/>
      <c r="BZ367" s="926"/>
      <c r="CA367" s="926"/>
      <c r="CB367" s="926"/>
      <c r="CC367" s="926"/>
      <c r="CD367" s="926"/>
      <c r="CE367" s="926"/>
      <c r="CF367" s="926"/>
      <c r="CG367" s="926"/>
      <c r="CH367" s="926"/>
      <c r="CI367" s="926"/>
      <c r="CJ367" s="926"/>
      <c r="CK367" s="926"/>
      <c r="CL367" s="941"/>
    </row>
    <row r="368" spans="1:90" s="927" customFormat="1" hidden="1">
      <c r="A368" s="928" t="str">
        <f>IF(ISERROR(#REF!),"xx","")</f>
        <v>xx</v>
      </c>
      <c r="B368" s="971"/>
      <c r="C368" s="950" t="str">
        <f t="shared" si="5"/>
        <v/>
      </c>
      <c r="D368" s="940" t="s">
        <v>354</v>
      </c>
      <c r="E368" s="955" t="s">
        <v>2242</v>
      </c>
      <c r="F368" s="925">
        <v>36</v>
      </c>
      <c r="G368" s="925">
        <v>42</v>
      </c>
      <c r="H368" s="926"/>
      <c r="I368" s="926"/>
      <c r="J368" s="925"/>
      <c r="K368" s="925"/>
      <c r="L368" s="925"/>
      <c r="M368" s="925"/>
      <c r="N368" s="926"/>
      <c r="O368" s="926"/>
      <c r="P368" s="926"/>
      <c r="Q368" s="926"/>
      <c r="R368" s="926"/>
      <c r="S368" s="926"/>
      <c r="T368" s="926"/>
      <c r="U368" s="926"/>
      <c r="V368" s="926"/>
      <c r="W368" s="926"/>
      <c r="X368" s="926"/>
      <c r="Y368" s="926"/>
      <c r="Z368" s="926"/>
      <c r="AA368" s="926"/>
      <c r="AB368" s="926"/>
      <c r="AC368" s="926"/>
      <c r="AD368" s="926"/>
      <c r="AE368" s="926"/>
      <c r="AF368" s="926"/>
      <c r="AG368" s="926"/>
      <c r="AH368" s="926"/>
      <c r="AI368" s="926"/>
      <c r="AJ368" s="926"/>
      <c r="AK368" s="926"/>
      <c r="AL368" s="926"/>
      <c r="AM368" s="926"/>
      <c r="AN368" s="926"/>
      <c r="AO368" s="926"/>
      <c r="AP368" s="926"/>
      <c r="AQ368" s="926"/>
      <c r="AR368" s="926"/>
      <c r="AS368" s="926"/>
      <c r="AT368" s="926"/>
      <c r="AU368" s="926"/>
      <c r="AV368" s="926"/>
      <c r="AW368" s="926"/>
      <c r="AX368" s="926"/>
      <c r="AY368" s="926"/>
      <c r="AZ368" s="926"/>
      <c r="BA368" s="926"/>
      <c r="BB368" s="926"/>
      <c r="BC368" s="926"/>
      <c r="BD368" s="926"/>
      <c r="BE368" s="926"/>
      <c r="BF368" s="926"/>
      <c r="BG368" s="926"/>
      <c r="BH368" s="926"/>
      <c r="BI368" s="926"/>
      <c r="BJ368" s="926"/>
      <c r="BK368" s="926"/>
      <c r="BL368" s="926"/>
      <c r="BM368" s="926"/>
      <c r="BN368" s="926"/>
      <c r="BO368" s="926"/>
      <c r="BP368" s="926"/>
      <c r="BQ368" s="926"/>
      <c r="BR368" s="926"/>
      <c r="BS368" s="926"/>
      <c r="BT368" s="926"/>
      <c r="BU368" s="926"/>
      <c r="BV368" s="926"/>
      <c r="BW368" s="926"/>
      <c r="BX368" s="926"/>
      <c r="BY368" s="926"/>
      <c r="BZ368" s="926"/>
      <c r="CA368" s="926"/>
      <c r="CB368" s="926"/>
      <c r="CC368" s="926"/>
      <c r="CD368" s="926"/>
      <c r="CE368" s="926"/>
      <c r="CF368" s="926"/>
      <c r="CG368" s="926"/>
      <c r="CH368" s="926"/>
      <c r="CI368" s="926"/>
      <c r="CJ368" s="926"/>
      <c r="CK368" s="926"/>
      <c r="CL368" s="941"/>
    </row>
    <row r="369" spans="1:90" s="927" customFormat="1" hidden="1">
      <c r="A369" s="928" t="str">
        <f>IF(ISERROR(#REF!),"xx","")</f>
        <v>xx</v>
      </c>
      <c r="B369" s="971"/>
      <c r="C369" s="950" t="str">
        <f t="shared" si="5"/>
        <v/>
      </c>
      <c r="D369" s="940" t="s">
        <v>3070</v>
      </c>
      <c r="E369" s="955" t="s">
        <v>3091</v>
      </c>
      <c r="F369" s="925">
        <v>227</v>
      </c>
      <c r="G369" s="925">
        <v>287</v>
      </c>
      <c r="H369" s="926">
        <v>367</v>
      </c>
      <c r="I369" s="926" t="s">
        <v>3256</v>
      </c>
      <c r="J369" s="925" t="s">
        <v>3257</v>
      </c>
      <c r="K369" s="925"/>
      <c r="L369" s="925"/>
      <c r="M369" s="925"/>
      <c r="N369" s="926"/>
      <c r="O369" s="926"/>
      <c r="P369" s="926"/>
      <c r="Q369" s="926"/>
      <c r="R369" s="926"/>
      <c r="S369" s="926"/>
      <c r="T369" s="926"/>
      <c r="U369" s="926"/>
      <c r="V369" s="926"/>
      <c r="W369" s="926"/>
      <c r="X369" s="926"/>
      <c r="Y369" s="926"/>
      <c r="Z369" s="926"/>
      <c r="AA369" s="926"/>
      <c r="AB369" s="926"/>
      <c r="AC369" s="926"/>
      <c r="AD369" s="926"/>
      <c r="AE369" s="926"/>
      <c r="AF369" s="926"/>
      <c r="AG369" s="926"/>
      <c r="AH369" s="926"/>
      <c r="AI369" s="926"/>
      <c r="AJ369" s="926"/>
      <c r="AK369" s="926"/>
      <c r="AL369" s="926"/>
      <c r="AM369" s="926"/>
      <c r="AN369" s="926"/>
      <c r="AO369" s="926"/>
      <c r="AP369" s="926"/>
      <c r="AQ369" s="926"/>
      <c r="AR369" s="926"/>
      <c r="AS369" s="926"/>
      <c r="AT369" s="926"/>
      <c r="AU369" s="926"/>
      <c r="AV369" s="926"/>
      <c r="AW369" s="926"/>
      <c r="AX369" s="926"/>
      <c r="AY369" s="926"/>
      <c r="AZ369" s="926"/>
      <c r="BA369" s="926"/>
      <c r="BB369" s="926"/>
      <c r="BC369" s="926"/>
      <c r="BD369" s="926"/>
      <c r="BE369" s="926"/>
      <c r="BF369" s="926"/>
      <c r="BG369" s="926"/>
      <c r="BH369" s="926"/>
      <c r="BI369" s="926"/>
      <c r="BJ369" s="926"/>
      <c r="BK369" s="926"/>
      <c r="BL369" s="926"/>
      <c r="BM369" s="926"/>
      <c r="BN369" s="926"/>
      <c r="BO369" s="926"/>
      <c r="BP369" s="926"/>
      <c r="BQ369" s="926"/>
      <c r="BR369" s="926"/>
      <c r="BS369" s="926"/>
      <c r="BT369" s="926"/>
      <c r="BU369" s="926"/>
      <c r="BV369" s="926"/>
      <c r="BW369" s="926"/>
      <c r="BX369" s="926"/>
      <c r="BY369" s="926"/>
      <c r="BZ369" s="926"/>
      <c r="CA369" s="926"/>
      <c r="CB369" s="926"/>
      <c r="CC369" s="926"/>
      <c r="CD369" s="926"/>
      <c r="CE369" s="926"/>
      <c r="CF369" s="926"/>
      <c r="CG369" s="926"/>
      <c r="CH369" s="926"/>
      <c r="CI369" s="926"/>
      <c r="CJ369" s="926"/>
      <c r="CK369" s="926"/>
      <c r="CL369" s="941"/>
    </row>
    <row r="370" spans="1:90" s="927" customFormat="1" hidden="1">
      <c r="A370" s="928" t="str">
        <f>IF(ISERROR(#REF!),"xx","")</f>
        <v>xx</v>
      </c>
      <c r="B370" s="971"/>
      <c r="C370" s="950" t="str">
        <f t="shared" si="5"/>
        <v/>
      </c>
      <c r="D370" s="940" t="s">
        <v>3266</v>
      </c>
      <c r="E370" s="955" t="s">
        <v>3318</v>
      </c>
      <c r="F370" s="925" t="s">
        <v>3256</v>
      </c>
      <c r="G370" s="925" t="s">
        <v>3257</v>
      </c>
      <c r="H370" s="926"/>
      <c r="I370" s="926"/>
      <c r="J370" s="925"/>
      <c r="K370" s="925"/>
      <c r="L370" s="925"/>
      <c r="M370" s="925"/>
      <c r="N370" s="926"/>
      <c r="O370" s="926"/>
      <c r="P370" s="926"/>
      <c r="Q370" s="926"/>
      <c r="R370" s="926"/>
      <c r="S370" s="926"/>
      <c r="T370" s="926"/>
      <c r="U370" s="926"/>
      <c r="V370" s="926"/>
      <c r="W370" s="926"/>
      <c r="X370" s="926"/>
      <c r="Y370" s="926"/>
      <c r="Z370" s="926"/>
      <c r="AA370" s="926"/>
      <c r="AB370" s="926"/>
      <c r="AC370" s="926"/>
      <c r="AD370" s="926"/>
      <c r="AE370" s="926"/>
      <c r="AF370" s="926"/>
      <c r="AG370" s="926"/>
      <c r="AH370" s="926"/>
      <c r="AI370" s="926"/>
      <c r="AJ370" s="926"/>
      <c r="AK370" s="926"/>
      <c r="AL370" s="926"/>
      <c r="AM370" s="926"/>
      <c r="AN370" s="926"/>
      <c r="AO370" s="926"/>
      <c r="AP370" s="926"/>
      <c r="AQ370" s="926"/>
      <c r="AR370" s="926"/>
      <c r="AS370" s="926"/>
      <c r="AT370" s="926"/>
      <c r="AU370" s="926"/>
      <c r="AV370" s="926"/>
      <c r="AW370" s="926"/>
      <c r="AX370" s="926"/>
      <c r="AY370" s="926"/>
      <c r="AZ370" s="926"/>
      <c r="BA370" s="926"/>
      <c r="BB370" s="926"/>
      <c r="BC370" s="926"/>
      <c r="BD370" s="926"/>
      <c r="BE370" s="926"/>
      <c r="BF370" s="926"/>
      <c r="BG370" s="926"/>
      <c r="BH370" s="926"/>
      <c r="BI370" s="926"/>
      <c r="BJ370" s="926"/>
      <c r="BK370" s="926"/>
      <c r="BL370" s="926"/>
      <c r="BM370" s="926"/>
      <c r="BN370" s="926"/>
      <c r="BO370" s="926"/>
      <c r="BP370" s="926"/>
      <c r="BQ370" s="926"/>
      <c r="BR370" s="926"/>
      <c r="BS370" s="926"/>
      <c r="BT370" s="926"/>
      <c r="BU370" s="926"/>
      <c r="BV370" s="926"/>
      <c r="BW370" s="926"/>
      <c r="BX370" s="926"/>
      <c r="BY370" s="926"/>
      <c r="BZ370" s="926"/>
      <c r="CA370" s="926"/>
      <c r="CB370" s="926"/>
      <c r="CC370" s="926"/>
      <c r="CD370" s="926"/>
      <c r="CE370" s="926"/>
      <c r="CF370" s="926"/>
      <c r="CG370" s="926"/>
      <c r="CH370" s="926"/>
      <c r="CI370" s="926"/>
      <c r="CJ370" s="926"/>
      <c r="CK370" s="926"/>
      <c r="CL370" s="941"/>
    </row>
    <row r="371" spans="1:90" s="927" customFormat="1" hidden="1">
      <c r="A371" s="928" t="str">
        <f>IF(ISERROR(#REF!),"xx","")</f>
        <v>xx</v>
      </c>
      <c r="B371" s="971"/>
      <c r="C371" s="950" t="str">
        <f t="shared" si="5"/>
        <v/>
      </c>
      <c r="D371" s="942" t="s">
        <v>648</v>
      </c>
      <c r="E371" s="952" t="s">
        <v>2243</v>
      </c>
      <c r="F371" s="929" t="s">
        <v>318</v>
      </c>
      <c r="G371" s="929" t="s">
        <v>319</v>
      </c>
      <c r="H371" s="929" t="s">
        <v>320</v>
      </c>
      <c r="I371" s="929" t="s">
        <v>271</v>
      </c>
      <c r="J371" s="926"/>
      <c r="K371" s="926"/>
      <c r="L371" s="926"/>
      <c r="M371" s="926"/>
      <c r="N371" s="926"/>
      <c r="O371" s="926"/>
      <c r="P371" s="926"/>
      <c r="Q371" s="926"/>
      <c r="R371" s="926"/>
      <c r="S371" s="926"/>
      <c r="T371" s="926"/>
      <c r="U371" s="926"/>
      <c r="V371" s="926"/>
      <c r="W371" s="926"/>
      <c r="X371" s="926"/>
      <c r="Y371" s="926"/>
      <c r="Z371" s="926"/>
      <c r="AA371" s="926"/>
      <c r="AB371" s="926"/>
      <c r="AC371" s="926"/>
      <c r="AD371" s="926"/>
      <c r="AE371" s="926"/>
      <c r="AF371" s="926"/>
      <c r="AG371" s="926"/>
      <c r="AH371" s="926"/>
      <c r="AI371" s="926"/>
      <c r="AJ371" s="926"/>
      <c r="AK371" s="926"/>
      <c r="AL371" s="926"/>
      <c r="AM371" s="926"/>
      <c r="AN371" s="926"/>
      <c r="AO371" s="926"/>
      <c r="AP371" s="926"/>
      <c r="AQ371" s="926"/>
      <c r="AR371" s="926"/>
      <c r="AS371" s="926"/>
      <c r="AT371" s="926"/>
      <c r="AU371" s="926"/>
      <c r="AV371" s="926"/>
      <c r="AW371" s="926"/>
      <c r="AX371" s="926"/>
      <c r="AY371" s="926"/>
      <c r="AZ371" s="926"/>
      <c r="BA371" s="926"/>
      <c r="BB371" s="926"/>
      <c r="BC371" s="926"/>
      <c r="BD371" s="926"/>
      <c r="BE371" s="926"/>
      <c r="BF371" s="926"/>
      <c r="BG371" s="926"/>
      <c r="BH371" s="926"/>
      <c r="BI371" s="926"/>
      <c r="BJ371" s="926"/>
      <c r="BK371" s="926"/>
      <c r="BL371" s="926"/>
      <c r="BM371" s="926"/>
      <c r="BN371" s="926"/>
      <c r="BO371" s="926"/>
      <c r="BP371" s="926"/>
      <c r="BQ371" s="926"/>
      <c r="BR371" s="926"/>
      <c r="BS371" s="926"/>
      <c r="BT371" s="926"/>
      <c r="BU371" s="926"/>
      <c r="BV371" s="926"/>
      <c r="BW371" s="926"/>
      <c r="BX371" s="926"/>
      <c r="BY371" s="926"/>
      <c r="BZ371" s="926"/>
      <c r="CA371" s="926"/>
      <c r="CB371" s="926"/>
      <c r="CC371" s="926"/>
      <c r="CD371" s="926"/>
      <c r="CE371" s="926"/>
      <c r="CF371" s="926"/>
      <c r="CG371" s="926"/>
      <c r="CH371" s="926"/>
      <c r="CI371" s="926"/>
      <c r="CJ371" s="926"/>
      <c r="CK371" s="926"/>
      <c r="CL371" s="941"/>
    </row>
    <row r="372" spans="1:90" s="927" customFormat="1">
      <c r="A372" s="928" t="str">
        <f>IF(ISERROR(#REF!),"xx","")</f>
        <v>xx</v>
      </c>
      <c r="B372" s="971"/>
      <c r="C372" s="950" t="str">
        <f t="shared" si="5"/>
        <v>Press C83hc</v>
      </c>
      <c r="D372" s="942" t="s">
        <v>1712</v>
      </c>
      <c r="E372" s="952" t="s">
        <v>2244</v>
      </c>
      <c r="F372" s="929">
        <v>951</v>
      </c>
      <c r="G372" s="926">
        <v>1100</v>
      </c>
      <c r="H372" s="929" t="s">
        <v>3407</v>
      </c>
      <c r="I372" s="929" t="s">
        <v>3410</v>
      </c>
      <c r="J372" s="926" t="s">
        <v>3409</v>
      </c>
      <c r="K372" s="926" t="s">
        <v>4296</v>
      </c>
      <c r="L372" s="926" t="s">
        <v>4332</v>
      </c>
      <c r="M372" s="926" t="s">
        <v>4297</v>
      </c>
      <c r="N372" s="926" t="s">
        <v>4299</v>
      </c>
      <c r="O372" s="926" t="s">
        <v>4302</v>
      </c>
      <c r="P372" s="926" t="s">
        <v>4303</v>
      </c>
      <c r="Q372" s="926" t="s">
        <v>4308</v>
      </c>
      <c r="R372" s="926" t="s">
        <v>4309</v>
      </c>
      <c r="S372" s="926" t="s">
        <v>3900</v>
      </c>
      <c r="T372" s="926" t="s">
        <v>3902</v>
      </c>
      <c r="U372" s="926" t="s">
        <v>3904</v>
      </c>
      <c r="V372" s="926" t="s">
        <v>4313</v>
      </c>
      <c r="W372" s="926" t="s">
        <v>4314</v>
      </c>
      <c r="X372" s="926" t="s">
        <v>4315</v>
      </c>
      <c r="Y372" s="926" t="s">
        <v>4310</v>
      </c>
      <c r="Z372" s="926" t="s">
        <v>4311</v>
      </c>
      <c r="AA372" s="926" t="s">
        <v>4305</v>
      </c>
      <c r="AB372" s="926" t="s">
        <v>4567</v>
      </c>
      <c r="AC372" s="926"/>
      <c r="AD372" s="926"/>
      <c r="AE372" s="926"/>
      <c r="AF372" s="926"/>
      <c r="AG372" s="926"/>
      <c r="AH372" s="926"/>
      <c r="AI372" s="926"/>
      <c r="AJ372" s="926"/>
      <c r="AK372" s="926"/>
      <c r="AL372" s="926"/>
      <c r="AM372" s="926"/>
      <c r="AN372" s="926"/>
      <c r="AO372" s="926"/>
      <c r="AP372" s="926"/>
      <c r="AQ372" s="926"/>
      <c r="AR372" s="926"/>
      <c r="AS372" s="926"/>
      <c r="AT372" s="926"/>
      <c r="AU372" s="926"/>
      <c r="AV372" s="926"/>
      <c r="AW372" s="926"/>
      <c r="AX372" s="926"/>
      <c r="AY372" s="926"/>
      <c r="AZ372" s="926"/>
      <c r="BA372" s="926"/>
      <c r="BB372" s="926"/>
      <c r="BC372" s="926"/>
      <c r="BD372" s="926"/>
      <c r="BE372" s="926"/>
      <c r="BF372" s="926"/>
      <c r="BG372" s="926"/>
      <c r="BH372" s="926"/>
      <c r="BI372" s="926"/>
      <c r="BJ372" s="926"/>
      <c r="BK372" s="926"/>
      <c r="BL372" s="926"/>
      <c r="BM372" s="926"/>
      <c r="BN372" s="926"/>
      <c r="BO372" s="926"/>
      <c r="BP372" s="926"/>
      <c r="BQ372" s="926"/>
      <c r="BR372" s="926"/>
      <c r="BS372" s="926"/>
      <c r="BT372" s="926"/>
      <c r="BU372" s="926"/>
      <c r="BV372" s="926"/>
      <c r="BW372" s="926"/>
      <c r="BX372" s="926"/>
      <c r="BY372" s="926"/>
      <c r="BZ372" s="926"/>
      <c r="CA372" s="926"/>
      <c r="CB372" s="926"/>
      <c r="CC372" s="926"/>
      <c r="CD372" s="926"/>
      <c r="CE372" s="926"/>
      <c r="CF372" s="926"/>
      <c r="CG372" s="926"/>
      <c r="CH372" s="926"/>
      <c r="CI372" s="926"/>
      <c r="CJ372" s="926"/>
      <c r="CK372" s="926"/>
      <c r="CL372" s="941"/>
    </row>
    <row r="373" spans="1:90" s="927" customFormat="1" hidden="1">
      <c r="A373" s="928" t="str">
        <f>IF(ISERROR(#REF!),"xx","")</f>
        <v>xx</v>
      </c>
      <c r="B373" s="971"/>
      <c r="C373" s="950" t="str">
        <f t="shared" si="5"/>
        <v/>
      </c>
      <c r="D373" s="942" t="s">
        <v>2628</v>
      </c>
      <c r="E373" s="952" t="s">
        <v>2633</v>
      </c>
      <c r="F373" s="926">
        <v>227</v>
      </c>
      <c r="G373" s="926">
        <v>287</v>
      </c>
      <c r="H373" s="926">
        <v>308</v>
      </c>
      <c r="I373" s="926">
        <v>367</v>
      </c>
      <c r="J373" s="926">
        <v>368</v>
      </c>
      <c r="K373" s="926">
        <v>458</v>
      </c>
      <c r="L373" s="926">
        <v>558</v>
      </c>
      <c r="M373" s="929" t="s">
        <v>2473</v>
      </c>
      <c r="N373" s="929" t="s">
        <v>2474</v>
      </c>
      <c r="O373" s="926" t="s">
        <v>4256</v>
      </c>
      <c r="P373" s="929" t="s">
        <v>2475</v>
      </c>
      <c r="Q373" s="926" t="s">
        <v>4241</v>
      </c>
      <c r="R373" s="926" t="s">
        <v>2384</v>
      </c>
      <c r="S373" s="926" t="s">
        <v>4242</v>
      </c>
      <c r="T373" s="926" t="s">
        <v>2383</v>
      </c>
      <c r="U373" s="926" t="s">
        <v>4243</v>
      </c>
      <c r="V373" s="926" t="s">
        <v>4095</v>
      </c>
      <c r="W373" s="926" t="s">
        <v>2079</v>
      </c>
      <c r="X373" s="926" t="s">
        <v>2325</v>
      </c>
      <c r="Y373" s="926" t="s">
        <v>3256</v>
      </c>
      <c r="Z373" s="926" t="s">
        <v>3291</v>
      </c>
      <c r="AA373" s="926" t="s">
        <v>2080</v>
      </c>
      <c r="AB373" s="926" t="s">
        <v>2333</v>
      </c>
      <c r="AC373" s="926" t="s">
        <v>3257</v>
      </c>
      <c r="AD373" s="926" t="s">
        <v>3128</v>
      </c>
      <c r="AE373" s="926" t="s">
        <v>2081</v>
      </c>
      <c r="AF373" s="926" t="s">
        <v>2082</v>
      </c>
      <c r="AG373" s="926" t="s">
        <v>3130</v>
      </c>
      <c r="AH373" s="926" t="s">
        <v>1804</v>
      </c>
      <c r="AI373" s="926" t="s">
        <v>2052</v>
      </c>
      <c r="AJ373" s="926" t="s">
        <v>3665</v>
      </c>
      <c r="AK373" s="926" t="s">
        <v>1789</v>
      </c>
      <c r="AL373" s="926" t="s">
        <v>2051</v>
      </c>
      <c r="AM373" s="926" t="s">
        <v>3674</v>
      </c>
      <c r="AN373" s="926" t="s">
        <v>3675</v>
      </c>
      <c r="AO373" s="926"/>
      <c r="AP373" s="926"/>
      <c r="AQ373" s="926"/>
      <c r="AR373" s="926"/>
      <c r="AS373" s="926"/>
      <c r="AT373" s="926"/>
      <c r="AU373" s="926"/>
      <c r="AV373" s="926"/>
      <c r="AW373" s="926"/>
      <c r="AX373" s="926"/>
      <c r="AY373" s="926"/>
      <c r="AZ373" s="926"/>
      <c r="BA373" s="926"/>
      <c r="BB373" s="926"/>
      <c r="BC373" s="926"/>
      <c r="BD373" s="926"/>
      <c r="BE373" s="926"/>
      <c r="BF373" s="926"/>
      <c r="BG373" s="926"/>
      <c r="BH373" s="926"/>
      <c r="BI373" s="926"/>
      <c r="BJ373" s="926"/>
      <c r="BK373" s="926"/>
      <c r="BL373" s="926"/>
      <c r="BM373" s="926"/>
      <c r="BN373" s="926"/>
      <c r="BO373" s="926"/>
      <c r="BP373" s="926"/>
      <c r="BQ373" s="926"/>
      <c r="BR373" s="926"/>
      <c r="BS373" s="926"/>
      <c r="BT373" s="926"/>
      <c r="BU373" s="926"/>
      <c r="BV373" s="926"/>
      <c r="BW373" s="926"/>
      <c r="BX373" s="926"/>
      <c r="BY373" s="926"/>
      <c r="BZ373" s="926"/>
      <c r="CA373" s="926"/>
      <c r="CB373" s="926"/>
      <c r="CC373" s="926"/>
      <c r="CD373" s="926"/>
      <c r="CE373" s="926"/>
      <c r="CF373" s="926"/>
      <c r="CG373" s="926"/>
      <c r="CH373" s="926"/>
      <c r="CI373" s="926"/>
      <c r="CJ373" s="926"/>
      <c r="CK373" s="926"/>
      <c r="CL373" s="941"/>
    </row>
    <row r="374" spans="1:90" s="927" customFormat="1" hidden="1">
      <c r="A374" s="928" t="str">
        <f>IF(ISERROR(#REF!),"xx","")</f>
        <v>xx</v>
      </c>
      <c r="B374" s="971"/>
      <c r="C374" s="950" t="str">
        <f t="shared" si="5"/>
        <v/>
      </c>
      <c r="D374" s="940" t="s">
        <v>247</v>
      </c>
      <c r="E374" s="955" t="s">
        <v>2245</v>
      </c>
      <c r="F374" s="926">
        <v>227</v>
      </c>
      <c r="G374" s="926">
        <v>287</v>
      </c>
      <c r="H374" s="926">
        <v>308</v>
      </c>
      <c r="I374" s="926">
        <v>367</v>
      </c>
      <c r="J374" s="926">
        <v>368</v>
      </c>
      <c r="K374" s="926">
        <v>458</v>
      </c>
      <c r="L374" s="926">
        <v>558</v>
      </c>
      <c r="M374" s="929">
        <v>654</v>
      </c>
      <c r="N374" s="929">
        <v>754</v>
      </c>
      <c r="O374" s="926">
        <v>758</v>
      </c>
      <c r="P374" s="926">
        <v>958</v>
      </c>
      <c r="Q374" s="926" t="s">
        <v>2473</v>
      </c>
      <c r="R374" s="926" t="s">
        <v>2474</v>
      </c>
      <c r="S374" s="926" t="s">
        <v>4256</v>
      </c>
      <c r="T374" s="926" t="s">
        <v>2475</v>
      </c>
      <c r="U374" s="926" t="s">
        <v>4241</v>
      </c>
      <c r="V374" s="926" t="s">
        <v>2384</v>
      </c>
      <c r="W374" s="926" t="s">
        <v>4242</v>
      </c>
      <c r="X374" s="926" t="s">
        <v>2383</v>
      </c>
      <c r="Y374" s="926" t="s">
        <v>4243</v>
      </c>
      <c r="Z374" s="926" t="s">
        <v>2378</v>
      </c>
      <c r="AA374" s="926" t="s">
        <v>4095</v>
      </c>
      <c r="AB374" s="926" t="s">
        <v>2379</v>
      </c>
      <c r="AC374" s="926" t="s">
        <v>2079</v>
      </c>
      <c r="AD374" s="926" t="s">
        <v>2325</v>
      </c>
      <c r="AE374" s="926" t="s">
        <v>3256</v>
      </c>
      <c r="AF374" s="926" t="s">
        <v>3291</v>
      </c>
      <c r="AG374" s="926" t="s">
        <v>2080</v>
      </c>
      <c r="AH374" s="926" t="s">
        <v>2333</v>
      </c>
      <c r="AI374" s="926" t="s">
        <v>3257</v>
      </c>
      <c r="AJ374" s="926" t="s">
        <v>3128</v>
      </c>
      <c r="AK374" s="926" t="s">
        <v>2081</v>
      </c>
      <c r="AL374" s="926" t="s">
        <v>2082</v>
      </c>
      <c r="AM374" s="926" t="s">
        <v>3130</v>
      </c>
      <c r="AN374" s="926" t="s">
        <v>1804</v>
      </c>
      <c r="AO374" s="926" t="s">
        <v>2052</v>
      </c>
      <c r="AP374" s="926" t="s">
        <v>3665</v>
      </c>
      <c r="AQ374" s="926" t="s">
        <v>1789</v>
      </c>
      <c r="AR374" s="926" t="s">
        <v>2051</v>
      </c>
      <c r="AS374" s="926" t="s">
        <v>3674</v>
      </c>
      <c r="AT374" s="926" t="s">
        <v>1149</v>
      </c>
      <c r="AU374" s="926" t="s">
        <v>2072</v>
      </c>
      <c r="AV374" s="926" t="s">
        <v>3675</v>
      </c>
      <c r="AW374" s="926" t="s">
        <v>4102</v>
      </c>
      <c r="AX374" s="926" t="s">
        <v>1150</v>
      </c>
      <c r="AY374" s="926" t="s">
        <v>2073</v>
      </c>
      <c r="AZ374" s="926" t="s">
        <v>4103</v>
      </c>
      <c r="BA374" s="926" t="s">
        <v>4312</v>
      </c>
      <c r="BB374" s="932" t="s">
        <v>2068</v>
      </c>
      <c r="BC374" s="926" t="s">
        <v>2380</v>
      </c>
      <c r="BD374" s="926" t="s">
        <v>909</v>
      </c>
      <c r="BE374" s="926" t="s">
        <v>2083</v>
      </c>
      <c r="BF374" s="926"/>
      <c r="BG374" s="926"/>
      <c r="BH374" s="926"/>
      <c r="BI374" s="926"/>
      <c r="BJ374" s="926"/>
      <c r="BK374" s="926"/>
      <c r="BL374" s="926"/>
      <c r="BM374" s="926"/>
      <c r="BN374" s="926"/>
      <c r="BO374" s="926"/>
      <c r="BP374" s="926"/>
      <c r="BQ374" s="926"/>
      <c r="BR374" s="926"/>
      <c r="BS374" s="926"/>
      <c r="BT374" s="926"/>
      <c r="BU374" s="926"/>
      <c r="BV374" s="926"/>
      <c r="BW374" s="926"/>
      <c r="BX374" s="926"/>
      <c r="BY374" s="926"/>
      <c r="BZ374" s="926"/>
      <c r="CA374" s="926"/>
      <c r="CB374" s="926"/>
      <c r="CC374" s="926"/>
      <c r="CD374" s="926"/>
      <c r="CE374" s="926"/>
      <c r="CF374" s="926"/>
      <c r="CG374" s="926"/>
      <c r="CH374" s="926"/>
      <c r="CI374" s="926"/>
      <c r="CJ374" s="926"/>
      <c r="CK374" s="926"/>
      <c r="CL374" s="941"/>
    </row>
    <row r="375" spans="1:90" s="927" customFormat="1">
      <c r="A375" s="928" t="str">
        <f>IF(ISERROR(#REF!),"xx","")</f>
        <v>xx</v>
      </c>
      <c r="B375" s="971"/>
      <c r="C375" s="950" t="str">
        <f t="shared" si="5"/>
        <v>Press C83hc</v>
      </c>
      <c r="D375" s="942" t="s">
        <v>4188</v>
      </c>
      <c r="E375" s="952" t="s">
        <v>2943</v>
      </c>
      <c r="F375" s="926">
        <v>1100</v>
      </c>
      <c r="G375" s="926" t="s">
        <v>3407</v>
      </c>
      <c r="H375" s="926" t="s">
        <v>3410</v>
      </c>
      <c r="I375" s="926" t="s">
        <v>3409</v>
      </c>
      <c r="J375" s="926" t="s">
        <v>2890</v>
      </c>
      <c r="K375" s="925" t="s">
        <v>4296</v>
      </c>
      <c r="L375" s="925" t="s">
        <v>4332</v>
      </c>
      <c r="M375" s="925" t="s">
        <v>4297</v>
      </c>
      <c r="N375" s="926" t="s">
        <v>4308</v>
      </c>
      <c r="O375" s="926" t="s">
        <v>4309</v>
      </c>
      <c r="P375" s="926" t="s">
        <v>3900</v>
      </c>
      <c r="Q375" s="926" t="s">
        <v>3902</v>
      </c>
      <c r="R375" s="926" t="s">
        <v>3904</v>
      </c>
      <c r="S375" s="926" t="s">
        <v>4313</v>
      </c>
      <c r="T375" s="926" t="s">
        <v>4314</v>
      </c>
      <c r="U375" s="926" t="s">
        <v>4315</v>
      </c>
      <c r="V375" s="926" t="s">
        <v>4310</v>
      </c>
      <c r="W375" s="926" t="s">
        <v>4311</v>
      </c>
      <c r="X375" s="926" t="s">
        <v>4567</v>
      </c>
      <c r="Y375" s="926"/>
      <c r="Z375" s="926"/>
      <c r="AA375" s="926"/>
      <c r="AB375" s="926"/>
      <c r="AC375" s="926"/>
      <c r="AD375" s="926"/>
      <c r="AE375" s="926"/>
      <c r="AF375" s="926"/>
      <c r="AG375" s="926"/>
      <c r="AH375" s="926"/>
      <c r="AI375" s="926"/>
      <c r="AJ375" s="926"/>
      <c r="AK375" s="926"/>
      <c r="AL375" s="926"/>
      <c r="AM375" s="926"/>
      <c r="AN375" s="926"/>
      <c r="AO375" s="926"/>
      <c r="AP375" s="926"/>
      <c r="AQ375" s="926"/>
      <c r="AR375" s="926"/>
      <c r="AS375" s="926"/>
      <c r="AT375" s="926"/>
      <c r="AU375" s="926"/>
      <c r="AV375" s="926"/>
      <c r="AW375" s="926"/>
      <c r="AX375" s="926"/>
      <c r="AY375" s="926"/>
      <c r="AZ375" s="926"/>
      <c r="BA375" s="926"/>
      <c r="BB375" s="926"/>
      <c r="BC375" s="926"/>
      <c r="BD375" s="926"/>
      <c r="BE375" s="926"/>
      <c r="BF375" s="926"/>
      <c r="BG375" s="926"/>
      <c r="BH375" s="926"/>
      <c r="BI375" s="926"/>
      <c r="BJ375" s="926"/>
      <c r="BK375" s="926"/>
      <c r="BL375" s="926"/>
      <c r="BM375" s="926"/>
      <c r="BN375" s="926"/>
      <c r="BO375" s="926"/>
      <c r="BP375" s="926"/>
      <c r="BQ375" s="926"/>
      <c r="BR375" s="926"/>
      <c r="BS375" s="926"/>
      <c r="BT375" s="926"/>
      <c r="BU375" s="926"/>
      <c r="BV375" s="926"/>
      <c r="BW375" s="926"/>
      <c r="BX375" s="926"/>
      <c r="BY375" s="926"/>
      <c r="BZ375" s="926"/>
      <c r="CA375" s="926"/>
      <c r="CB375" s="926"/>
      <c r="CC375" s="926"/>
      <c r="CD375" s="926"/>
      <c r="CE375" s="926"/>
      <c r="CF375" s="926"/>
      <c r="CG375" s="926"/>
      <c r="CH375" s="926"/>
      <c r="CI375" s="926"/>
      <c r="CJ375" s="926"/>
      <c r="CK375" s="926"/>
      <c r="CL375" s="941"/>
    </row>
    <row r="376" spans="1:90" s="927" customFormat="1" hidden="1">
      <c r="A376" s="928" t="str">
        <f>IF(ISERROR(#REF!),"xx","")</f>
        <v>xx</v>
      </c>
      <c r="B376" s="971"/>
      <c r="C376" s="950" t="str">
        <f t="shared" si="5"/>
        <v/>
      </c>
      <c r="D376" s="1918" t="s">
        <v>2568</v>
      </c>
      <c r="E376" s="1919" t="s">
        <v>2619</v>
      </c>
      <c r="F376" s="925" t="s">
        <v>2585</v>
      </c>
      <c r="G376" s="925" t="s">
        <v>2586</v>
      </c>
      <c r="H376" s="925" t="s">
        <v>2984</v>
      </c>
      <c r="I376" s="926"/>
      <c r="J376" s="926"/>
      <c r="K376" s="926"/>
      <c r="L376" s="926"/>
      <c r="M376" s="926"/>
      <c r="N376" s="926"/>
      <c r="O376" s="926"/>
      <c r="P376" s="926"/>
      <c r="Q376" s="926"/>
      <c r="R376" s="926"/>
      <c r="S376" s="926"/>
      <c r="T376" s="926"/>
      <c r="U376" s="926"/>
      <c r="V376" s="926"/>
      <c r="W376" s="926"/>
      <c r="X376" s="926"/>
      <c r="Y376" s="926"/>
      <c r="Z376" s="926"/>
      <c r="AA376" s="926"/>
      <c r="AB376" s="926"/>
      <c r="AC376" s="926"/>
      <c r="AD376" s="926"/>
      <c r="AE376" s="926"/>
      <c r="AF376" s="926"/>
      <c r="AG376" s="926"/>
      <c r="AH376" s="926"/>
      <c r="AI376" s="926"/>
      <c r="AJ376" s="926"/>
      <c r="AK376" s="926"/>
      <c r="AL376" s="926"/>
      <c r="AM376" s="926"/>
      <c r="AN376" s="926"/>
      <c r="AO376" s="926"/>
      <c r="AP376" s="926"/>
      <c r="AQ376" s="926"/>
      <c r="AR376" s="926"/>
      <c r="AS376" s="926"/>
      <c r="AT376" s="926"/>
      <c r="AU376" s="926"/>
      <c r="AV376" s="926"/>
      <c r="AW376" s="926"/>
      <c r="AX376" s="926"/>
      <c r="AY376" s="926"/>
      <c r="AZ376" s="926"/>
      <c r="BA376" s="926"/>
      <c r="BB376" s="926"/>
      <c r="BC376" s="926"/>
      <c r="BD376" s="926"/>
      <c r="BE376" s="926"/>
      <c r="BF376" s="926"/>
      <c r="BG376" s="926"/>
      <c r="BH376" s="926"/>
      <c r="BI376" s="926"/>
      <c r="BJ376" s="926"/>
      <c r="BK376" s="926"/>
      <c r="BL376" s="926"/>
      <c r="BM376" s="926"/>
      <c r="BN376" s="926"/>
      <c r="BO376" s="926"/>
      <c r="BP376" s="926"/>
      <c r="BQ376" s="926"/>
      <c r="BR376" s="926"/>
      <c r="BS376" s="926"/>
      <c r="BT376" s="926"/>
      <c r="BU376" s="926"/>
      <c r="BV376" s="926"/>
      <c r="BW376" s="926"/>
      <c r="BX376" s="926"/>
      <c r="BY376" s="926"/>
      <c r="BZ376" s="926"/>
      <c r="CA376" s="926"/>
      <c r="CB376" s="926"/>
      <c r="CC376" s="926"/>
      <c r="CD376" s="926"/>
      <c r="CE376" s="926"/>
      <c r="CF376" s="926"/>
      <c r="CG376" s="926"/>
      <c r="CH376" s="926"/>
      <c r="CI376" s="926"/>
      <c r="CJ376" s="926"/>
      <c r="CK376" s="926"/>
      <c r="CL376" s="941"/>
    </row>
    <row r="377" spans="1:90" s="927" customFormat="1">
      <c r="A377" s="928" t="str">
        <f>IF(ISERROR(#REF!),"xx","")</f>
        <v>xx</v>
      </c>
      <c r="B377" s="971"/>
      <c r="C377" s="950" t="str">
        <f t="shared" si="5"/>
        <v>Press C83hc</v>
      </c>
      <c r="D377" s="942" t="s">
        <v>3786</v>
      </c>
      <c r="E377" s="952" t="s">
        <v>3017</v>
      </c>
      <c r="F377" s="925" t="s">
        <v>4299</v>
      </c>
      <c r="G377" s="925" t="s">
        <v>4302</v>
      </c>
      <c r="H377" s="925" t="s">
        <v>4303</v>
      </c>
      <c r="I377" s="926" t="s">
        <v>3900</v>
      </c>
      <c r="J377" s="926" t="s">
        <v>3902</v>
      </c>
      <c r="K377" s="926" t="s">
        <v>3904</v>
      </c>
      <c r="L377" s="926" t="s">
        <v>4313</v>
      </c>
      <c r="M377" s="926" t="s">
        <v>4314</v>
      </c>
      <c r="N377" s="926" t="s">
        <v>4315</v>
      </c>
      <c r="O377" s="926" t="s">
        <v>4310</v>
      </c>
      <c r="P377" s="926" t="s">
        <v>4311</v>
      </c>
      <c r="Q377" s="926" t="s">
        <v>4305</v>
      </c>
      <c r="R377" s="926" t="s">
        <v>4567</v>
      </c>
      <c r="S377" s="926" t="s">
        <v>3898</v>
      </c>
      <c r="T377" s="926" t="s">
        <v>4295</v>
      </c>
      <c r="U377" s="926" t="s">
        <v>2476</v>
      </c>
      <c r="V377" s="926"/>
      <c r="W377" s="926"/>
      <c r="X377" s="926"/>
      <c r="Y377" s="926"/>
      <c r="Z377" s="926"/>
      <c r="AA377" s="926"/>
      <c r="AB377" s="926"/>
      <c r="AC377" s="926"/>
      <c r="AD377" s="926"/>
      <c r="AE377" s="926"/>
      <c r="AF377" s="926"/>
      <c r="AG377" s="926"/>
      <c r="AH377" s="926"/>
      <c r="AI377" s="926"/>
      <c r="AJ377" s="926"/>
      <c r="AK377" s="926"/>
      <c r="AL377" s="926"/>
      <c r="AM377" s="926"/>
      <c r="AN377" s="926"/>
      <c r="AO377" s="926"/>
      <c r="AP377" s="926"/>
      <c r="AQ377" s="926"/>
      <c r="AR377" s="926"/>
      <c r="AS377" s="926"/>
      <c r="AT377" s="926"/>
      <c r="AU377" s="926"/>
      <c r="AV377" s="926"/>
      <c r="AW377" s="926"/>
      <c r="AX377" s="926"/>
      <c r="AY377" s="926"/>
      <c r="AZ377" s="926"/>
      <c r="BA377" s="926"/>
      <c r="BB377" s="926"/>
      <c r="BC377" s="926"/>
      <c r="BD377" s="926"/>
      <c r="BE377" s="926"/>
      <c r="BF377" s="926"/>
      <c r="BG377" s="926"/>
      <c r="BH377" s="926"/>
      <c r="BI377" s="926"/>
      <c r="BJ377" s="926"/>
      <c r="BK377" s="926"/>
      <c r="BL377" s="926"/>
      <c r="BM377" s="926"/>
      <c r="BN377" s="926"/>
      <c r="BO377" s="926"/>
      <c r="BP377" s="926"/>
      <c r="BQ377" s="926"/>
      <c r="BR377" s="926"/>
      <c r="BS377" s="926"/>
      <c r="BT377" s="926"/>
      <c r="BU377" s="926"/>
      <c r="BV377" s="926"/>
      <c r="BW377" s="926"/>
      <c r="BX377" s="926"/>
      <c r="BY377" s="926"/>
      <c r="BZ377" s="926"/>
      <c r="CA377" s="926"/>
      <c r="CB377" s="926"/>
      <c r="CC377" s="926"/>
      <c r="CD377" s="926"/>
      <c r="CE377" s="926"/>
      <c r="CF377" s="926"/>
      <c r="CG377" s="926"/>
      <c r="CH377" s="926"/>
      <c r="CI377" s="926"/>
      <c r="CJ377" s="926"/>
      <c r="CK377" s="926"/>
      <c r="CL377" s="941"/>
    </row>
    <row r="378" spans="1:90" s="927" customFormat="1">
      <c r="A378" s="928" t="str">
        <f>IF(ISERROR(#REF!),"xx","")</f>
        <v>xx</v>
      </c>
      <c r="B378" s="971"/>
      <c r="C378" s="950" t="str">
        <f t="shared" si="5"/>
        <v>Press C83hc</v>
      </c>
      <c r="D378" s="942" t="s">
        <v>4176</v>
      </c>
      <c r="E378" s="952" t="s">
        <v>4287</v>
      </c>
      <c r="F378" s="925" t="s">
        <v>4313</v>
      </c>
      <c r="G378" s="925" t="s">
        <v>4314</v>
      </c>
      <c r="H378" s="926" t="s">
        <v>4315</v>
      </c>
      <c r="I378" s="926" t="s">
        <v>4310</v>
      </c>
      <c r="J378" s="926" t="s">
        <v>4311</v>
      </c>
      <c r="K378" s="926" t="s">
        <v>4567</v>
      </c>
      <c r="L378" s="925" t="s">
        <v>4295</v>
      </c>
      <c r="M378" s="926"/>
      <c r="N378" s="926"/>
      <c r="O378" s="926"/>
      <c r="P378" s="926"/>
      <c r="Q378" s="926"/>
      <c r="R378" s="926"/>
      <c r="S378" s="926"/>
      <c r="T378" s="926"/>
      <c r="U378" s="926"/>
      <c r="V378" s="926"/>
      <c r="W378" s="926"/>
      <c r="X378" s="926"/>
      <c r="Y378" s="926"/>
      <c r="Z378" s="926"/>
      <c r="AA378" s="926"/>
      <c r="AB378" s="926"/>
      <c r="AC378" s="926"/>
      <c r="AD378" s="926"/>
      <c r="AE378" s="926"/>
      <c r="AF378" s="926"/>
      <c r="AG378" s="926"/>
      <c r="AH378" s="926"/>
      <c r="AI378" s="926"/>
      <c r="AJ378" s="926"/>
      <c r="AK378" s="926"/>
      <c r="AL378" s="926"/>
      <c r="AM378" s="926"/>
      <c r="AN378" s="926"/>
      <c r="AO378" s="926"/>
      <c r="AP378" s="926"/>
      <c r="AQ378" s="926"/>
      <c r="AR378" s="926"/>
      <c r="AS378" s="926"/>
      <c r="AT378" s="926"/>
      <c r="AU378" s="926"/>
      <c r="AV378" s="926"/>
      <c r="AW378" s="926"/>
      <c r="AX378" s="926"/>
      <c r="AY378" s="926"/>
      <c r="AZ378" s="926"/>
      <c r="BA378" s="926"/>
      <c r="BB378" s="926"/>
      <c r="BC378" s="926"/>
      <c r="BD378" s="926"/>
      <c r="BE378" s="926"/>
      <c r="BF378" s="926"/>
      <c r="BG378" s="926"/>
      <c r="BH378" s="926"/>
      <c r="BI378" s="926"/>
      <c r="BJ378" s="926"/>
      <c r="BK378" s="926"/>
      <c r="BL378" s="926"/>
      <c r="BM378" s="926"/>
      <c r="BN378" s="926"/>
      <c r="BO378" s="926"/>
      <c r="BP378" s="926"/>
      <c r="BQ378" s="926"/>
      <c r="BR378" s="926"/>
      <c r="BS378" s="926"/>
      <c r="BT378" s="926"/>
      <c r="BU378" s="926"/>
      <c r="BV378" s="926"/>
      <c r="BW378" s="926"/>
      <c r="BX378" s="926"/>
      <c r="BY378" s="926"/>
      <c r="BZ378" s="926"/>
      <c r="CA378" s="926"/>
      <c r="CB378" s="926"/>
      <c r="CC378" s="926"/>
      <c r="CD378" s="926"/>
      <c r="CE378" s="926"/>
      <c r="CF378" s="926"/>
      <c r="CG378" s="926"/>
      <c r="CH378" s="926"/>
      <c r="CI378" s="926"/>
      <c r="CJ378" s="926"/>
      <c r="CK378" s="926"/>
      <c r="CL378" s="941"/>
    </row>
    <row r="379" spans="1:90" s="927" customFormat="1" hidden="1">
      <c r="A379" s="928" t="str">
        <f>IF(ISERROR(#REF!),"xx","")</f>
        <v>xx</v>
      </c>
      <c r="B379" s="971"/>
      <c r="C379" s="950" t="str">
        <f t="shared" si="5"/>
        <v/>
      </c>
      <c r="D379" s="942" t="s">
        <v>3213</v>
      </c>
      <c r="E379" s="952" t="s">
        <v>3227</v>
      </c>
      <c r="F379" s="926">
        <v>308</v>
      </c>
      <c r="G379" s="926">
        <v>368</v>
      </c>
      <c r="H379" s="926" t="s">
        <v>4256</v>
      </c>
      <c r="I379" s="926" t="s">
        <v>4241</v>
      </c>
      <c r="J379" s="925" t="s">
        <v>3291</v>
      </c>
      <c r="K379" s="925" t="s">
        <v>3128</v>
      </c>
      <c r="L379" s="925" t="s">
        <v>3130</v>
      </c>
      <c r="M379" s="926"/>
      <c r="N379" s="926"/>
      <c r="O379" s="926"/>
      <c r="P379" s="926"/>
      <c r="Q379" s="926"/>
      <c r="R379" s="926"/>
      <c r="S379" s="926"/>
      <c r="T379" s="926"/>
      <c r="U379" s="926"/>
      <c r="V379" s="926"/>
      <c r="W379" s="926"/>
      <c r="X379" s="926"/>
      <c r="Y379" s="926"/>
      <c r="Z379" s="926"/>
      <c r="AA379" s="926"/>
      <c r="AB379" s="926"/>
      <c r="AC379" s="926"/>
      <c r="AD379" s="926"/>
      <c r="AE379" s="926"/>
      <c r="AF379" s="926"/>
      <c r="AG379" s="926"/>
      <c r="AH379" s="926"/>
      <c r="AI379" s="926"/>
      <c r="AJ379" s="926"/>
      <c r="AK379" s="926"/>
      <c r="AL379" s="926"/>
      <c r="AM379" s="926"/>
      <c r="AN379" s="926"/>
      <c r="AO379" s="926"/>
      <c r="AP379" s="926"/>
      <c r="AQ379" s="926"/>
      <c r="AR379" s="926"/>
      <c r="AS379" s="926"/>
      <c r="AT379" s="926"/>
      <c r="AU379" s="926"/>
      <c r="AV379" s="926"/>
      <c r="AW379" s="926"/>
      <c r="AX379" s="926"/>
      <c r="AY379" s="926"/>
      <c r="AZ379" s="926"/>
      <c r="BA379" s="926"/>
      <c r="BB379" s="926"/>
      <c r="BC379" s="926"/>
      <c r="BD379" s="926"/>
      <c r="BE379" s="926"/>
      <c r="BF379" s="926"/>
      <c r="BG379" s="926"/>
      <c r="BH379" s="926"/>
      <c r="BI379" s="926"/>
      <c r="BJ379" s="926"/>
      <c r="BK379" s="926"/>
      <c r="BL379" s="926"/>
      <c r="BM379" s="926"/>
      <c r="BN379" s="926"/>
      <c r="BO379" s="926"/>
      <c r="BP379" s="926"/>
      <c r="BQ379" s="926"/>
      <c r="BR379" s="926"/>
      <c r="BS379" s="926"/>
      <c r="BT379" s="926"/>
      <c r="BU379" s="926"/>
      <c r="BV379" s="926"/>
      <c r="BW379" s="926"/>
      <c r="BX379" s="926"/>
      <c r="BY379" s="926"/>
      <c r="BZ379" s="926"/>
      <c r="CA379" s="926"/>
      <c r="CB379" s="926"/>
      <c r="CC379" s="926"/>
      <c r="CD379" s="926"/>
      <c r="CE379" s="926"/>
      <c r="CF379" s="926"/>
      <c r="CG379" s="926"/>
      <c r="CH379" s="926"/>
      <c r="CI379" s="926"/>
      <c r="CJ379" s="926"/>
      <c r="CK379" s="926"/>
      <c r="CL379" s="941"/>
    </row>
    <row r="380" spans="1:90" s="927" customFormat="1">
      <c r="A380" s="928" t="str">
        <f>IF(ISERROR(#REF!),"xx","")</f>
        <v>xx</v>
      </c>
      <c r="B380" s="971"/>
      <c r="C380" s="950" t="str">
        <f t="shared" si="5"/>
        <v>Press C83hc</v>
      </c>
      <c r="D380" s="942" t="s">
        <v>3788</v>
      </c>
      <c r="E380" s="952" t="s">
        <v>3933</v>
      </c>
      <c r="F380" s="925" t="s">
        <v>3900</v>
      </c>
      <c r="G380" s="925" t="s">
        <v>3902</v>
      </c>
      <c r="H380" s="926" t="s">
        <v>3904</v>
      </c>
      <c r="I380" s="926" t="s">
        <v>4313</v>
      </c>
      <c r="J380" s="926" t="s">
        <v>4314</v>
      </c>
      <c r="K380" s="926" t="s">
        <v>4315</v>
      </c>
      <c r="L380" s="926" t="s">
        <v>4567</v>
      </c>
      <c r="M380" s="925" t="s">
        <v>3898</v>
      </c>
      <c r="N380" s="926" t="s">
        <v>4295</v>
      </c>
      <c r="O380" s="926"/>
      <c r="P380" s="926"/>
      <c r="Q380" s="926"/>
      <c r="R380" s="926"/>
      <c r="S380" s="926"/>
      <c r="T380" s="926"/>
      <c r="U380" s="926"/>
      <c r="V380" s="926"/>
      <c r="W380" s="926"/>
      <c r="X380" s="926"/>
      <c r="Y380" s="926"/>
      <c r="Z380" s="926"/>
      <c r="AA380" s="926"/>
      <c r="AB380" s="926"/>
      <c r="AC380" s="926"/>
      <c r="AD380" s="926"/>
      <c r="AE380" s="926"/>
      <c r="AF380" s="926"/>
      <c r="AG380" s="926"/>
      <c r="AH380" s="926"/>
      <c r="AI380" s="926"/>
      <c r="AJ380" s="926"/>
      <c r="AK380" s="926"/>
      <c r="AL380" s="926"/>
      <c r="AM380" s="926"/>
      <c r="AN380" s="926"/>
      <c r="AO380" s="926"/>
      <c r="AP380" s="926"/>
      <c r="AQ380" s="926"/>
      <c r="AR380" s="926"/>
      <c r="AS380" s="926"/>
      <c r="AT380" s="926"/>
      <c r="AU380" s="926"/>
      <c r="AV380" s="926"/>
      <c r="AW380" s="926"/>
      <c r="AX380" s="926"/>
      <c r="AY380" s="926"/>
      <c r="AZ380" s="926"/>
      <c r="BA380" s="926"/>
      <c r="BB380" s="926"/>
      <c r="BC380" s="926"/>
      <c r="BD380" s="926"/>
      <c r="BE380" s="926"/>
      <c r="BF380" s="926"/>
      <c r="BG380" s="926"/>
      <c r="BH380" s="926"/>
      <c r="BI380" s="926"/>
      <c r="BJ380" s="926"/>
      <c r="BK380" s="926"/>
      <c r="BL380" s="926"/>
      <c r="BM380" s="926"/>
      <c r="BN380" s="926"/>
      <c r="BO380" s="926"/>
      <c r="BP380" s="926"/>
      <c r="BQ380" s="926"/>
      <c r="BR380" s="926"/>
      <c r="BS380" s="926"/>
      <c r="BT380" s="926"/>
      <c r="BU380" s="926"/>
      <c r="BV380" s="926"/>
      <c r="BW380" s="926"/>
      <c r="BX380" s="926"/>
      <c r="BY380" s="926"/>
      <c r="BZ380" s="926"/>
      <c r="CA380" s="926"/>
      <c r="CB380" s="926"/>
      <c r="CC380" s="926"/>
      <c r="CD380" s="926"/>
      <c r="CE380" s="926"/>
      <c r="CF380" s="926"/>
      <c r="CG380" s="926"/>
      <c r="CH380" s="926"/>
      <c r="CI380" s="926"/>
      <c r="CJ380" s="926"/>
      <c r="CK380" s="926"/>
      <c r="CL380" s="941"/>
    </row>
    <row r="381" spans="1:90" s="927" customFormat="1" hidden="1">
      <c r="A381" s="928" t="str">
        <f>IF(ISERROR(#REF!),"xx","")</f>
        <v>xx</v>
      </c>
      <c r="B381" s="971"/>
      <c r="C381" s="950" t="str">
        <f t="shared" si="5"/>
        <v/>
      </c>
      <c r="D381" s="942" t="s">
        <v>3220</v>
      </c>
      <c r="E381" s="952" t="s">
        <v>3228</v>
      </c>
      <c r="F381" s="925">
        <v>227</v>
      </c>
      <c r="G381" s="925">
        <v>287</v>
      </c>
      <c r="H381" s="925">
        <v>367</v>
      </c>
      <c r="I381" s="926"/>
      <c r="J381" s="926"/>
      <c r="K381" s="926"/>
      <c r="L381" s="926"/>
      <c r="M381" s="926"/>
      <c r="N381" s="926"/>
      <c r="O381" s="926"/>
      <c r="P381" s="926"/>
      <c r="Q381" s="926"/>
      <c r="R381" s="926"/>
      <c r="S381" s="926"/>
      <c r="T381" s="926"/>
      <c r="U381" s="926"/>
      <c r="V381" s="926"/>
      <c r="W381" s="926"/>
      <c r="X381" s="926"/>
      <c r="Y381" s="926"/>
      <c r="Z381" s="926"/>
      <c r="AA381" s="926"/>
      <c r="AB381" s="926"/>
      <c r="AC381" s="926"/>
      <c r="AD381" s="926"/>
      <c r="AE381" s="926"/>
      <c r="AF381" s="926"/>
      <c r="AG381" s="926"/>
      <c r="AH381" s="926"/>
      <c r="AI381" s="926"/>
      <c r="AJ381" s="926"/>
      <c r="AK381" s="926"/>
      <c r="AL381" s="926"/>
      <c r="AM381" s="926"/>
      <c r="AN381" s="926"/>
      <c r="AO381" s="926"/>
      <c r="AP381" s="926"/>
      <c r="AQ381" s="926"/>
      <c r="AR381" s="926"/>
      <c r="AS381" s="926"/>
      <c r="AT381" s="926"/>
      <c r="AU381" s="926"/>
      <c r="AV381" s="926"/>
      <c r="AW381" s="926"/>
      <c r="AX381" s="926"/>
      <c r="AY381" s="926"/>
      <c r="AZ381" s="926"/>
      <c r="BA381" s="926"/>
      <c r="BB381" s="926"/>
      <c r="BC381" s="926"/>
      <c r="BD381" s="926"/>
      <c r="BE381" s="926"/>
      <c r="BF381" s="926"/>
      <c r="BG381" s="926"/>
      <c r="BH381" s="926"/>
      <c r="BI381" s="926"/>
      <c r="BJ381" s="926"/>
      <c r="BK381" s="926"/>
      <c r="BL381" s="926"/>
      <c r="BM381" s="926"/>
      <c r="BN381" s="926"/>
      <c r="BO381" s="926"/>
      <c r="BP381" s="926"/>
      <c r="BQ381" s="926"/>
      <c r="BR381" s="926"/>
      <c r="BS381" s="926"/>
      <c r="BT381" s="926"/>
      <c r="BU381" s="926"/>
      <c r="BV381" s="926"/>
      <c r="BW381" s="926"/>
      <c r="BX381" s="926"/>
      <c r="BY381" s="926"/>
      <c r="BZ381" s="926"/>
      <c r="CA381" s="926"/>
      <c r="CB381" s="926"/>
      <c r="CC381" s="926"/>
      <c r="CD381" s="926"/>
      <c r="CE381" s="926"/>
      <c r="CF381" s="926"/>
      <c r="CG381" s="926"/>
      <c r="CH381" s="926"/>
      <c r="CI381" s="926"/>
      <c r="CJ381" s="926"/>
      <c r="CK381" s="926"/>
      <c r="CL381" s="941"/>
    </row>
    <row r="382" spans="1:90" s="927" customFormat="1" hidden="1">
      <c r="A382" s="928" t="str">
        <f>IF(ISERROR(#REF!),"xx","")</f>
        <v>xx</v>
      </c>
      <c r="B382" s="971"/>
      <c r="C382" s="950" t="str">
        <f t="shared" si="5"/>
        <v/>
      </c>
      <c r="D382" s="942" t="s">
        <v>3270</v>
      </c>
      <c r="E382" s="952" t="s">
        <v>3319</v>
      </c>
      <c r="F382" s="925" t="s">
        <v>3256</v>
      </c>
      <c r="G382" s="925" t="s">
        <v>3257</v>
      </c>
      <c r="H382" s="925"/>
      <c r="I382" s="926"/>
      <c r="J382" s="926"/>
      <c r="K382" s="926"/>
      <c r="L382" s="926"/>
      <c r="M382" s="926"/>
      <c r="N382" s="926"/>
      <c r="O382" s="926"/>
      <c r="P382" s="926"/>
      <c r="Q382" s="926"/>
      <c r="R382" s="926"/>
      <c r="S382" s="926"/>
      <c r="T382" s="926"/>
      <c r="U382" s="926"/>
      <c r="V382" s="926"/>
      <c r="W382" s="926"/>
      <c r="X382" s="926"/>
      <c r="Y382" s="926"/>
      <c r="Z382" s="926"/>
      <c r="AA382" s="926"/>
      <c r="AB382" s="926"/>
      <c r="AC382" s="926"/>
      <c r="AD382" s="926"/>
      <c r="AE382" s="926"/>
      <c r="AF382" s="926"/>
      <c r="AG382" s="926"/>
      <c r="AH382" s="926"/>
      <c r="AI382" s="926"/>
      <c r="AJ382" s="926"/>
      <c r="AK382" s="926"/>
      <c r="AL382" s="926"/>
      <c r="AM382" s="926"/>
      <c r="AN382" s="926"/>
      <c r="AO382" s="926"/>
      <c r="AP382" s="926"/>
      <c r="AQ382" s="926"/>
      <c r="AR382" s="926"/>
      <c r="AS382" s="926"/>
      <c r="AT382" s="926"/>
      <c r="AU382" s="926"/>
      <c r="AV382" s="926"/>
      <c r="AW382" s="926"/>
      <c r="AX382" s="926"/>
      <c r="AY382" s="926"/>
      <c r="AZ382" s="926"/>
      <c r="BA382" s="926"/>
      <c r="BB382" s="926"/>
      <c r="BC382" s="926"/>
      <c r="BD382" s="926"/>
      <c r="BE382" s="926"/>
      <c r="BF382" s="926"/>
      <c r="BG382" s="926"/>
      <c r="BH382" s="926"/>
      <c r="BI382" s="926"/>
      <c r="BJ382" s="926"/>
      <c r="BK382" s="926"/>
      <c r="BL382" s="926"/>
      <c r="BM382" s="926"/>
      <c r="BN382" s="926"/>
      <c r="BO382" s="926"/>
      <c r="BP382" s="926"/>
      <c r="BQ382" s="926"/>
      <c r="BR382" s="926"/>
      <c r="BS382" s="926"/>
      <c r="BT382" s="926"/>
      <c r="BU382" s="926"/>
      <c r="BV382" s="926"/>
      <c r="BW382" s="926"/>
      <c r="BX382" s="926"/>
      <c r="BY382" s="926"/>
      <c r="BZ382" s="926"/>
      <c r="CA382" s="926"/>
      <c r="CB382" s="926"/>
      <c r="CC382" s="926"/>
      <c r="CD382" s="926"/>
      <c r="CE382" s="926"/>
      <c r="CF382" s="926"/>
      <c r="CG382" s="926"/>
      <c r="CH382" s="926"/>
      <c r="CI382" s="926"/>
      <c r="CJ382" s="926"/>
      <c r="CK382" s="926"/>
      <c r="CL382" s="941"/>
    </row>
    <row r="383" spans="1:90" s="927" customFormat="1" hidden="1">
      <c r="A383" s="928" t="str">
        <f>IF(ISERROR(#REF!),"xx","")</f>
        <v>xx</v>
      </c>
      <c r="B383" s="971"/>
      <c r="C383" s="950" t="str">
        <f t="shared" si="5"/>
        <v/>
      </c>
      <c r="D383" s="942" t="s">
        <v>3349</v>
      </c>
      <c r="E383" s="952" t="s">
        <v>3413</v>
      </c>
      <c r="F383" s="925">
        <v>226</v>
      </c>
      <c r="G383" s="925"/>
      <c r="H383" s="925"/>
      <c r="I383" s="926"/>
      <c r="J383" s="926"/>
      <c r="K383" s="926"/>
      <c r="L383" s="926"/>
      <c r="M383" s="926"/>
      <c r="N383" s="926"/>
      <c r="O383" s="926"/>
      <c r="P383" s="926"/>
      <c r="Q383" s="926"/>
      <c r="R383" s="926"/>
      <c r="S383" s="926"/>
      <c r="T383" s="926"/>
      <c r="U383" s="926"/>
      <c r="V383" s="926"/>
      <c r="W383" s="926"/>
      <c r="X383" s="926"/>
      <c r="Y383" s="926"/>
      <c r="Z383" s="926"/>
      <c r="AA383" s="926"/>
      <c r="AB383" s="926"/>
      <c r="AC383" s="926"/>
      <c r="AD383" s="926"/>
      <c r="AE383" s="926"/>
      <c r="AF383" s="926"/>
      <c r="AG383" s="926"/>
      <c r="AH383" s="926"/>
      <c r="AI383" s="926"/>
      <c r="AJ383" s="926"/>
      <c r="AK383" s="926"/>
      <c r="AL383" s="926"/>
      <c r="AM383" s="926"/>
      <c r="AN383" s="926"/>
      <c r="AO383" s="926"/>
      <c r="AP383" s="926"/>
      <c r="AQ383" s="926"/>
      <c r="AR383" s="926"/>
      <c r="AS383" s="926"/>
      <c r="AT383" s="926"/>
      <c r="AU383" s="926"/>
      <c r="AV383" s="926"/>
      <c r="AW383" s="926"/>
      <c r="AX383" s="926"/>
      <c r="AY383" s="926"/>
      <c r="AZ383" s="926"/>
      <c r="BA383" s="926"/>
      <c r="BB383" s="926"/>
      <c r="BC383" s="926"/>
      <c r="BD383" s="926"/>
      <c r="BE383" s="926"/>
      <c r="BF383" s="926"/>
      <c r="BG383" s="926"/>
      <c r="BH383" s="926"/>
      <c r="BI383" s="926"/>
      <c r="BJ383" s="926"/>
      <c r="BK383" s="926"/>
      <c r="BL383" s="926"/>
      <c r="BM383" s="926"/>
      <c r="BN383" s="926"/>
      <c r="BO383" s="926"/>
      <c r="BP383" s="926"/>
      <c r="BQ383" s="926"/>
      <c r="BR383" s="926"/>
      <c r="BS383" s="926"/>
      <c r="BT383" s="926"/>
      <c r="BU383" s="926"/>
      <c r="BV383" s="926"/>
      <c r="BW383" s="926"/>
      <c r="BX383" s="926"/>
      <c r="BY383" s="926"/>
      <c r="BZ383" s="926"/>
      <c r="CA383" s="926"/>
      <c r="CB383" s="926"/>
      <c r="CC383" s="926"/>
      <c r="CD383" s="926"/>
      <c r="CE383" s="926"/>
      <c r="CF383" s="926"/>
      <c r="CG383" s="926"/>
      <c r="CH383" s="926"/>
      <c r="CI383" s="926"/>
      <c r="CJ383" s="926"/>
      <c r="CK383" s="926"/>
      <c r="CL383" s="941"/>
    </row>
    <row r="384" spans="1:90" s="927" customFormat="1" hidden="1">
      <c r="A384" s="928" t="str">
        <f>IF(ISERROR(#REF!),"xx","")</f>
        <v>xx</v>
      </c>
      <c r="B384" s="971"/>
      <c r="C384" s="950" t="str">
        <f t="shared" si="5"/>
        <v/>
      </c>
      <c r="D384" s="942" t="s">
        <v>3656</v>
      </c>
      <c r="E384" s="952" t="s">
        <v>3718</v>
      </c>
      <c r="F384" s="925">
        <v>266</v>
      </c>
      <c r="G384" s="925">
        <v>306</v>
      </c>
      <c r="H384" s="925"/>
      <c r="I384" s="926"/>
      <c r="J384" s="926"/>
      <c r="K384" s="926"/>
      <c r="L384" s="926"/>
      <c r="M384" s="926"/>
      <c r="N384" s="926"/>
      <c r="O384" s="926"/>
      <c r="P384" s="926"/>
      <c r="Q384" s="926"/>
      <c r="R384" s="926"/>
      <c r="S384" s="926"/>
      <c r="T384" s="926"/>
      <c r="U384" s="926"/>
      <c r="V384" s="926"/>
      <c r="W384" s="926"/>
      <c r="X384" s="926"/>
      <c r="Y384" s="926"/>
      <c r="Z384" s="926"/>
      <c r="AA384" s="926"/>
      <c r="AB384" s="926"/>
      <c r="AC384" s="926"/>
      <c r="AD384" s="926"/>
      <c r="AE384" s="926"/>
      <c r="AF384" s="926"/>
      <c r="AG384" s="926"/>
      <c r="AH384" s="926"/>
      <c r="AI384" s="926"/>
      <c r="AJ384" s="926"/>
      <c r="AK384" s="926"/>
      <c r="AL384" s="926"/>
      <c r="AM384" s="926"/>
      <c r="AN384" s="926"/>
      <c r="AO384" s="926"/>
      <c r="AP384" s="926"/>
      <c r="AQ384" s="926"/>
      <c r="AR384" s="926"/>
      <c r="AS384" s="926"/>
      <c r="AT384" s="926"/>
      <c r="AU384" s="926"/>
      <c r="AV384" s="926"/>
      <c r="AW384" s="926"/>
      <c r="AX384" s="926"/>
      <c r="AY384" s="926"/>
      <c r="AZ384" s="926"/>
      <c r="BA384" s="926"/>
      <c r="BB384" s="926"/>
      <c r="BC384" s="926"/>
      <c r="BD384" s="926"/>
      <c r="BE384" s="926"/>
      <c r="BF384" s="926"/>
      <c r="BG384" s="926"/>
      <c r="BH384" s="926"/>
      <c r="BI384" s="926"/>
      <c r="BJ384" s="926"/>
      <c r="BK384" s="926"/>
      <c r="BL384" s="926"/>
      <c r="BM384" s="926"/>
      <c r="BN384" s="926"/>
      <c r="BO384" s="926"/>
      <c r="BP384" s="926"/>
      <c r="BQ384" s="926"/>
      <c r="BR384" s="926"/>
      <c r="BS384" s="926"/>
      <c r="BT384" s="926"/>
      <c r="BU384" s="926"/>
      <c r="BV384" s="926"/>
      <c r="BW384" s="926"/>
      <c r="BX384" s="926"/>
      <c r="BY384" s="926"/>
      <c r="BZ384" s="926"/>
      <c r="CA384" s="926"/>
      <c r="CB384" s="926"/>
      <c r="CC384" s="926"/>
      <c r="CD384" s="926"/>
      <c r="CE384" s="926"/>
      <c r="CF384" s="926"/>
      <c r="CG384" s="926"/>
      <c r="CH384" s="926"/>
      <c r="CI384" s="926"/>
      <c r="CJ384" s="926"/>
      <c r="CK384" s="926"/>
      <c r="CL384" s="941"/>
    </row>
    <row r="385" spans="1:90" s="927" customFormat="1" hidden="1">
      <c r="A385" s="928" t="str">
        <f>IF(ISERROR(#REF!),"xx","")</f>
        <v>xx</v>
      </c>
      <c r="B385" s="971"/>
      <c r="C385" s="950" t="str">
        <f t="shared" si="5"/>
        <v/>
      </c>
      <c r="D385" s="942" t="s">
        <v>2570</v>
      </c>
      <c r="E385" s="952" t="s">
        <v>2620</v>
      </c>
      <c r="F385" s="925" t="s">
        <v>2585</v>
      </c>
      <c r="G385" s="926" t="s">
        <v>3826</v>
      </c>
      <c r="H385" s="925" t="s">
        <v>2586</v>
      </c>
      <c r="I385" s="925" t="s">
        <v>2984</v>
      </c>
      <c r="J385" s="926" t="s">
        <v>3827</v>
      </c>
      <c r="K385" s="926" t="s">
        <v>3828</v>
      </c>
      <c r="L385" s="926"/>
      <c r="M385" s="926"/>
      <c r="N385" s="926"/>
      <c r="O385" s="926"/>
      <c r="P385" s="926"/>
      <c r="Q385" s="926"/>
      <c r="R385" s="926"/>
      <c r="S385" s="926"/>
      <c r="T385" s="926"/>
      <c r="U385" s="926"/>
      <c r="V385" s="926"/>
      <c r="W385" s="926"/>
      <c r="X385" s="926"/>
      <c r="Y385" s="926"/>
      <c r="Z385" s="926"/>
      <c r="AA385" s="926"/>
      <c r="AB385" s="926"/>
      <c r="AC385" s="926"/>
      <c r="AD385" s="926"/>
      <c r="AE385" s="926"/>
      <c r="AF385" s="926"/>
      <c r="AG385" s="926"/>
      <c r="AH385" s="926"/>
      <c r="AI385" s="926"/>
      <c r="AJ385" s="926"/>
      <c r="AK385" s="926"/>
      <c r="AL385" s="926"/>
      <c r="AM385" s="926"/>
      <c r="AN385" s="926"/>
      <c r="AO385" s="926"/>
      <c r="AP385" s="926"/>
      <c r="AQ385" s="926"/>
      <c r="AR385" s="926"/>
      <c r="AS385" s="926"/>
      <c r="AT385" s="926"/>
      <c r="AU385" s="926"/>
      <c r="AV385" s="926"/>
      <c r="AW385" s="926"/>
      <c r="AX385" s="926"/>
      <c r="AY385" s="926"/>
      <c r="AZ385" s="926"/>
      <c r="BA385" s="926"/>
      <c r="BB385" s="926"/>
      <c r="BC385" s="926"/>
      <c r="BD385" s="926"/>
      <c r="BE385" s="926"/>
      <c r="BF385" s="926"/>
      <c r="BG385" s="926"/>
      <c r="BH385" s="926"/>
      <c r="BI385" s="926"/>
      <c r="BJ385" s="926"/>
      <c r="BK385" s="926"/>
      <c r="BL385" s="926"/>
      <c r="BM385" s="926"/>
      <c r="BN385" s="926"/>
      <c r="BO385" s="926"/>
      <c r="BP385" s="926"/>
      <c r="BQ385" s="926"/>
      <c r="BR385" s="926"/>
      <c r="BS385" s="926"/>
      <c r="BT385" s="926"/>
      <c r="BU385" s="926"/>
      <c r="BV385" s="926"/>
      <c r="BW385" s="926"/>
      <c r="BX385" s="926"/>
      <c r="BY385" s="926"/>
      <c r="BZ385" s="926"/>
      <c r="CA385" s="926"/>
      <c r="CB385" s="926"/>
      <c r="CC385" s="926"/>
      <c r="CD385" s="926"/>
      <c r="CE385" s="926"/>
      <c r="CF385" s="926"/>
      <c r="CG385" s="926"/>
      <c r="CH385" s="926"/>
      <c r="CI385" s="926"/>
      <c r="CJ385" s="926"/>
      <c r="CK385" s="926"/>
      <c r="CL385" s="941"/>
    </row>
    <row r="386" spans="1:90" s="927" customFormat="1" hidden="1">
      <c r="A386" s="928" t="str">
        <f>IF(ISERROR(#REF!),"xx","")</f>
        <v>xx</v>
      </c>
      <c r="B386" s="971"/>
      <c r="C386" s="950" t="str">
        <f t="shared" si="5"/>
        <v/>
      </c>
      <c r="D386" s="942" t="s">
        <v>2646</v>
      </c>
      <c r="E386" s="952" t="s">
        <v>2664</v>
      </c>
      <c r="F386" s="925">
        <v>4050</v>
      </c>
      <c r="G386" s="925">
        <v>4750</v>
      </c>
      <c r="H386" s="925"/>
      <c r="I386" s="926"/>
      <c r="J386" s="926"/>
      <c r="K386" s="926"/>
      <c r="L386" s="926"/>
      <c r="M386" s="926"/>
      <c r="N386" s="926"/>
      <c r="O386" s="926"/>
      <c r="P386" s="926"/>
      <c r="Q386" s="926"/>
      <c r="R386" s="926"/>
      <c r="S386" s="926"/>
      <c r="T386" s="926"/>
      <c r="U386" s="926"/>
      <c r="V386" s="926"/>
      <c r="W386" s="926"/>
      <c r="X386" s="926"/>
      <c r="Y386" s="926"/>
      <c r="Z386" s="926"/>
      <c r="AA386" s="926"/>
      <c r="AB386" s="926"/>
      <c r="AC386" s="926"/>
      <c r="AD386" s="926"/>
      <c r="AE386" s="926"/>
      <c r="AF386" s="926"/>
      <c r="AG386" s="926"/>
      <c r="AH386" s="926"/>
      <c r="AI386" s="926"/>
      <c r="AJ386" s="926"/>
      <c r="AK386" s="926"/>
      <c r="AL386" s="926"/>
      <c r="AM386" s="926"/>
      <c r="AN386" s="926"/>
      <c r="AO386" s="926"/>
      <c r="AP386" s="926"/>
      <c r="AQ386" s="926"/>
      <c r="AR386" s="926"/>
      <c r="AS386" s="926"/>
      <c r="AT386" s="926"/>
      <c r="AU386" s="926"/>
      <c r="AV386" s="926"/>
      <c r="AW386" s="926"/>
      <c r="AX386" s="926"/>
      <c r="AY386" s="926"/>
      <c r="AZ386" s="926"/>
      <c r="BA386" s="926"/>
      <c r="BB386" s="926"/>
      <c r="BC386" s="926"/>
      <c r="BD386" s="926"/>
      <c r="BE386" s="926"/>
      <c r="BF386" s="926"/>
      <c r="BG386" s="926"/>
      <c r="BH386" s="926"/>
      <c r="BI386" s="926"/>
      <c r="BJ386" s="926"/>
      <c r="BK386" s="926"/>
      <c r="BL386" s="926"/>
      <c r="BM386" s="926"/>
      <c r="BN386" s="926"/>
      <c r="BO386" s="926"/>
      <c r="BP386" s="926"/>
      <c r="BQ386" s="926"/>
      <c r="BR386" s="926"/>
      <c r="BS386" s="926"/>
      <c r="BT386" s="926"/>
      <c r="BU386" s="926"/>
      <c r="BV386" s="926"/>
      <c r="BW386" s="926"/>
      <c r="BX386" s="926"/>
      <c r="BY386" s="926"/>
      <c r="BZ386" s="926"/>
      <c r="CA386" s="926"/>
      <c r="CB386" s="926"/>
      <c r="CC386" s="926"/>
      <c r="CD386" s="926"/>
      <c r="CE386" s="926"/>
      <c r="CF386" s="926"/>
      <c r="CG386" s="926"/>
      <c r="CH386" s="926"/>
      <c r="CI386" s="926"/>
      <c r="CJ386" s="926"/>
      <c r="CK386" s="926"/>
      <c r="CL386" s="941"/>
    </row>
    <row r="387" spans="1:90" s="927" customFormat="1" hidden="1">
      <c r="A387" s="928" t="str">
        <f>IF(ISERROR(#REF!),"xx","")</f>
        <v>xx</v>
      </c>
      <c r="B387" s="971"/>
      <c r="C387" s="950" t="str">
        <f t="shared" si="5"/>
        <v/>
      </c>
      <c r="D387" s="942" t="s">
        <v>2893</v>
      </c>
      <c r="E387" s="952" t="s">
        <v>2897</v>
      </c>
      <c r="F387" s="925" t="s">
        <v>2880</v>
      </c>
      <c r="G387" s="925"/>
      <c r="H387" s="925"/>
      <c r="I387" s="926"/>
      <c r="J387" s="926"/>
      <c r="K387" s="926"/>
      <c r="L387" s="926"/>
      <c r="M387" s="926"/>
      <c r="N387" s="926"/>
      <c r="O387" s="926"/>
      <c r="P387" s="926"/>
      <c r="Q387" s="926"/>
      <c r="R387" s="926"/>
      <c r="S387" s="926"/>
      <c r="T387" s="926"/>
      <c r="U387" s="926"/>
      <c r="V387" s="926"/>
      <c r="W387" s="926"/>
      <c r="X387" s="926"/>
      <c r="Y387" s="926"/>
      <c r="Z387" s="926"/>
      <c r="AA387" s="926"/>
      <c r="AB387" s="926"/>
      <c r="AC387" s="926"/>
      <c r="AD387" s="926"/>
      <c r="AE387" s="926"/>
      <c r="AF387" s="926"/>
      <c r="AG387" s="926"/>
      <c r="AH387" s="926"/>
      <c r="AI387" s="926"/>
      <c r="AJ387" s="926"/>
      <c r="AK387" s="926"/>
      <c r="AL387" s="926"/>
      <c r="AM387" s="926"/>
      <c r="AN387" s="926"/>
      <c r="AO387" s="926"/>
      <c r="AP387" s="926"/>
      <c r="AQ387" s="926"/>
      <c r="AR387" s="926"/>
      <c r="AS387" s="926"/>
      <c r="AT387" s="926"/>
      <c r="AU387" s="926"/>
      <c r="AV387" s="926"/>
      <c r="AW387" s="926"/>
      <c r="AX387" s="926"/>
      <c r="AY387" s="926"/>
      <c r="AZ387" s="926"/>
      <c r="BA387" s="926"/>
      <c r="BB387" s="926"/>
      <c r="BC387" s="926"/>
      <c r="BD387" s="926"/>
      <c r="BE387" s="926"/>
      <c r="BF387" s="926"/>
      <c r="BG387" s="926"/>
      <c r="BH387" s="926"/>
      <c r="BI387" s="926"/>
      <c r="BJ387" s="926"/>
      <c r="BK387" s="926"/>
      <c r="BL387" s="926"/>
      <c r="BM387" s="926"/>
      <c r="BN387" s="926"/>
      <c r="BO387" s="926"/>
      <c r="BP387" s="926"/>
      <c r="BQ387" s="926"/>
      <c r="BR387" s="926"/>
      <c r="BS387" s="926"/>
      <c r="BT387" s="926"/>
      <c r="BU387" s="926"/>
      <c r="BV387" s="926"/>
      <c r="BW387" s="926"/>
      <c r="BX387" s="926"/>
      <c r="BY387" s="926"/>
      <c r="BZ387" s="926"/>
      <c r="CA387" s="926"/>
      <c r="CB387" s="926"/>
      <c r="CC387" s="926"/>
      <c r="CD387" s="926"/>
      <c r="CE387" s="926"/>
      <c r="CF387" s="926"/>
      <c r="CG387" s="926"/>
      <c r="CH387" s="926"/>
      <c r="CI387" s="926"/>
      <c r="CJ387" s="926"/>
      <c r="CK387" s="926"/>
      <c r="CL387" s="941"/>
    </row>
    <row r="388" spans="1:90" s="927" customFormat="1" hidden="1">
      <c r="A388" s="928" t="str">
        <f>IF(ISERROR(#REF!),"xx","")</f>
        <v>xx</v>
      </c>
      <c r="B388" s="971"/>
      <c r="C388" s="950" t="str">
        <f t="shared" si="5"/>
        <v/>
      </c>
      <c r="D388" s="942" t="s">
        <v>2986</v>
      </c>
      <c r="E388" s="952" t="s">
        <v>2990</v>
      </c>
      <c r="F388" s="925" t="s">
        <v>2585</v>
      </c>
      <c r="G388" s="925" t="s">
        <v>2586</v>
      </c>
      <c r="H388" s="925" t="s">
        <v>2984</v>
      </c>
      <c r="I388" s="926"/>
      <c r="J388" s="926"/>
      <c r="K388" s="926"/>
      <c r="L388" s="926"/>
      <c r="M388" s="926"/>
      <c r="N388" s="926"/>
      <c r="O388" s="926"/>
      <c r="P388" s="926"/>
      <c r="Q388" s="926"/>
      <c r="R388" s="926"/>
      <c r="S388" s="926"/>
      <c r="T388" s="926"/>
      <c r="U388" s="926"/>
      <c r="V388" s="926"/>
      <c r="W388" s="926"/>
      <c r="X388" s="926"/>
      <c r="Y388" s="926"/>
      <c r="Z388" s="926"/>
      <c r="AA388" s="926"/>
      <c r="AB388" s="926"/>
      <c r="AC388" s="926"/>
      <c r="AD388" s="926"/>
      <c r="AE388" s="926"/>
      <c r="AF388" s="926"/>
      <c r="AG388" s="926"/>
      <c r="AH388" s="926"/>
      <c r="AI388" s="926"/>
      <c r="AJ388" s="926"/>
      <c r="AK388" s="926"/>
      <c r="AL388" s="926"/>
      <c r="AM388" s="926"/>
      <c r="AN388" s="926"/>
      <c r="AO388" s="926"/>
      <c r="AP388" s="926"/>
      <c r="AQ388" s="926"/>
      <c r="AR388" s="926"/>
      <c r="AS388" s="926"/>
      <c r="AT388" s="926"/>
      <c r="AU388" s="926"/>
      <c r="AV388" s="926"/>
      <c r="AW388" s="926"/>
      <c r="AX388" s="926"/>
      <c r="AY388" s="926"/>
      <c r="AZ388" s="926"/>
      <c r="BA388" s="926"/>
      <c r="BB388" s="926"/>
      <c r="BC388" s="926"/>
      <c r="BD388" s="926"/>
      <c r="BE388" s="926"/>
      <c r="BF388" s="926"/>
      <c r="BG388" s="926"/>
      <c r="BH388" s="926"/>
      <c r="BI388" s="926"/>
      <c r="BJ388" s="926"/>
      <c r="BK388" s="926"/>
      <c r="BL388" s="926"/>
      <c r="BM388" s="926"/>
      <c r="BN388" s="926"/>
      <c r="BO388" s="926"/>
      <c r="BP388" s="926"/>
      <c r="BQ388" s="926"/>
      <c r="BR388" s="926"/>
      <c r="BS388" s="926"/>
      <c r="BT388" s="926"/>
      <c r="BU388" s="926"/>
      <c r="BV388" s="926"/>
      <c r="BW388" s="926"/>
      <c r="BX388" s="926"/>
      <c r="BY388" s="926"/>
      <c r="BZ388" s="926"/>
      <c r="CA388" s="926"/>
      <c r="CB388" s="926"/>
      <c r="CC388" s="926"/>
      <c r="CD388" s="926"/>
      <c r="CE388" s="926"/>
      <c r="CF388" s="926"/>
      <c r="CG388" s="926"/>
      <c r="CH388" s="926"/>
      <c r="CI388" s="926"/>
      <c r="CJ388" s="926"/>
      <c r="CK388" s="926"/>
      <c r="CL388" s="941"/>
    </row>
    <row r="389" spans="1:90" s="927" customFormat="1" hidden="1">
      <c r="A389" s="928" t="str">
        <f>IF(ISERROR(#REF!),"xx","")</f>
        <v>xx</v>
      </c>
      <c r="B389" s="971"/>
      <c r="C389" s="950" t="str">
        <f t="shared" si="5"/>
        <v/>
      </c>
      <c r="D389" s="942" t="s">
        <v>3027</v>
      </c>
      <c r="E389" s="952" t="s">
        <v>3030</v>
      </c>
      <c r="F389" s="925" t="s">
        <v>2670</v>
      </c>
      <c r="G389" s="925" t="s">
        <v>2880</v>
      </c>
      <c r="H389" s="925"/>
      <c r="I389" s="926"/>
      <c r="J389" s="926"/>
      <c r="K389" s="926"/>
      <c r="L389" s="926"/>
      <c r="M389" s="926"/>
      <c r="N389" s="926"/>
      <c r="O389" s="926"/>
      <c r="P389" s="926"/>
      <c r="Q389" s="926"/>
      <c r="R389" s="926"/>
      <c r="S389" s="926"/>
      <c r="T389" s="926"/>
      <c r="U389" s="926"/>
      <c r="V389" s="926"/>
      <c r="W389" s="926"/>
      <c r="X389" s="926"/>
      <c r="Y389" s="926"/>
      <c r="Z389" s="926"/>
      <c r="AA389" s="926"/>
      <c r="AB389" s="926"/>
      <c r="AC389" s="926"/>
      <c r="AD389" s="926"/>
      <c r="AE389" s="926"/>
      <c r="AF389" s="926"/>
      <c r="AG389" s="926"/>
      <c r="AH389" s="926"/>
      <c r="AI389" s="926"/>
      <c r="AJ389" s="926"/>
      <c r="AK389" s="926"/>
      <c r="AL389" s="926"/>
      <c r="AM389" s="926"/>
      <c r="AN389" s="926"/>
      <c r="AO389" s="926"/>
      <c r="AP389" s="926"/>
      <c r="AQ389" s="926"/>
      <c r="AR389" s="926"/>
      <c r="AS389" s="926"/>
      <c r="AT389" s="926"/>
      <c r="AU389" s="926"/>
      <c r="AV389" s="926"/>
      <c r="AW389" s="926"/>
      <c r="AX389" s="926"/>
      <c r="AY389" s="926"/>
      <c r="AZ389" s="926"/>
      <c r="BA389" s="926"/>
      <c r="BB389" s="926"/>
      <c r="BC389" s="926"/>
      <c r="BD389" s="926"/>
      <c r="BE389" s="926"/>
      <c r="BF389" s="926"/>
      <c r="BG389" s="926"/>
      <c r="BH389" s="926"/>
      <c r="BI389" s="926"/>
      <c r="BJ389" s="926"/>
      <c r="BK389" s="926"/>
      <c r="BL389" s="926"/>
      <c r="BM389" s="926"/>
      <c r="BN389" s="926"/>
      <c r="BO389" s="926"/>
      <c r="BP389" s="926"/>
      <c r="BQ389" s="926"/>
      <c r="BR389" s="926"/>
      <c r="BS389" s="926"/>
      <c r="BT389" s="926"/>
      <c r="BU389" s="926"/>
      <c r="BV389" s="926"/>
      <c r="BW389" s="926"/>
      <c r="BX389" s="926"/>
      <c r="BY389" s="926"/>
      <c r="BZ389" s="926"/>
      <c r="CA389" s="926"/>
      <c r="CB389" s="926"/>
      <c r="CC389" s="926"/>
      <c r="CD389" s="926"/>
      <c r="CE389" s="926"/>
      <c r="CF389" s="926"/>
      <c r="CG389" s="926"/>
      <c r="CH389" s="926"/>
      <c r="CI389" s="926"/>
      <c r="CJ389" s="926"/>
      <c r="CK389" s="926"/>
      <c r="CL389" s="941"/>
    </row>
    <row r="390" spans="1:90" s="927" customFormat="1">
      <c r="A390" s="928" t="str">
        <f>IF(ISERROR(#REF!),"xx","")</f>
        <v>xx</v>
      </c>
      <c r="B390" s="971"/>
      <c r="C390" s="950" t="str">
        <f t="shared" si="5"/>
        <v>Press C83hc</v>
      </c>
      <c r="D390" s="942">
        <v>9967008303</v>
      </c>
      <c r="E390" s="952" t="s">
        <v>4568</v>
      </c>
      <c r="F390" s="926" t="s">
        <v>4313</v>
      </c>
      <c r="G390" s="926" t="s">
        <v>4314</v>
      </c>
      <c r="H390" s="926" t="s">
        <v>4315</v>
      </c>
      <c r="I390" s="926" t="s">
        <v>4310</v>
      </c>
      <c r="J390" s="926" t="s">
        <v>4311</v>
      </c>
      <c r="K390" s="932" t="s">
        <v>4567</v>
      </c>
      <c r="L390" s="929"/>
      <c r="M390" s="929"/>
      <c r="N390" s="929"/>
      <c r="O390" s="926"/>
      <c r="P390" s="926"/>
      <c r="Q390" s="926"/>
      <c r="R390" s="926"/>
      <c r="S390" s="926"/>
      <c r="T390" s="926"/>
      <c r="U390" s="926"/>
      <c r="V390" s="926"/>
      <c r="W390" s="926"/>
      <c r="X390" s="926"/>
      <c r="Y390" s="926"/>
      <c r="Z390" s="926"/>
      <c r="AA390" s="926"/>
      <c r="AB390" s="926"/>
      <c r="AC390" s="926"/>
      <c r="AD390" s="926"/>
      <c r="AE390" s="926"/>
      <c r="AF390" s="926"/>
      <c r="AG390" s="926"/>
      <c r="AH390" s="926"/>
      <c r="AI390" s="926"/>
      <c r="AJ390" s="926"/>
      <c r="AK390" s="926"/>
      <c r="AL390" s="926"/>
      <c r="AM390" s="926"/>
      <c r="AN390" s="926"/>
      <c r="AO390" s="926"/>
      <c r="AP390" s="926"/>
      <c r="AQ390" s="926"/>
      <c r="AR390" s="926"/>
      <c r="AS390" s="926"/>
      <c r="AT390" s="926"/>
      <c r="AU390" s="926"/>
      <c r="AV390" s="926"/>
      <c r="AW390" s="926"/>
      <c r="AX390" s="926"/>
      <c r="AY390" s="926"/>
      <c r="AZ390" s="926"/>
      <c r="BA390" s="926"/>
      <c r="BB390" s="926"/>
      <c r="BC390" s="926"/>
      <c r="BD390" s="926"/>
      <c r="BE390" s="926"/>
      <c r="BF390" s="926"/>
      <c r="BG390" s="926"/>
      <c r="BH390" s="926"/>
      <c r="BI390" s="926"/>
      <c r="BJ390" s="926"/>
      <c r="BK390" s="926"/>
      <c r="BL390" s="926"/>
      <c r="BM390" s="926"/>
      <c r="BN390" s="926"/>
      <c r="BO390" s="926"/>
      <c r="BP390" s="926"/>
      <c r="BQ390" s="926"/>
      <c r="BR390" s="926"/>
      <c r="BS390" s="926"/>
      <c r="BT390" s="926"/>
      <c r="BU390" s="926"/>
      <c r="BV390" s="926"/>
      <c r="BW390" s="926"/>
      <c r="BX390" s="926"/>
      <c r="BY390" s="926"/>
      <c r="BZ390" s="926"/>
      <c r="CA390" s="926"/>
      <c r="CB390" s="926"/>
      <c r="CC390" s="926"/>
      <c r="CD390" s="926"/>
      <c r="CE390" s="926"/>
      <c r="CF390" s="926"/>
      <c r="CG390" s="926"/>
      <c r="CH390" s="926"/>
      <c r="CI390" s="926"/>
      <c r="CJ390" s="926"/>
      <c r="CK390" s="926"/>
      <c r="CL390" s="941"/>
    </row>
    <row r="391" spans="1:90" s="927" customFormat="1" hidden="1">
      <c r="A391" s="928" t="str">
        <f>IF(ISERROR(#REF!),"xx","")</f>
        <v>xx</v>
      </c>
      <c r="B391" s="971"/>
      <c r="C391" s="950" t="str">
        <f t="shared" ref="C391:C454" si="6">IF(ISERROR(MATCH($C$2,F391:CL391,0)),"",C$2)</f>
        <v/>
      </c>
      <c r="D391" s="942" t="s">
        <v>3351</v>
      </c>
      <c r="E391" s="952" t="s">
        <v>2246</v>
      </c>
      <c r="F391" s="929">
        <v>226</v>
      </c>
      <c r="G391" s="929"/>
      <c r="H391" s="929"/>
      <c r="I391" s="926"/>
      <c r="J391" s="926"/>
      <c r="K391" s="926"/>
      <c r="L391" s="926"/>
      <c r="M391" s="926"/>
      <c r="N391" s="926"/>
      <c r="O391" s="926"/>
      <c r="P391" s="926"/>
      <c r="Q391" s="926"/>
      <c r="R391" s="926"/>
      <c r="S391" s="926"/>
      <c r="T391" s="926"/>
      <c r="U391" s="926"/>
      <c r="V391" s="926"/>
      <c r="W391" s="926"/>
      <c r="X391" s="926"/>
      <c r="Y391" s="926"/>
      <c r="Z391" s="926"/>
      <c r="AA391" s="926"/>
      <c r="AB391" s="926"/>
      <c r="AC391" s="926"/>
      <c r="AD391" s="926"/>
      <c r="AE391" s="926"/>
      <c r="AF391" s="926"/>
      <c r="AG391" s="926"/>
      <c r="AH391" s="926"/>
      <c r="AI391" s="926"/>
      <c r="AJ391" s="926"/>
      <c r="AK391" s="926"/>
      <c r="AL391" s="926"/>
      <c r="AM391" s="926"/>
      <c r="AN391" s="926"/>
      <c r="AO391" s="926"/>
      <c r="AP391" s="926"/>
      <c r="AQ391" s="926"/>
      <c r="AR391" s="926"/>
      <c r="AS391" s="926"/>
      <c r="AT391" s="926"/>
      <c r="AU391" s="926"/>
      <c r="AV391" s="926"/>
      <c r="AW391" s="926"/>
      <c r="AX391" s="926"/>
      <c r="AY391" s="926"/>
      <c r="AZ391" s="926"/>
      <c r="BA391" s="926"/>
      <c r="BB391" s="926"/>
      <c r="BC391" s="926"/>
      <c r="BD391" s="926"/>
      <c r="BE391" s="926"/>
      <c r="BF391" s="926"/>
      <c r="BG391" s="926"/>
      <c r="BH391" s="926"/>
      <c r="BI391" s="926"/>
      <c r="BJ391" s="926"/>
      <c r="BK391" s="926"/>
      <c r="BL391" s="926"/>
      <c r="BM391" s="926"/>
      <c r="BN391" s="926"/>
      <c r="BO391" s="926"/>
      <c r="BP391" s="926"/>
      <c r="BQ391" s="926"/>
      <c r="BR391" s="926"/>
      <c r="BS391" s="926"/>
      <c r="BT391" s="926"/>
      <c r="BU391" s="926"/>
      <c r="BV391" s="926"/>
      <c r="BW391" s="926"/>
      <c r="BX391" s="926"/>
      <c r="BY391" s="926"/>
      <c r="BZ391" s="926"/>
      <c r="CA391" s="926"/>
      <c r="CB391" s="926"/>
      <c r="CC391" s="926"/>
      <c r="CD391" s="926"/>
      <c r="CE391" s="926"/>
      <c r="CF391" s="926"/>
      <c r="CG391" s="926"/>
      <c r="CH391" s="926"/>
      <c r="CI391" s="926"/>
      <c r="CJ391" s="926"/>
      <c r="CK391" s="926"/>
      <c r="CL391" s="941"/>
    </row>
    <row r="392" spans="1:90" s="927" customFormat="1" hidden="1">
      <c r="A392" s="928" t="str">
        <f>IF(ISERROR(#REF!),"xx","")</f>
        <v>xx</v>
      </c>
      <c r="B392" s="971"/>
      <c r="C392" s="950" t="str">
        <f t="shared" si="6"/>
        <v/>
      </c>
      <c r="D392" s="940" t="s">
        <v>2015</v>
      </c>
      <c r="E392" s="955" t="s">
        <v>2247</v>
      </c>
      <c r="F392" s="929" t="s">
        <v>2018</v>
      </c>
      <c r="G392" s="926" t="s">
        <v>3242</v>
      </c>
      <c r="H392" s="929" t="s">
        <v>2019</v>
      </c>
      <c r="I392" s="929" t="s">
        <v>2020</v>
      </c>
      <c r="J392" s="926"/>
      <c r="K392" s="926"/>
      <c r="L392" s="926"/>
      <c r="M392" s="926"/>
      <c r="N392" s="926"/>
      <c r="O392" s="926"/>
      <c r="P392" s="926"/>
      <c r="Q392" s="926"/>
      <c r="R392" s="926"/>
      <c r="S392" s="926"/>
      <c r="T392" s="926"/>
      <c r="U392" s="926"/>
      <c r="V392" s="926"/>
      <c r="W392" s="926"/>
      <c r="X392" s="926"/>
      <c r="Y392" s="926"/>
      <c r="Z392" s="926"/>
      <c r="AA392" s="926"/>
      <c r="AB392" s="926"/>
      <c r="AC392" s="926"/>
      <c r="AD392" s="926"/>
      <c r="AE392" s="926"/>
      <c r="AF392" s="926"/>
      <c r="AG392" s="926"/>
      <c r="AH392" s="926"/>
      <c r="AI392" s="926"/>
      <c r="AJ392" s="926"/>
      <c r="AK392" s="926"/>
      <c r="AL392" s="926"/>
      <c r="AM392" s="926"/>
      <c r="AN392" s="926"/>
      <c r="AO392" s="926"/>
      <c r="AP392" s="926"/>
      <c r="AQ392" s="926"/>
      <c r="AR392" s="926"/>
      <c r="AS392" s="926"/>
      <c r="AT392" s="926"/>
      <c r="AU392" s="926"/>
      <c r="AV392" s="926"/>
      <c r="AW392" s="926"/>
      <c r="AX392" s="926"/>
      <c r="AY392" s="926"/>
      <c r="AZ392" s="926"/>
      <c r="BA392" s="926"/>
      <c r="BB392" s="926"/>
      <c r="BC392" s="926"/>
      <c r="BD392" s="926"/>
      <c r="BE392" s="926"/>
      <c r="BF392" s="926"/>
      <c r="BG392" s="926"/>
      <c r="BH392" s="926"/>
      <c r="BI392" s="926"/>
      <c r="BJ392" s="926"/>
      <c r="BK392" s="926"/>
      <c r="BL392" s="926"/>
      <c r="BM392" s="926"/>
      <c r="BN392" s="926"/>
      <c r="BO392" s="926"/>
      <c r="BP392" s="926"/>
      <c r="BQ392" s="926"/>
      <c r="BR392" s="926"/>
      <c r="BS392" s="926"/>
      <c r="BT392" s="926"/>
      <c r="BU392" s="926"/>
      <c r="BV392" s="926"/>
      <c r="BW392" s="926"/>
      <c r="BX392" s="926"/>
      <c r="BY392" s="926"/>
      <c r="BZ392" s="926"/>
      <c r="CA392" s="926"/>
      <c r="CB392" s="926"/>
      <c r="CC392" s="926"/>
      <c r="CD392" s="926"/>
      <c r="CE392" s="926"/>
      <c r="CF392" s="926"/>
      <c r="CG392" s="926"/>
      <c r="CH392" s="926"/>
      <c r="CI392" s="926"/>
      <c r="CJ392" s="926"/>
      <c r="CK392" s="926"/>
      <c r="CL392" s="941"/>
    </row>
    <row r="393" spans="1:90" s="927" customFormat="1" hidden="1">
      <c r="A393" s="928" t="str">
        <f>IF(ISERROR(#REF!),"xx","")</f>
        <v>xx</v>
      </c>
      <c r="B393" s="971"/>
      <c r="C393" s="950" t="str">
        <f t="shared" si="6"/>
        <v/>
      </c>
      <c r="D393" s="940" t="s">
        <v>2534</v>
      </c>
      <c r="E393" s="955" t="s">
        <v>2560</v>
      </c>
      <c r="F393" s="929">
        <v>4020</v>
      </c>
      <c r="G393" s="929"/>
      <c r="H393" s="929"/>
      <c r="I393" s="926"/>
      <c r="J393" s="926"/>
      <c r="K393" s="926"/>
      <c r="L393" s="926"/>
      <c r="M393" s="926"/>
      <c r="N393" s="926"/>
      <c r="O393" s="926"/>
      <c r="P393" s="926"/>
      <c r="Q393" s="926"/>
      <c r="R393" s="926"/>
      <c r="S393" s="926"/>
      <c r="T393" s="926"/>
      <c r="U393" s="926"/>
      <c r="V393" s="926"/>
      <c r="W393" s="926"/>
      <c r="X393" s="926"/>
      <c r="Y393" s="926"/>
      <c r="Z393" s="926"/>
      <c r="AA393" s="926"/>
      <c r="AB393" s="926"/>
      <c r="AC393" s="926"/>
      <c r="AD393" s="926"/>
      <c r="AE393" s="926"/>
      <c r="AF393" s="926"/>
      <c r="AG393" s="926"/>
      <c r="AH393" s="926"/>
      <c r="AI393" s="926"/>
      <c r="AJ393" s="926"/>
      <c r="AK393" s="926"/>
      <c r="AL393" s="926"/>
      <c r="AM393" s="926"/>
      <c r="AN393" s="926"/>
      <c r="AO393" s="926"/>
      <c r="AP393" s="926"/>
      <c r="AQ393" s="926"/>
      <c r="AR393" s="926"/>
      <c r="AS393" s="926"/>
      <c r="AT393" s="926"/>
      <c r="AU393" s="926"/>
      <c r="AV393" s="926"/>
      <c r="AW393" s="926"/>
      <c r="AX393" s="926"/>
      <c r="AY393" s="926"/>
      <c r="AZ393" s="926"/>
      <c r="BA393" s="926"/>
      <c r="BB393" s="926"/>
      <c r="BC393" s="926"/>
      <c r="BD393" s="926"/>
      <c r="BE393" s="926"/>
      <c r="BF393" s="926"/>
      <c r="BG393" s="926"/>
      <c r="BH393" s="926"/>
      <c r="BI393" s="926"/>
      <c r="BJ393" s="926"/>
      <c r="BK393" s="926"/>
      <c r="BL393" s="926"/>
      <c r="BM393" s="926"/>
      <c r="BN393" s="926"/>
      <c r="BO393" s="926"/>
      <c r="BP393" s="926"/>
      <c r="BQ393" s="926"/>
      <c r="BR393" s="926"/>
      <c r="BS393" s="926"/>
      <c r="BT393" s="926"/>
      <c r="BU393" s="926"/>
      <c r="BV393" s="926"/>
      <c r="BW393" s="926"/>
      <c r="BX393" s="926"/>
      <c r="BY393" s="926"/>
      <c r="BZ393" s="926"/>
      <c r="CA393" s="926"/>
      <c r="CB393" s="926"/>
      <c r="CC393" s="926"/>
      <c r="CD393" s="926"/>
      <c r="CE393" s="926"/>
      <c r="CF393" s="926"/>
      <c r="CG393" s="926"/>
      <c r="CH393" s="926"/>
      <c r="CI393" s="926"/>
      <c r="CJ393" s="926"/>
      <c r="CK393" s="926"/>
      <c r="CL393" s="941"/>
    </row>
    <row r="394" spans="1:90" s="927" customFormat="1" hidden="1">
      <c r="A394" s="928" t="str">
        <f>IF(ISERROR(#REF!),"xx","")</f>
        <v>xx</v>
      </c>
      <c r="B394" s="971"/>
      <c r="C394" s="950" t="str">
        <f t="shared" si="6"/>
        <v/>
      </c>
      <c r="D394" s="940" t="s">
        <v>2533</v>
      </c>
      <c r="E394" s="955" t="s">
        <v>2559</v>
      </c>
      <c r="F394" s="929">
        <v>3320</v>
      </c>
      <c r="G394" s="926">
        <v>4050</v>
      </c>
      <c r="H394" s="926">
        <v>4750</v>
      </c>
      <c r="I394" s="926" t="s">
        <v>2670</v>
      </c>
      <c r="J394" s="926" t="s">
        <v>3007</v>
      </c>
      <c r="K394" s="929" t="s">
        <v>2585</v>
      </c>
      <c r="L394" s="929" t="s">
        <v>2586</v>
      </c>
      <c r="M394" s="926" t="s">
        <v>2984</v>
      </c>
      <c r="N394" s="926"/>
      <c r="O394" s="926"/>
      <c r="P394" s="926"/>
      <c r="Q394" s="926"/>
      <c r="R394" s="926"/>
      <c r="S394" s="926"/>
      <c r="T394" s="926"/>
      <c r="U394" s="926"/>
      <c r="V394" s="926"/>
      <c r="W394" s="926"/>
      <c r="X394" s="926"/>
      <c r="Y394" s="926"/>
      <c r="Z394" s="926"/>
      <c r="AA394" s="926"/>
      <c r="AB394" s="926"/>
      <c r="AC394" s="926"/>
      <c r="AD394" s="926"/>
      <c r="AE394" s="926"/>
      <c r="AF394" s="926"/>
      <c r="AG394" s="926"/>
      <c r="AH394" s="926"/>
      <c r="AI394" s="926"/>
      <c r="AJ394" s="926"/>
      <c r="AK394" s="926"/>
      <c r="AL394" s="926"/>
      <c r="AM394" s="926"/>
      <c r="AN394" s="926"/>
      <c r="AO394" s="926"/>
      <c r="AP394" s="926"/>
      <c r="AQ394" s="926"/>
      <c r="AR394" s="926"/>
      <c r="AS394" s="926"/>
      <c r="AT394" s="926"/>
      <c r="AU394" s="926"/>
      <c r="AV394" s="926"/>
      <c r="AW394" s="926"/>
      <c r="AX394" s="926"/>
      <c r="AY394" s="926"/>
      <c r="AZ394" s="926"/>
      <c r="BA394" s="926"/>
      <c r="BB394" s="926"/>
      <c r="BC394" s="926"/>
      <c r="BD394" s="926"/>
      <c r="BE394" s="926"/>
      <c r="BF394" s="926"/>
      <c r="BG394" s="926"/>
      <c r="BH394" s="926"/>
      <c r="BI394" s="926"/>
      <c r="BJ394" s="926"/>
      <c r="BK394" s="926"/>
      <c r="BL394" s="926"/>
      <c r="BM394" s="926"/>
      <c r="BN394" s="926"/>
      <c r="BO394" s="926"/>
      <c r="BP394" s="926"/>
      <c r="BQ394" s="926"/>
      <c r="BR394" s="926"/>
      <c r="BS394" s="926"/>
      <c r="BT394" s="926"/>
      <c r="BU394" s="926"/>
      <c r="BV394" s="926"/>
      <c r="BW394" s="926"/>
      <c r="BX394" s="926"/>
      <c r="BY394" s="926"/>
      <c r="BZ394" s="926"/>
      <c r="CA394" s="926"/>
      <c r="CB394" s="926"/>
      <c r="CC394" s="926"/>
      <c r="CD394" s="926"/>
      <c r="CE394" s="926"/>
      <c r="CF394" s="926"/>
      <c r="CG394" s="926"/>
      <c r="CH394" s="926"/>
      <c r="CI394" s="926"/>
      <c r="CJ394" s="926"/>
      <c r="CK394" s="926"/>
      <c r="CL394" s="941"/>
    </row>
    <row r="395" spans="1:90" s="927" customFormat="1" hidden="1">
      <c r="A395" s="928" t="str">
        <f>IF(ISERROR(#REF!),"xx","")</f>
        <v>xx</v>
      </c>
      <c r="B395" s="971"/>
      <c r="C395" s="950" t="str">
        <f t="shared" si="6"/>
        <v/>
      </c>
      <c r="D395" s="940" t="s">
        <v>4425</v>
      </c>
      <c r="E395" s="955" t="s">
        <v>4489</v>
      </c>
      <c r="F395" s="929">
        <v>4422</v>
      </c>
      <c r="G395" s="929" t="s">
        <v>4409</v>
      </c>
      <c r="H395" s="929"/>
      <c r="I395" s="926"/>
      <c r="J395" s="926"/>
      <c r="K395" s="926"/>
      <c r="L395" s="926"/>
      <c r="M395" s="926"/>
      <c r="N395" s="926"/>
      <c r="O395" s="926"/>
      <c r="P395" s="926"/>
      <c r="Q395" s="926"/>
      <c r="R395" s="926"/>
      <c r="S395" s="926"/>
      <c r="T395" s="926"/>
      <c r="U395" s="926"/>
      <c r="V395" s="926"/>
      <c r="W395" s="926"/>
      <c r="X395" s="926"/>
      <c r="Y395" s="926"/>
      <c r="Z395" s="926"/>
      <c r="AA395" s="926"/>
      <c r="AB395" s="926"/>
      <c r="AC395" s="926"/>
      <c r="AD395" s="926"/>
      <c r="AE395" s="926"/>
      <c r="AF395" s="926"/>
      <c r="AG395" s="926"/>
      <c r="AH395" s="926"/>
      <c r="AI395" s="926"/>
      <c r="AJ395" s="926"/>
      <c r="AK395" s="926"/>
      <c r="AL395" s="926"/>
      <c r="AM395" s="926"/>
      <c r="AN395" s="926"/>
      <c r="AO395" s="926"/>
      <c r="AP395" s="926"/>
      <c r="AQ395" s="926"/>
      <c r="AR395" s="926"/>
      <c r="AS395" s="926"/>
      <c r="AT395" s="926"/>
      <c r="AU395" s="926"/>
      <c r="AV395" s="926"/>
      <c r="AW395" s="926"/>
      <c r="AX395" s="926"/>
      <c r="AY395" s="926"/>
      <c r="AZ395" s="926"/>
      <c r="BA395" s="926"/>
      <c r="BB395" s="926"/>
      <c r="BC395" s="926"/>
      <c r="BD395" s="926"/>
      <c r="BE395" s="926"/>
      <c r="BF395" s="926"/>
      <c r="BG395" s="926"/>
      <c r="BH395" s="926"/>
      <c r="BI395" s="926"/>
      <c r="BJ395" s="926"/>
      <c r="BK395" s="926"/>
      <c r="BL395" s="926"/>
      <c r="BM395" s="926"/>
      <c r="BN395" s="926"/>
      <c r="BO395" s="926"/>
      <c r="BP395" s="926"/>
      <c r="BQ395" s="926"/>
      <c r="BR395" s="926"/>
      <c r="BS395" s="926"/>
      <c r="BT395" s="926"/>
      <c r="BU395" s="926"/>
      <c r="BV395" s="926"/>
      <c r="BW395" s="926"/>
      <c r="BX395" s="926"/>
      <c r="BY395" s="926"/>
      <c r="BZ395" s="926"/>
      <c r="CA395" s="926"/>
      <c r="CB395" s="926"/>
      <c r="CC395" s="926"/>
      <c r="CD395" s="926"/>
      <c r="CE395" s="926"/>
      <c r="CF395" s="926"/>
      <c r="CG395" s="926"/>
      <c r="CH395" s="926"/>
      <c r="CI395" s="926"/>
      <c r="CJ395" s="926"/>
      <c r="CK395" s="926"/>
      <c r="CL395" s="941"/>
    </row>
    <row r="396" spans="1:90" s="927" customFormat="1" hidden="1">
      <c r="A396" s="928" t="str">
        <f>IF(ISERROR(#REF!),"xx","")</f>
        <v>xx</v>
      </c>
      <c r="B396" s="971"/>
      <c r="C396" s="950" t="str">
        <f t="shared" si="6"/>
        <v/>
      </c>
      <c r="D396" s="940" t="s">
        <v>4427</v>
      </c>
      <c r="E396" s="955" t="s">
        <v>4490</v>
      </c>
      <c r="F396" s="929" t="s">
        <v>4408</v>
      </c>
      <c r="G396" s="926"/>
      <c r="H396" s="926"/>
      <c r="I396" s="926"/>
      <c r="J396" s="926"/>
      <c r="K396" s="929"/>
      <c r="L396" s="929"/>
      <c r="M396" s="926"/>
      <c r="N396" s="926"/>
      <c r="O396" s="926"/>
      <c r="P396" s="926"/>
      <c r="Q396" s="926"/>
      <c r="R396" s="926"/>
      <c r="S396" s="926"/>
      <c r="T396" s="926"/>
      <c r="U396" s="926"/>
      <c r="V396" s="926"/>
      <c r="W396" s="926"/>
      <c r="X396" s="926"/>
      <c r="Y396" s="926"/>
      <c r="Z396" s="926"/>
      <c r="AA396" s="926"/>
      <c r="AB396" s="926"/>
      <c r="AC396" s="926"/>
      <c r="AD396" s="926"/>
      <c r="AE396" s="926"/>
      <c r="AF396" s="926"/>
      <c r="AG396" s="926"/>
      <c r="AH396" s="926"/>
      <c r="AI396" s="926"/>
      <c r="AJ396" s="926"/>
      <c r="AK396" s="926"/>
      <c r="AL396" s="926"/>
      <c r="AM396" s="926"/>
      <c r="AN396" s="926"/>
      <c r="AO396" s="926"/>
      <c r="AP396" s="926"/>
      <c r="AQ396" s="926"/>
      <c r="AR396" s="926"/>
      <c r="AS396" s="926"/>
      <c r="AT396" s="926"/>
      <c r="AU396" s="926"/>
      <c r="AV396" s="926"/>
      <c r="AW396" s="926"/>
      <c r="AX396" s="926"/>
      <c r="AY396" s="926"/>
      <c r="AZ396" s="926"/>
      <c r="BA396" s="926"/>
      <c r="BB396" s="926"/>
      <c r="BC396" s="926"/>
      <c r="BD396" s="926"/>
      <c r="BE396" s="926"/>
      <c r="BF396" s="926"/>
      <c r="BG396" s="926"/>
      <c r="BH396" s="926"/>
      <c r="BI396" s="926"/>
      <c r="BJ396" s="926"/>
      <c r="BK396" s="926"/>
      <c r="BL396" s="926"/>
      <c r="BM396" s="926"/>
      <c r="BN396" s="926"/>
      <c r="BO396" s="926"/>
      <c r="BP396" s="926"/>
      <c r="BQ396" s="926"/>
      <c r="BR396" s="926"/>
      <c r="BS396" s="926"/>
      <c r="BT396" s="926"/>
      <c r="BU396" s="926"/>
      <c r="BV396" s="926"/>
      <c r="BW396" s="926"/>
      <c r="BX396" s="926"/>
      <c r="BY396" s="926"/>
      <c r="BZ396" s="926"/>
      <c r="CA396" s="926"/>
      <c r="CB396" s="926"/>
      <c r="CC396" s="926"/>
      <c r="CD396" s="926"/>
      <c r="CE396" s="926"/>
      <c r="CF396" s="926"/>
      <c r="CG396" s="926"/>
      <c r="CH396" s="926"/>
      <c r="CI396" s="926"/>
      <c r="CJ396" s="926"/>
      <c r="CK396" s="926"/>
      <c r="CL396" s="941"/>
    </row>
    <row r="397" spans="1:90" s="927" customFormat="1" hidden="1">
      <c r="A397" s="928" t="str">
        <f>IF(ISERROR(#REF!),"xx","")</f>
        <v>xx</v>
      </c>
      <c r="B397" s="971"/>
      <c r="C397" s="950" t="str">
        <f t="shared" si="6"/>
        <v/>
      </c>
      <c r="D397" s="940">
        <v>9967003957</v>
      </c>
      <c r="E397" s="955" t="s">
        <v>3202</v>
      </c>
      <c r="F397" s="926">
        <v>227</v>
      </c>
      <c r="G397" s="926">
        <v>266</v>
      </c>
      <c r="H397" s="926">
        <v>287</v>
      </c>
      <c r="I397" s="926">
        <v>306</v>
      </c>
      <c r="J397" s="926">
        <v>367</v>
      </c>
      <c r="K397" s="926">
        <v>758</v>
      </c>
      <c r="L397" s="926">
        <v>958</v>
      </c>
      <c r="M397" s="926">
        <v>3320</v>
      </c>
      <c r="N397" s="926">
        <v>3622</v>
      </c>
      <c r="O397" s="926">
        <v>4020</v>
      </c>
      <c r="P397" s="926">
        <v>4050</v>
      </c>
      <c r="Q397" s="926">
        <v>4052</v>
      </c>
      <c r="R397" s="926">
        <v>4422</v>
      </c>
      <c r="S397" s="926">
        <v>4750</v>
      </c>
      <c r="T397" s="926">
        <v>4752</v>
      </c>
      <c r="U397" s="926" t="s">
        <v>2473</v>
      </c>
      <c r="V397" s="926" t="s">
        <v>2474</v>
      </c>
      <c r="W397" s="926" t="s">
        <v>3242</v>
      </c>
      <c r="X397" s="926" t="s">
        <v>4407</v>
      </c>
      <c r="Y397" s="926" t="s">
        <v>2475</v>
      </c>
      <c r="Z397" s="926" t="s">
        <v>2019</v>
      </c>
      <c r="AA397" s="926" t="s">
        <v>4408</v>
      </c>
      <c r="AB397" s="926" t="s">
        <v>2384</v>
      </c>
      <c r="AC397" s="926" t="s">
        <v>2020</v>
      </c>
      <c r="AD397" s="926" t="s">
        <v>4409</v>
      </c>
      <c r="AE397" s="926" t="s">
        <v>2383</v>
      </c>
      <c r="AF397" s="926" t="s">
        <v>2378</v>
      </c>
      <c r="AG397" s="926" t="s">
        <v>2379</v>
      </c>
      <c r="AH397" s="929" t="s">
        <v>2325</v>
      </c>
      <c r="AI397" s="926" t="s">
        <v>2333</v>
      </c>
      <c r="AJ397" s="929" t="s">
        <v>3128</v>
      </c>
      <c r="AK397" s="926" t="s">
        <v>2670</v>
      </c>
      <c r="AL397" s="926" t="s">
        <v>2880</v>
      </c>
      <c r="AM397" s="926" t="s">
        <v>2585</v>
      </c>
      <c r="AN397" s="926" t="s">
        <v>3826</v>
      </c>
      <c r="AO397" s="926" t="s">
        <v>2082</v>
      </c>
      <c r="AP397" s="929" t="s">
        <v>3130</v>
      </c>
      <c r="AQ397" s="926" t="s">
        <v>2586</v>
      </c>
      <c r="AR397" s="926" t="s">
        <v>2984</v>
      </c>
      <c r="AS397" s="926" t="s">
        <v>3827</v>
      </c>
      <c r="AT397" s="926" t="s">
        <v>3828</v>
      </c>
      <c r="AU397" s="926" t="s">
        <v>2052</v>
      </c>
      <c r="AV397" s="926" t="s">
        <v>2051</v>
      </c>
      <c r="AW397" s="926" t="s">
        <v>2072</v>
      </c>
      <c r="AX397" s="926" t="s">
        <v>2073</v>
      </c>
      <c r="AY397" s="926" t="s">
        <v>2380</v>
      </c>
      <c r="AZ397" s="926" t="s">
        <v>2083</v>
      </c>
      <c r="BA397" s="926"/>
      <c r="BB397" s="926"/>
      <c r="BC397" s="926"/>
      <c r="BD397" s="926"/>
      <c r="BE397" s="926"/>
      <c r="BF397" s="926"/>
      <c r="BG397" s="926"/>
      <c r="BH397" s="926"/>
      <c r="BI397" s="926"/>
      <c r="BJ397" s="926"/>
      <c r="BK397" s="926"/>
      <c r="BL397" s="926"/>
      <c r="BM397" s="926"/>
      <c r="BN397" s="926"/>
      <c r="BO397" s="926"/>
      <c r="BP397" s="926"/>
      <c r="BQ397" s="926"/>
      <c r="BR397" s="926"/>
      <c r="BS397" s="926"/>
      <c r="BT397" s="926"/>
      <c r="BU397" s="926"/>
      <c r="BV397" s="926"/>
      <c r="BW397" s="926"/>
      <c r="BX397" s="926"/>
      <c r="BY397" s="926"/>
      <c r="BZ397" s="926"/>
      <c r="CA397" s="926"/>
      <c r="CB397" s="926"/>
      <c r="CC397" s="926"/>
      <c r="CD397" s="926"/>
      <c r="CE397" s="926"/>
      <c r="CF397" s="926"/>
      <c r="CG397" s="926"/>
      <c r="CH397" s="926"/>
      <c r="CI397" s="926"/>
      <c r="CJ397" s="926"/>
      <c r="CK397" s="926"/>
      <c r="CL397" s="941"/>
    </row>
    <row r="398" spans="1:90" s="927" customFormat="1" hidden="1">
      <c r="A398" s="928" t="str">
        <f>IF(ISERROR(#REF!),"xx","")</f>
        <v>xx</v>
      </c>
      <c r="B398" s="971"/>
      <c r="C398" s="950" t="str">
        <f t="shared" si="6"/>
        <v/>
      </c>
      <c r="D398" s="872">
        <v>9967002050</v>
      </c>
      <c r="E398" s="954" t="s">
        <v>2248</v>
      </c>
      <c r="F398" s="926">
        <v>308</v>
      </c>
      <c r="G398" s="926">
        <v>368</v>
      </c>
      <c r="H398" s="926" t="s">
        <v>2473</v>
      </c>
      <c r="I398" s="926" t="s">
        <v>2474</v>
      </c>
      <c r="J398" s="933" t="s">
        <v>4256</v>
      </c>
      <c r="K398" s="926" t="s">
        <v>2475</v>
      </c>
      <c r="L398" s="933" t="s">
        <v>4241</v>
      </c>
      <c r="M398" s="933" t="s">
        <v>2079</v>
      </c>
      <c r="N398" s="933" t="s">
        <v>2325</v>
      </c>
      <c r="O398" s="926" t="s">
        <v>3291</v>
      </c>
      <c r="P398" s="933" t="s">
        <v>2080</v>
      </c>
      <c r="Q398" s="933" t="s">
        <v>2333</v>
      </c>
      <c r="R398" s="926" t="s">
        <v>3128</v>
      </c>
      <c r="S398" s="933" t="s">
        <v>2081</v>
      </c>
      <c r="T398" s="933" t="s">
        <v>2082</v>
      </c>
      <c r="U398" s="926" t="s">
        <v>3130</v>
      </c>
      <c r="V398" s="926" t="s">
        <v>3900</v>
      </c>
      <c r="W398" s="926" t="s">
        <v>3902</v>
      </c>
      <c r="X398" s="933" t="s">
        <v>4313</v>
      </c>
      <c r="Y398" s="926" t="s">
        <v>4314</v>
      </c>
      <c r="Z398" s="926" t="s">
        <v>3898</v>
      </c>
      <c r="AA398" s="934" t="s">
        <v>4295</v>
      </c>
      <c r="AB398" s="926"/>
      <c r="AC398" s="926"/>
      <c r="AD398" s="926"/>
      <c r="AE398" s="926"/>
      <c r="AF398" s="926"/>
      <c r="AG398" s="926"/>
      <c r="AH398" s="926"/>
      <c r="AI398" s="926"/>
      <c r="AJ398" s="926"/>
      <c r="AK398" s="926"/>
      <c r="AL398" s="926"/>
      <c r="AM398" s="926"/>
      <c r="AN398" s="926"/>
      <c r="AO398" s="926"/>
      <c r="AP398" s="926"/>
      <c r="AQ398" s="926"/>
      <c r="AR398" s="926"/>
      <c r="AS398" s="926"/>
      <c r="AT398" s="926"/>
      <c r="AU398" s="926"/>
      <c r="AV398" s="926"/>
      <c r="AW398" s="926"/>
      <c r="AX398" s="926"/>
      <c r="AY398" s="926"/>
      <c r="AZ398" s="926"/>
      <c r="BA398" s="926"/>
      <c r="BB398" s="926"/>
      <c r="BC398" s="926"/>
      <c r="BD398" s="926"/>
      <c r="BE398" s="926"/>
      <c r="BF398" s="926"/>
      <c r="BG398" s="926"/>
      <c r="BH398" s="926"/>
      <c r="BI398" s="926"/>
      <c r="BJ398" s="926"/>
      <c r="BK398" s="926"/>
      <c r="BL398" s="926"/>
      <c r="BM398" s="926"/>
      <c r="BN398" s="926"/>
      <c r="BO398" s="926"/>
      <c r="BP398" s="926"/>
      <c r="BQ398" s="926"/>
      <c r="BR398" s="926"/>
      <c r="BS398" s="926"/>
      <c r="BT398" s="926"/>
      <c r="BU398" s="926"/>
      <c r="BV398" s="926"/>
      <c r="BW398" s="926"/>
      <c r="BX398" s="926"/>
      <c r="BY398" s="926"/>
      <c r="BZ398" s="926"/>
      <c r="CA398" s="926"/>
      <c r="CB398" s="926"/>
      <c r="CC398" s="926"/>
      <c r="CD398" s="926"/>
      <c r="CE398" s="926"/>
      <c r="CF398" s="926"/>
      <c r="CG398" s="926"/>
      <c r="CH398" s="926"/>
      <c r="CI398" s="926"/>
      <c r="CJ398" s="926"/>
      <c r="CK398" s="926"/>
      <c r="CL398" s="941"/>
    </row>
    <row r="399" spans="1:90" s="927" customFormat="1" hidden="1">
      <c r="A399" s="928" t="str">
        <f>IF(ISERROR(#REF!),"xx","")</f>
        <v>xx</v>
      </c>
      <c r="B399" s="971"/>
      <c r="C399" s="950" t="str">
        <f t="shared" si="6"/>
        <v/>
      </c>
      <c r="D399" s="942">
        <v>9967001960</v>
      </c>
      <c r="E399" s="952" t="s">
        <v>2249</v>
      </c>
      <c r="F399" s="929">
        <v>215</v>
      </c>
      <c r="G399" s="929">
        <v>226</v>
      </c>
      <c r="H399" s="926">
        <v>266</v>
      </c>
      <c r="I399" s="926">
        <v>306</v>
      </c>
      <c r="J399" s="926"/>
      <c r="K399" s="926"/>
      <c r="L399" s="926"/>
      <c r="M399" s="926"/>
      <c r="N399" s="926"/>
      <c r="O399" s="926"/>
      <c r="P399" s="926"/>
      <c r="Q399" s="926"/>
      <c r="R399" s="926"/>
      <c r="S399" s="926"/>
      <c r="T399" s="926"/>
      <c r="U399" s="926"/>
      <c r="V399" s="926"/>
      <c r="W399" s="926"/>
      <c r="X399" s="926"/>
      <c r="Y399" s="926"/>
      <c r="Z399" s="926"/>
      <c r="AA399" s="926"/>
      <c r="AB399" s="926"/>
      <c r="AC399" s="926"/>
      <c r="AD399" s="926"/>
      <c r="AE399" s="926"/>
      <c r="AF399" s="926"/>
      <c r="AG399" s="926"/>
      <c r="AH399" s="926"/>
      <c r="AI399" s="926"/>
      <c r="AJ399" s="926"/>
      <c r="AK399" s="926"/>
      <c r="AL399" s="926"/>
      <c r="AM399" s="926"/>
      <c r="AN399" s="926"/>
      <c r="AO399" s="926"/>
      <c r="AP399" s="926"/>
      <c r="AQ399" s="926"/>
      <c r="AR399" s="926"/>
      <c r="AS399" s="926"/>
      <c r="AT399" s="926"/>
      <c r="AU399" s="926"/>
      <c r="AV399" s="926"/>
      <c r="AW399" s="926"/>
      <c r="AX399" s="926"/>
      <c r="AY399" s="926"/>
      <c r="AZ399" s="926"/>
      <c r="BA399" s="926"/>
      <c r="BB399" s="926"/>
      <c r="BC399" s="926"/>
      <c r="BD399" s="926"/>
      <c r="BE399" s="926"/>
      <c r="BF399" s="926"/>
      <c r="BG399" s="926"/>
      <c r="BH399" s="926"/>
      <c r="BI399" s="926"/>
      <c r="BJ399" s="926"/>
      <c r="BK399" s="926"/>
      <c r="BL399" s="926"/>
      <c r="BM399" s="926"/>
      <c r="BN399" s="926"/>
      <c r="BO399" s="926"/>
      <c r="BP399" s="926"/>
      <c r="BQ399" s="926"/>
      <c r="BR399" s="926"/>
      <c r="BS399" s="926"/>
      <c r="BT399" s="926"/>
      <c r="BU399" s="926"/>
      <c r="BV399" s="926"/>
      <c r="BW399" s="926"/>
      <c r="BX399" s="926"/>
      <c r="BY399" s="926"/>
      <c r="BZ399" s="926"/>
      <c r="CA399" s="926"/>
      <c r="CB399" s="926"/>
      <c r="CC399" s="926"/>
      <c r="CD399" s="926"/>
      <c r="CE399" s="926"/>
      <c r="CF399" s="926"/>
      <c r="CG399" s="926"/>
      <c r="CH399" s="926"/>
      <c r="CI399" s="926"/>
      <c r="CJ399" s="926"/>
      <c r="CK399" s="926"/>
      <c r="CL399" s="941"/>
    </row>
    <row r="400" spans="1:90" s="927" customFormat="1" hidden="1">
      <c r="A400" s="928" t="str">
        <f>IF(ISERROR(#REF!),"xx","")</f>
        <v>xx</v>
      </c>
      <c r="B400" s="971"/>
      <c r="C400" s="950" t="str">
        <f t="shared" si="6"/>
        <v/>
      </c>
      <c r="D400" s="942" t="s">
        <v>3053</v>
      </c>
      <c r="E400" s="952" t="s">
        <v>3085</v>
      </c>
      <c r="F400" s="929">
        <v>227</v>
      </c>
      <c r="G400" s="929">
        <v>287</v>
      </c>
      <c r="H400" s="926">
        <v>367</v>
      </c>
      <c r="I400" s="926" t="s">
        <v>3256</v>
      </c>
      <c r="J400" s="926" t="s">
        <v>3257</v>
      </c>
      <c r="K400" s="926"/>
      <c r="L400" s="926"/>
      <c r="M400" s="926"/>
      <c r="N400" s="926"/>
      <c r="O400" s="926"/>
      <c r="P400" s="926"/>
      <c r="Q400" s="926"/>
      <c r="R400" s="926"/>
      <c r="S400" s="926"/>
      <c r="T400" s="926"/>
      <c r="U400" s="926"/>
      <c r="V400" s="926"/>
      <c r="W400" s="926"/>
      <c r="X400" s="926"/>
      <c r="Y400" s="926"/>
      <c r="Z400" s="926"/>
      <c r="AA400" s="926"/>
      <c r="AB400" s="926"/>
      <c r="AC400" s="926"/>
      <c r="AD400" s="926"/>
      <c r="AE400" s="926"/>
      <c r="AF400" s="926"/>
      <c r="AG400" s="926"/>
      <c r="AH400" s="926"/>
      <c r="AI400" s="926"/>
      <c r="AJ400" s="926"/>
      <c r="AK400" s="926"/>
      <c r="AL400" s="926"/>
      <c r="AM400" s="926"/>
      <c r="AN400" s="926"/>
      <c r="AO400" s="926"/>
      <c r="AP400" s="926"/>
      <c r="AQ400" s="926"/>
      <c r="AR400" s="926"/>
      <c r="AS400" s="926"/>
      <c r="AT400" s="926"/>
      <c r="AU400" s="926"/>
      <c r="AV400" s="926"/>
      <c r="AW400" s="926"/>
      <c r="AX400" s="926"/>
      <c r="AY400" s="926"/>
      <c r="AZ400" s="926"/>
      <c r="BA400" s="926"/>
      <c r="BB400" s="926"/>
      <c r="BC400" s="926"/>
      <c r="BD400" s="926"/>
      <c r="BE400" s="926"/>
      <c r="BF400" s="926"/>
      <c r="BG400" s="926"/>
      <c r="BH400" s="926"/>
      <c r="BI400" s="926"/>
      <c r="BJ400" s="926"/>
      <c r="BK400" s="926"/>
      <c r="BL400" s="926"/>
      <c r="BM400" s="926"/>
      <c r="BN400" s="926"/>
      <c r="BO400" s="926"/>
      <c r="BP400" s="926"/>
      <c r="BQ400" s="926"/>
      <c r="BR400" s="926"/>
      <c r="BS400" s="926"/>
      <c r="BT400" s="926"/>
      <c r="BU400" s="926"/>
      <c r="BV400" s="926"/>
      <c r="BW400" s="926"/>
      <c r="BX400" s="926"/>
      <c r="BY400" s="926"/>
      <c r="BZ400" s="926"/>
      <c r="CA400" s="926"/>
      <c r="CB400" s="926"/>
      <c r="CC400" s="926"/>
      <c r="CD400" s="926"/>
      <c r="CE400" s="926"/>
      <c r="CF400" s="926"/>
      <c r="CG400" s="926"/>
      <c r="CH400" s="926"/>
      <c r="CI400" s="926"/>
      <c r="CJ400" s="926"/>
      <c r="CK400" s="926"/>
      <c r="CL400" s="941"/>
    </row>
    <row r="401" spans="1:90" s="927" customFormat="1" hidden="1">
      <c r="A401" s="928" t="str">
        <f>IF(ISERROR(#REF!),"xx","")</f>
        <v>xx</v>
      </c>
      <c r="B401" s="971"/>
      <c r="C401" s="950" t="str">
        <f t="shared" si="6"/>
        <v/>
      </c>
      <c r="D401" s="940" t="s">
        <v>984</v>
      </c>
      <c r="E401" s="955" t="s">
        <v>2250</v>
      </c>
      <c r="F401" s="925" t="s">
        <v>986</v>
      </c>
      <c r="G401" s="925"/>
      <c r="H401" s="925"/>
      <c r="I401" s="925"/>
      <c r="J401" s="926"/>
      <c r="K401" s="925"/>
      <c r="L401" s="925"/>
      <c r="M401" s="925"/>
      <c r="N401" s="926"/>
      <c r="O401" s="926"/>
      <c r="P401" s="926"/>
      <c r="Q401" s="926"/>
      <c r="R401" s="926"/>
      <c r="S401" s="926"/>
      <c r="T401" s="926"/>
      <c r="U401" s="926"/>
      <c r="V401" s="926"/>
      <c r="W401" s="926"/>
      <c r="X401" s="926"/>
      <c r="Y401" s="926"/>
      <c r="Z401" s="926"/>
      <c r="AA401" s="926"/>
      <c r="AB401" s="926"/>
      <c r="AC401" s="926"/>
      <c r="AD401" s="926"/>
      <c r="AE401" s="926"/>
      <c r="AF401" s="926"/>
      <c r="AG401" s="926"/>
      <c r="AH401" s="926"/>
      <c r="AI401" s="926"/>
      <c r="AJ401" s="926"/>
      <c r="AK401" s="926"/>
      <c r="AL401" s="926"/>
      <c r="AM401" s="926"/>
      <c r="AN401" s="926"/>
      <c r="AO401" s="926"/>
      <c r="AP401" s="926"/>
      <c r="AQ401" s="926"/>
      <c r="AR401" s="926"/>
      <c r="AS401" s="926"/>
      <c r="AT401" s="926"/>
      <c r="AU401" s="926"/>
      <c r="AV401" s="926"/>
      <c r="AW401" s="926"/>
      <c r="AX401" s="926"/>
      <c r="AY401" s="926"/>
      <c r="AZ401" s="926"/>
      <c r="BA401" s="926"/>
      <c r="BB401" s="926"/>
      <c r="BC401" s="926"/>
      <c r="BD401" s="926"/>
      <c r="BE401" s="926"/>
      <c r="BF401" s="926"/>
      <c r="BG401" s="926"/>
      <c r="BH401" s="926"/>
      <c r="BI401" s="926"/>
      <c r="BJ401" s="926"/>
      <c r="BK401" s="926"/>
      <c r="BL401" s="926"/>
      <c r="BM401" s="926"/>
      <c r="BN401" s="926"/>
      <c r="BO401" s="926"/>
      <c r="BP401" s="926"/>
      <c r="BQ401" s="926"/>
      <c r="BR401" s="926"/>
      <c r="BS401" s="926"/>
      <c r="BT401" s="926"/>
      <c r="BU401" s="926"/>
      <c r="BV401" s="926"/>
      <c r="BW401" s="926"/>
      <c r="BX401" s="926"/>
      <c r="BY401" s="926"/>
      <c r="BZ401" s="926"/>
      <c r="CA401" s="926"/>
      <c r="CB401" s="926"/>
      <c r="CC401" s="926"/>
      <c r="CD401" s="926"/>
      <c r="CE401" s="926"/>
      <c r="CF401" s="926"/>
      <c r="CG401" s="926"/>
      <c r="CH401" s="926"/>
      <c r="CI401" s="926"/>
      <c r="CJ401" s="926"/>
      <c r="CK401" s="926"/>
      <c r="CL401" s="941"/>
    </row>
    <row r="402" spans="1:90" s="927" customFormat="1" hidden="1">
      <c r="A402" s="928" t="str">
        <f>IF(ISERROR(#REF!),"xx","")</f>
        <v>xx</v>
      </c>
      <c r="B402" s="971"/>
      <c r="C402" s="950" t="str">
        <f t="shared" si="6"/>
        <v/>
      </c>
      <c r="D402" s="942" t="s">
        <v>3611</v>
      </c>
      <c r="E402" s="952" t="s">
        <v>3612</v>
      </c>
      <c r="F402" s="926">
        <v>227</v>
      </c>
      <c r="G402" s="926">
        <v>287</v>
      </c>
      <c r="H402" s="926">
        <v>367</v>
      </c>
      <c r="I402" s="926" t="s">
        <v>3256</v>
      </c>
      <c r="J402" s="926" t="s">
        <v>3257</v>
      </c>
      <c r="K402" s="926"/>
      <c r="L402" s="926"/>
      <c r="M402" s="926"/>
      <c r="N402" s="926"/>
      <c r="O402" s="926"/>
      <c r="P402" s="926"/>
      <c r="Q402" s="926"/>
      <c r="R402" s="926"/>
      <c r="S402" s="926"/>
      <c r="T402" s="926"/>
      <c r="U402" s="926"/>
      <c r="V402" s="926"/>
      <c r="W402" s="926"/>
      <c r="X402" s="926"/>
      <c r="Y402" s="926"/>
      <c r="Z402" s="926"/>
      <c r="AA402" s="926"/>
      <c r="AB402" s="926"/>
      <c r="AC402" s="926"/>
      <c r="AD402" s="926"/>
      <c r="AE402" s="926"/>
      <c r="AF402" s="926"/>
      <c r="AG402" s="926"/>
      <c r="AH402" s="926"/>
      <c r="AI402" s="926"/>
      <c r="AJ402" s="926"/>
      <c r="AK402" s="926"/>
      <c r="AL402" s="926"/>
      <c r="AM402" s="926"/>
      <c r="AN402" s="926"/>
      <c r="AO402" s="926"/>
      <c r="AP402" s="926"/>
      <c r="AQ402" s="926"/>
      <c r="AR402" s="926"/>
      <c r="AS402" s="926"/>
      <c r="AT402" s="926"/>
      <c r="AU402" s="926"/>
      <c r="AV402" s="926"/>
      <c r="AW402" s="926"/>
      <c r="AX402" s="926"/>
      <c r="AY402" s="926"/>
      <c r="AZ402" s="926"/>
      <c r="BA402" s="926"/>
      <c r="BB402" s="926"/>
      <c r="BC402" s="926"/>
      <c r="BD402" s="926"/>
      <c r="BE402" s="926"/>
      <c r="BF402" s="926"/>
      <c r="BG402" s="926"/>
      <c r="BH402" s="926"/>
      <c r="BI402" s="926"/>
      <c r="BJ402" s="926"/>
      <c r="BK402" s="926"/>
      <c r="BL402" s="926"/>
      <c r="BM402" s="926"/>
      <c r="BN402" s="926"/>
      <c r="BO402" s="926"/>
      <c r="BP402" s="926"/>
      <c r="BQ402" s="926"/>
      <c r="BR402" s="926"/>
      <c r="BS402" s="926"/>
      <c r="BT402" s="926"/>
      <c r="BU402" s="926"/>
      <c r="BV402" s="926"/>
      <c r="BW402" s="926"/>
      <c r="BX402" s="926"/>
      <c r="BY402" s="926"/>
      <c r="BZ402" s="926"/>
      <c r="CA402" s="926"/>
      <c r="CB402" s="926"/>
      <c r="CC402" s="926"/>
      <c r="CD402" s="926"/>
      <c r="CE402" s="926"/>
      <c r="CF402" s="926"/>
      <c r="CG402" s="926"/>
      <c r="CH402" s="926"/>
      <c r="CI402" s="926"/>
      <c r="CJ402" s="926"/>
      <c r="CK402" s="926"/>
      <c r="CL402" s="941"/>
    </row>
    <row r="403" spans="1:90" s="927" customFormat="1" hidden="1">
      <c r="A403" s="928" t="str">
        <f>IF(ISERROR(#REF!),"xx","")</f>
        <v>xx</v>
      </c>
      <c r="B403" s="971"/>
      <c r="C403" s="950" t="str">
        <f t="shared" si="6"/>
        <v/>
      </c>
      <c r="D403" s="942" t="s">
        <v>2833</v>
      </c>
      <c r="E403" s="952" t="s">
        <v>2843</v>
      </c>
      <c r="F403" s="926" t="s">
        <v>4308</v>
      </c>
      <c r="G403" s="926" t="s">
        <v>4309</v>
      </c>
      <c r="H403" s="926" t="s">
        <v>4310</v>
      </c>
      <c r="I403" s="926" t="s">
        <v>4311</v>
      </c>
      <c r="J403" s="926"/>
      <c r="K403" s="926"/>
      <c r="L403" s="926"/>
      <c r="M403" s="926"/>
      <c r="N403" s="926"/>
      <c r="O403" s="926"/>
      <c r="P403" s="926"/>
      <c r="Q403" s="926"/>
      <c r="R403" s="926"/>
      <c r="S403" s="926"/>
      <c r="T403" s="926"/>
      <c r="U403" s="926"/>
      <c r="V403" s="926"/>
      <c r="W403" s="926"/>
      <c r="X403" s="926"/>
      <c r="Y403" s="926"/>
      <c r="Z403" s="926"/>
      <c r="AA403" s="926"/>
      <c r="AB403" s="926"/>
      <c r="AC403" s="926"/>
      <c r="AD403" s="926"/>
      <c r="AE403" s="926"/>
      <c r="AF403" s="926"/>
      <c r="AG403" s="926"/>
      <c r="AH403" s="926"/>
      <c r="AI403" s="926"/>
      <c r="AJ403" s="926"/>
      <c r="AK403" s="926"/>
      <c r="AL403" s="926"/>
      <c r="AM403" s="926"/>
      <c r="AN403" s="926"/>
      <c r="AO403" s="926"/>
      <c r="AP403" s="926"/>
      <c r="AQ403" s="926"/>
      <c r="AR403" s="926"/>
      <c r="AS403" s="926"/>
      <c r="AT403" s="926"/>
      <c r="AU403" s="926"/>
      <c r="AV403" s="926"/>
      <c r="AW403" s="926"/>
      <c r="AX403" s="926"/>
      <c r="AY403" s="926"/>
      <c r="AZ403" s="926"/>
      <c r="BA403" s="926"/>
      <c r="BB403" s="926"/>
      <c r="BC403" s="926"/>
      <c r="BD403" s="926"/>
      <c r="BE403" s="926"/>
      <c r="BF403" s="926"/>
      <c r="BG403" s="926"/>
      <c r="BH403" s="926"/>
      <c r="BI403" s="926"/>
      <c r="BJ403" s="926"/>
      <c r="BK403" s="926"/>
      <c r="BL403" s="926"/>
      <c r="BM403" s="926"/>
      <c r="BN403" s="926"/>
      <c r="BO403" s="926"/>
      <c r="BP403" s="926"/>
      <c r="BQ403" s="926"/>
      <c r="BR403" s="926"/>
      <c r="BS403" s="926"/>
      <c r="BT403" s="926"/>
      <c r="BU403" s="926"/>
      <c r="BV403" s="926"/>
      <c r="BW403" s="926"/>
      <c r="BX403" s="926"/>
      <c r="BY403" s="926"/>
      <c r="BZ403" s="926"/>
      <c r="CA403" s="926"/>
      <c r="CB403" s="926"/>
      <c r="CC403" s="926"/>
      <c r="CD403" s="926"/>
      <c r="CE403" s="926"/>
      <c r="CF403" s="926"/>
      <c r="CG403" s="926"/>
      <c r="CH403" s="926"/>
      <c r="CI403" s="926"/>
      <c r="CJ403" s="926"/>
      <c r="CK403" s="926"/>
      <c r="CL403" s="941"/>
    </row>
    <row r="404" spans="1:90" s="927" customFormat="1" hidden="1">
      <c r="A404" s="928" t="str">
        <f>IF(ISERROR(#REF!),"xx","")</f>
        <v>xx</v>
      </c>
      <c r="B404" s="971"/>
      <c r="C404" s="950" t="str">
        <f t="shared" si="6"/>
        <v/>
      </c>
      <c r="D404" s="942" t="s">
        <v>2396</v>
      </c>
      <c r="E404" s="952" t="s">
        <v>2251</v>
      </c>
      <c r="F404" s="926" t="s">
        <v>4299</v>
      </c>
      <c r="G404" s="926" t="s">
        <v>4302</v>
      </c>
      <c r="H404" s="926" t="s">
        <v>4303</v>
      </c>
      <c r="I404" s="929" t="s">
        <v>4298</v>
      </c>
      <c r="J404" s="929" t="s">
        <v>4300</v>
      </c>
      <c r="K404" s="929" t="s">
        <v>4304</v>
      </c>
      <c r="L404" s="926" t="s">
        <v>4305</v>
      </c>
      <c r="M404" s="926" t="s">
        <v>2476</v>
      </c>
      <c r="N404" s="929" t="s">
        <v>519</v>
      </c>
      <c r="O404" s="929" t="s">
        <v>1216</v>
      </c>
      <c r="P404" s="931" t="s">
        <v>2084</v>
      </c>
      <c r="Q404" s="929" t="s">
        <v>475</v>
      </c>
      <c r="R404" s="929" t="s">
        <v>695</v>
      </c>
      <c r="S404" s="929" t="s">
        <v>1495</v>
      </c>
      <c r="T404" s="926"/>
      <c r="U404" s="926"/>
      <c r="V404" s="926"/>
      <c r="W404" s="926"/>
      <c r="X404" s="926"/>
      <c r="Y404" s="926"/>
      <c r="Z404" s="926"/>
      <c r="AA404" s="926"/>
      <c r="AB404" s="926"/>
      <c r="AC404" s="926"/>
      <c r="AD404" s="926"/>
      <c r="AE404" s="926"/>
      <c r="AF404" s="926"/>
      <c r="AG404" s="926"/>
      <c r="AH404" s="926"/>
      <c r="AI404" s="926"/>
      <c r="AJ404" s="926"/>
      <c r="AK404" s="926"/>
      <c r="AL404" s="926"/>
      <c r="AM404" s="926"/>
      <c r="AN404" s="926"/>
      <c r="AO404" s="926"/>
      <c r="AP404" s="926"/>
      <c r="AQ404" s="926"/>
      <c r="AR404" s="926"/>
      <c r="AS404" s="926"/>
      <c r="AT404" s="926"/>
      <c r="AU404" s="926"/>
      <c r="AV404" s="926"/>
      <c r="AW404" s="926"/>
      <c r="AX404" s="926"/>
      <c r="AY404" s="926"/>
      <c r="AZ404" s="926"/>
      <c r="BA404" s="926"/>
      <c r="BB404" s="926"/>
      <c r="BC404" s="926"/>
      <c r="BD404" s="926"/>
      <c r="BE404" s="926"/>
      <c r="BF404" s="926"/>
      <c r="BG404" s="926"/>
      <c r="BH404" s="926"/>
      <c r="BI404" s="926"/>
      <c r="BJ404" s="926"/>
      <c r="BK404" s="926"/>
      <c r="BL404" s="926"/>
      <c r="BM404" s="926"/>
      <c r="BN404" s="926"/>
      <c r="BO404" s="926"/>
      <c r="BP404" s="926"/>
      <c r="BQ404" s="926"/>
      <c r="BR404" s="926"/>
      <c r="BS404" s="926"/>
      <c r="BT404" s="926"/>
      <c r="BU404" s="926"/>
      <c r="BV404" s="926"/>
      <c r="BW404" s="926"/>
      <c r="BX404" s="926"/>
      <c r="BY404" s="926"/>
      <c r="BZ404" s="926"/>
      <c r="CA404" s="926"/>
      <c r="CB404" s="926"/>
      <c r="CC404" s="926"/>
      <c r="CD404" s="926"/>
      <c r="CE404" s="926"/>
      <c r="CF404" s="926"/>
      <c r="CG404" s="926"/>
      <c r="CH404" s="926"/>
      <c r="CI404" s="926"/>
      <c r="CJ404" s="926"/>
      <c r="CK404" s="926"/>
      <c r="CL404" s="941"/>
    </row>
    <row r="405" spans="1:90" s="927" customFormat="1" hidden="1">
      <c r="A405" s="928" t="str">
        <f>IF(ISERROR(#REF!),"xx","")</f>
        <v>xx</v>
      </c>
      <c r="B405" s="971"/>
      <c r="C405" s="950" t="str">
        <f t="shared" si="6"/>
        <v/>
      </c>
      <c r="D405" s="944" t="s">
        <v>459</v>
      </c>
      <c r="E405" s="956" t="s">
        <v>2252</v>
      </c>
      <c r="F405" s="932">
        <v>552</v>
      </c>
      <c r="G405" s="932">
        <v>652</v>
      </c>
      <c r="H405" s="929">
        <v>654</v>
      </c>
      <c r="I405" s="929">
        <v>754</v>
      </c>
      <c r="J405" s="926" t="s">
        <v>2378</v>
      </c>
      <c r="K405" s="926" t="s">
        <v>2379</v>
      </c>
      <c r="L405" s="929" t="s">
        <v>747</v>
      </c>
      <c r="M405" s="929" t="s">
        <v>1102</v>
      </c>
      <c r="N405" s="929" t="s">
        <v>748</v>
      </c>
      <c r="O405" s="929" t="s">
        <v>1416</v>
      </c>
      <c r="P405" s="932" t="s">
        <v>1400</v>
      </c>
      <c r="Q405" s="932" t="s">
        <v>1417</v>
      </c>
      <c r="R405" s="929" t="s">
        <v>845</v>
      </c>
      <c r="S405" s="929" t="s">
        <v>1149</v>
      </c>
      <c r="T405" s="929" t="s">
        <v>2072</v>
      </c>
      <c r="U405" s="929" t="s">
        <v>1150</v>
      </c>
      <c r="V405" s="929" t="s">
        <v>2073</v>
      </c>
      <c r="W405" s="932" t="s">
        <v>2068</v>
      </c>
      <c r="X405" s="926" t="s">
        <v>2380</v>
      </c>
      <c r="Y405" s="929" t="s">
        <v>909</v>
      </c>
      <c r="Z405" s="929" t="s">
        <v>2083</v>
      </c>
      <c r="AA405" s="926"/>
      <c r="AB405" s="926"/>
      <c r="AC405" s="926"/>
      <c r="AD405" s="926"/>
      <c r="AE405" s="926"/>
      <c r="AF405" s="926"/>
      <c r="AG405" s="926"/>
      <c r="AH405" s="926"/>
      <c r="AI405" s="926"/>
      <c r="AJ405" s="926"/>
      <c r="AK405" s="926"/>
      <c r="AL405" s="926"/>
      <c r="AM405" s="926"/>
      <c r="AN405" s="926"/>
      <c r="AO405" s="926"/>
      <c r="AP405" s="926"/>
      <c r="AQ405" s="926"/>
      <c r="AR405" s="926"/>
      <c r="AS405" s="926"/>
      <c r="AT405" s="926"/>
      <c r="AU405" s="926"/>
      <c r="AV405" s="926"/>
      <c r="AW405" s="926"/>
      <c r="AX405" s="926"/>
      <c r="AY405" s="926"/>
      <c r="AZ405" s="926"/>
      <c r="BA405" s="926"/>
      <c r="BB405" s="926"/>
      <c r="BC405" s="926"/>
      <c r="BD405" s="926"/>
      <c r="BE405" s="926"/>
      <c r="BF405" s="926"/>
      <c r="BG405" s="926"/>
      <c r="BH405" s="926"/>
      <c r="BI405" s="926"/>
      <c r="BJ405" s="926"/>
      <c r="BK405" s="926"/>
      <c r="BL405" s="926"/>
      <c r="BM405" s="926"/>
      <c r="BN405" s="926"/>
      <c r="BO405" s="926"/>
      <c r="BP405" s="926"/>
      <c r="BQ405" s="926"/>
      <c r="BR405" s="926"/>
      <c r="BS405" s="926"/>
      <c r="BT405" s="926"/>
      <c r="BU405" s="926"/>
      <c r="BV405" s="926"/>
      <c r="BW405" s="926"/>
      <c r="BX405" s="926"/>
      <c r="BY405" s="926"/>
      <c r="BZ405" s="926"/>
      <c r="CA405" s="926"/>
      <c r="CB405" s="926"/>
      <c r="CC405" s="926"/>
      <c r="CD405" s="926"/>
      <c r="CE405" s="926"/>
      <c r="CF405" s="926"/>
      <c r="CG405" s="926"/>
      <c r="CH405" s="926"/>
      <c r="CI405" s="926"/>
      <c r="CJ405" s="926"/>
      <c r="CK405" s="926"/>
      <c r="CL405" s="941"/>
    </row>
    <row r="406" spans="1:90" s="927" customFormat="1" hidden="1">
      <c r="A406" s="928" t="str">
        <f>IF(ISERROR(#REF!),"xx","")</f>
        <v>xx</v>
      </c>
      <c r="B406" s="971"/>
      <c r="C406" s="950" t="str">
        <f t="shared" si="6"/>
        <v/>
      </c>
      <c r="D406" s="872" t="s">
        <v>1786</v>
      </c>
      <c r="E406" s="954" t="s">
        <v>2253</v>
      </c>
      <c r="F406" s="926">
        <v>458</v>
      </c>
      <c r="G406" s="926">
        <v>558</v>
      </c>
      <c r="H406" s="926" t="s">
        <v>2384</v>
      </c>
      <c r="I406" s="926" t="s">
        <v>4242</v>
      </c>
      <c r="J406" s="926" t="s">
        <v>2383</v>
      </c>
      <c r="K406" s="926" t="s">
        <v>4243</v>
      </c>
      <c r="L406" s="926" t="s">
        <v>4095</v>
      </c>
      <c r="M406" s="933" t="s">
        <v>1804</v>
      </c>
      <c r="N406" s="933" t="s">
        <v>2052</v>
      </c>
      <c r="O406" s="926" t="s">
        <v>3665</v>
      </c>
      <c r="P406" s="934" t="s">
        <v>1789</v>
      </c>
      <c r="Q406" s="933" t="s">
        <v>2051</v>
      </c>
      <c r="R406" s="926" t="s">
        <v>3674</v>
      </c>
      <c r="S406" s="926" t="s">
        <v>3675</v>
      </c>
      <c r="T406" s="926"/>
      <c r="U406" s="926"/>
      <c r="V406" s="926"/>
      <c r="W406" s="926"/>
      <c r="X406" s="926"/>
      <c r="Y406" s="926"/>
      <c r="Z406" s="926"/>
      <c r="AA406" s="926"/>
      <c r="AB406" s="926"/>
      <c r="AC406" s="926"/>
      <c r="AD406" s="926"/>
      <c r="AE406" s="926"/>
      <c r="AF406" s="926"/>
      <c r="AG406" s="926"/>
      <c r="AH406" s="926"/>
      <c r="AI406" s="926"/>
      <c r="AJ406" s="926"/>
      <c r="AK406" s="926"/>
      <c r="AL406" s="926"/>
      <c r="AM406" s="926"/>
      <c r="AN406" s="926"/>
      <c r="AO406" s="926"/>
      <c r="AP406" s="926"/>
      <c r="AQ406" s="926"/>
      <c r="AR406" s="926"/>
      <c r="AS406" s="926"/>
      <c r="AT406" s="926"/>
      <c r="AU406" s="926"/>
      <c r="AV406" s="926"/>
      <c r="AW406" s="926"/>
      <c r="AX406" s="926"/>
      <c r="AY406" s="926"/>
      <c r="AZ406" s="926"/>
      <c r="BA406" s="926"/>
      <c r="BB406" s="926"/>
      <c r="BC406" s="926"/>
      <c r="BD406" s="926"/>
      <c r="BE406" s="926"/>
      <c r="BF406" s="926"/>
      <c r="BG406" s="926"/>
      <c r="BH406" s="926"/>
      <c r="BI406" s="926"/>
      <c r="BJ406" s="926"/>
      <c r="BK406" s="926"/>
      <c r="BL406" s="926"/>
      <c r="BM406" s="926"/>
      <c r="BN406" s="926"/>
      <c r="BO406" s="926"/>
      <c r="BP406" s="926"/>
      <c r="BQ406" s="926"/>
      <c r="BR406" s="926"/>
      <c r="BS406" s="926"/>
      <c r="BT406" s="926"/>
      <c r="BU406" s="926"/>
      <c r="BV406" s="926"/>
      <c r="BW406" s="926"/>
      <c r="BX406" s="926"/>
      <c r="BY406" s="926"/>
      <c r="BZ406" s="926"/>
      <c r="CA406" s="926"/>
      <c r="CB406" s="926"/>
      <c r="CC406" s="926"/>
      <c r="CD406" s="926"/>
      <c r="CE406" s="926"/>
      <c r="CF406" s="926"/>
      <c r="CG406" s="926"/>
      <c r="CH406" s="926"/>
      <c r="CI406" s="926"/>
      <c r="CJ406" s="926"/>
      <c r="CK406" s="926"/>
      <c r="CL406" s="941"/>
    </row>
    <row r="407" spans="1:90" s="927" customFormat="1" hidden="1">
      <c r="A407" s="928" t="str">
        <f>IF(ISERROR(#REF!),"xx","")</f>
        <v>xx</v>
      </c>
      <c r="B407" s="971"/>
      <c r="C407" s="950" t="str">
        <f t="shared" si="6"/>
        <v/>
      </c>
      <c r="D407" s="872" t="s">
        <v>3376</v>
      </c>
      <c r="E407" s="954" t="s">
        <v>3418</v>
      </c>
      <c r="F407" s="926">
        <v>1100</v>
      </c>
      <c r="G407" s="926"/>
      <c r="H407" s="933"/>
      <c r="I407" s="933"/>
      <c r="J407" s="934"/>
      <c r="K407" s="933"/>
      <c r="L407" s="926"/>
      <c r="M407" s="926"/>
      <c r="N407" s="926"/>
      <c r="O407" s="926"/>
      <c r="P407" s="926"/>
      <c r="Q407" s="926"/>
      <c r="R407" s="926"/>
      <c r="S407" s="926"/>
      <c r="T407" s="926"/>
      <c r="U407" s="926"/>
      <c r="V407" s="926"/>
      <c r="W407" s="926"/>
      <c r="X407" s="926"/>
      <c r="Y407" s="926"/>
      <c r="Z407" s="926"/>
      <c r="AA407" s="926"/>
      <c r="AB407" s="926"/>
      <c r="AC407" s="926"/>
      <c r="AD407" s="926"/>
      <c r="AE407" s="926"/>
      <c r="AF407" s="926"/>
      <c r="AG407" s="926"/>
      <c r="AH407" s="926"/>
      <c r="AI407" s="926"/>
      <c r="AJ407" s="926"/>
      <c r="AK407" s="926"/>
      <c r="AL407" s="926"/>
      <c r="AM407" s="926"/>
      <c r="AN407" s="926"/>
      <c r="AO407" s="926"/>
      <c r="AP407" s="926"/>
      <c r="AQ407" s="926"/>
      <c r="AR407" s="926"/>
      <c r="AS407" s="926"/>
      <c r="AT407" s="926"/>
      <c r="AU407" s="926"/>
      <c r="AV407" s="926"/>
      <c r="AW407" s="926"/>
      <c r="AX407" s="926"/>
      <c r="AY407" s="926"/>
      <c r="AZ407" s="926"/>
      <c r="BA407" s="926"/>
      <c r="BB407" s="926"/>
      <c r="BC407" s="926"/>
      <c r="BD407" s="926"/>
      <c r="BE407" s="926"/>
      <c r="BF407" s="926"/>
      <c r="BG407" s="926"/>
      <c r="BH407" s="926"/>
      <c r="BI407" s="926"/>
      <c r="BJ407" s="926"/>
      <c r="BK407" s="926"/>
      <c r="BL407" s="926"/>
      <c r="BM407" s="926"/>
      <c r="BN407" s="926"/>
      <c r="BO407" s="926"/>
      <c r="BP407" s="926"/>
      <c r="BQ407" s="926"/>
      <c r="BR407" s="926"/>
      <c r="BS407" s="926"/>
      <c r="BT407" s="926"/>
      <c r="BU407" s="926"/>
      <c r="BV407" s="926"/>
      <c r="BW407" s="926"/>
      <c r="BX407" s="926"/>
      <c r="BY407" s="926"/>
      <c r="BZ407" s="926"/>
      <c r="CA407" s="926"/>
      <c r="CB407" s="926"/>
      <c r="CC407" s="926"/>
      <c r="CD407" s="926"/>
      <c r="CE407" s="926"/>
      <c r="CF407" s="926"/>
      <c r="CG407" s="926"/>
      <c r="CH407" s="926"/>
      <c r="CI407" s="926"/>
      <c r="CJ407" s="926"/>
      <c r="CK407" s="926"/>
      <c r="CL407" s="941"/>
    </row>
    <row r="408" spans="1:90" s="927" customFormat="1" hidden="1">
      <c r="A408" s="928" t="str">
        <f>IF(ISERROR(#REF!),"xx","")</f>
        <v>xx</v>
      </c>
      <c r="B408" s="971"/>
      <c r="C408" s="950" t="str">
        <f t="shared" si="6"/>
        <v/>
      </c>
      <c r="D408" s="872" t="s">
        <v>4104</v>
      </c>
      <c r="E408" s="954" t="s">
        <v>3594</v>
      </c>
      <c r="F408" s="933">
        <v>758</v>
      </c>
      <c r="G408" s="926">
        <v>958</v>
      </c>
      <c r="H408" s="933" t="s">
        <v>4102</v>
      </c>
      <c r="I408" s="934" t="s">
        <v>4103</v>
      </c>
      <c r="J408" s="926" t="s">
        <v>4312</v>
      </c>
      <c r="K408" s="933"/>
      <c r="L408" s="926"/>
      <c r="M408" s="926"/>
      <c r="N408" s="926"/>
      <c r="O408" s="926"/>
      <c r="P408" s="926"/>
      <c r="Q408" s="926"/>
      <c r="R408" s="926"/>
      <c r="S408" s="926"/>
      <c r="T408" s="926"/>
      <c r="U408" s="926"/>
      <c r="V408" s="926"/>
      <c r="W408" s="926"/>
      <c r="X408" s="926"/>
      <c r="Y408" s="926"/>
      <c r="Z408" s="926"/>
      <c r="AA408" s="926"/>
      <c r="AB408" s="926"/>
      <c r="AC408" s="926"/>
      <c r="AD408" s="926"/>
      <c r="AE408" s="926"/>
      <c r="AF408" s="926"/>
      <c r="AG408" s="926"/>
      <c r="AH408" s="926"/>
      <c r="AI408" s="926"/>
      <c r="AJ408" s="926"/>
      <c r="AK408" s="926"/>
      <c r="AL408" s="926"/>
      <c r="AM408" s="926"/>
      <c r="AN408" s="926"/>
      <c r="AO408" s="926"/>
      <c r="AP408" s="926"/>
      <c r="AQ408" s="926"/>
      <c r="AR408" s="926"/>
      <c r="AS408" s="926"/>
      <c r="AT408" s="926"/>
      <c r="AU408" s="926"/>
      <c r="AV408" s="926"/>
      <c r="AW408" s="926"/>
      <c r="AX408" s="926"/>
      <c r="AY408" s="926"/>
      <c r="AZ408" s="926"/>
      <c r="BA408" s="926"/>
      <c r="BB408" s="926"/>
      <c r="BC408" s="926"/>
      <c r="BD408" s="926"/>
      <c r="BE408" s="926"/>
      <c r="BF408" s="926"/>
      <c r="BG408" s="926"/>
      <c r="BH408" s="926"/>
      <c r="BI408" s="926"/>
      <c r="BJ408" s="926"/>
      <c r="BK408" s="926"/>
      <c r="BL408" s="926"/>
      <c r="BM408" s="926"/>
      <c r="BN408" s="926"/>
      <c r="BO408" s="926"/>
      <c r="BP408" s="926"/>
      <c r="BQ408" s="926"/>
      <c r="BR408" s="926"/>
      <c r="BS408" s="926"/>
      <c r="BT408" s="926"/>
      <c r="BU408" s="926"/>
      <c r="BV408" s="926"/>
      <c r="BW408" s="926"/>
      <c r="BX408" s="926"/>
      <c r="BY408" s="926"/>
      <c r="BZ408" s="926"/>
      <c r="CA408" s="926"/>
      <c r="CB408" s="926"/>
      <c r="CC408" s="926"/>
      <c r="CD408" s="926"/>
      <c r="CE408" s="926"/>
      <c r="CF408" s="926"/>
      <c r="CG408" s="926"/>
      <c r="CH408" s="926"/>
      <c r="CI408" s="926"/>
      <c r="CJ408" s="926"/>
      <c r="CK408" s="926"/>
      <c r="CL408" s="941"/>
    </row>
    <row r="409" spans="1:90" s="927" customFormat="1">
      <c r="A409" s="928" t="str">
        <f>IF(ISERROR(#REF!),"xx","")</f>
        <v>xx</v>
      </c>
      <c r="B409" s="971"/>
      <c r="C409" s="950" t="str">
        <f t="shared" si="6"/>
        <v>Press C83hc</v>
      </c>
      <c r="D409" s="872" t="s">
        <v>4085</v>
      </c>
      <c r="E409" s="954" t="s">
        <v>3934</v>
      </c>
      <c r="F409" s="926">
        <v>1100</v>
      </c>
      <c r="G409" s="926" t="s">
        <v>4296</v>
      </c>
      <c r="H409" s="926" t="s">
        <v>4332</v>
      </c>
      <c r="I409" s="926" t="s">
        <v>4297</v>
      </c>
      <c r="J409" s="926" t="s">
        <v>3900</v>
      </c>
      <c r="K409" s="933" t="s">
        <v>3902</v>
      </c>
      <c r="L409" s="933" t="s">
        <v>3904</v>
      </c>
      <c r="M409" s="926" t="s">
        <v>4313</v>
      </c>
      <c r="N409" s="926" t="s">
        <v>4314</v>
      </c>
      <c r="O409" s="926" t="s">
        <v>4315</v>
      </c>
      <c r="P409" s="934" t="s">
        <v>4310</v>
      </c>
      <c r="Q409" s="933" t="s">
        <v>4311</v>
      </c>
      <c r="R409" s="926" t="s">
        <v>4567</v>
      </c>
      <c r="S409" s="926" t="s">
        <v>3898</v>
      </c>
      <c r="T409" s="926" t="s">
        <v>4295</v>
      </c>
      <c r="U409" s="926"/>
      <c r="V409" s="926"/>
      <c r="W409" s="926"/>
      <c r="X409" s="926"/>
      <c r="Y409" s="926"/>
      <c r="Z409" s="926"/>
      <c r="AA409" s="926"/>
      <c r="AB409" s="926"/>
      <c r="AC409" s="926"/>
      <c r="AD409" s="926"/>
      <c r="AE409" s="926"/>
      <c r="AF409" s="926"/>
      <c r="AG409" s="926"/>
      <c r="AH409" s="926"/>
      <c r="AI409" s="926"/>
      <c r="AJ409" s="926"/>
      <c r="AK409" s="926"/>
      <c r="AL409" s="926"/>
      <c r="AM409" s="926"/>
      <c r="AN409" s="926"/>
      <c r="AO409" s="926"/>
      <c r="AP409" s="926"/>
      <c r="AQ409" s="926"/>
      <c r="AR409" s="926"/>
      <c r="AS409" s="926"/>
      <c r="AT409" s="926"/>
      <c r="AU409" s="926"/>
      <c r="AV409" s="926"/>
      <c r="AW409" s="926"/>
      <c r="AX409" s="926"/>
      <c r="AY409" s="926"/>
      <c r="AZ409" s="926"/>
      <c r="BA409" s="926"/>
      <c r="BB409" s="926"/>
      <c r="BC409" s="926"/>
      <c r="BD409" s="926"/>
      <c r="BE409" s="926"/>
      <c r="BF409" s="926"/>
      <c r="BG409" s="926"/>
      <c r="BH409" s="926"/>
      <c r="BI409" s="926"/>
      <c r="BJ409" s="926"/>
      <c r="BK409" s="926"/>
      <c r="BL409" s="926"/>
      <c r="BM409" s="926"/>
      <c r="BN409" s="926"/>
      <c r="BO409" s="926"/>
      <c r="BP409" s="926"/>
      <c r="BQ409" s="926"/>
      <c r="BR409" s="926"/>
      <c r="BS409" s="926"/>
      <c r="BT409" s="926"/>
      <c r="BU409" s="926"/>
      <c r="BV409" s="926"/>
      <c r="BW409" s="926"/>
      <c r="BX409" s="926"/>
      <c r="BY409" s="926"/>
      <c r="BZ409" s="926"/>
      <c r="CA409" s="926"/>
      <c r="CB409" s="926"/>
      <c r="CC409" s="926"/>
      <c r="CD409" s="926"/>
      <c r="CE409" s="926"/>
      <c r="CF409" s="926"/>
      <c r="CG409" s="926"/>
      <c r="CH409" s="926"/>
      <c r="CI409" s="926"/>
      <c r="CJ409" s="926"/>
      <c r="CK409" s="926"/>
      <c r="CL409" s="941"/>
    </row>
    <row r="410" spans="1:90" s="927" customFormat="1">
      <c r="A410" s="928" t="str">
        <f>IF(ISERROR(#REF!),"xx","")</f>
        <v>xx</v>
      </c>
      <c r="B410" s="971"/>
      <c r="C410" s="950" t="str">
        <f t="shared" si="6"/>
        <v>Press C83hc</v>
      </c>
      <c r="D410" s="872" t="s">
        <v>3779</v>
      </c>
      <c r="E410" s="954" t="s">
        <v>3935</v>
      </c>
      <c r="F410" s="926" t="s">
        <v>3900</v>
      </c>
      <c r="G410" s="933" t="s">
        <v>3902</v>
      </c>
      <c r="H410" s="933" t="s">
        <v>3904</v>
      </c>
      <c r="I410" s="933" t="s">
        <v>4313</v>
      </c>
      <c r="J410" s="926" t="s">
        <v>4314</v>
      </c>
      <c r="K410" s="926" t="s">
        <v>4315</v>
      </c>
      <c r="L410" s="926" t="s">
        <v>4567</v>
      </c>
      <c r="M410" s="926" t="s">
        <v>3898</v>
      </c>
      <c r="N410" s="934" t="s">
        <v>4295</v>
      </c>
      <c r="O410" s="926"/>
      <c r="P410" s="926"/>
      <c r="Q410" s="926"/>
      <c r="R410" s="926"/>
      <c r="S410" s="926"/>
      <c r="T410" s="926"/>
      <c r="U410" s="926"/>
      <c r="V410" s="926"/>
      <c r="W410" s="926"/>
      <c r="X410" s="926"/>
      <c r="Y410" s="926"/>
      <c r="Z410" s="926"/>
      <c r="AA410" s="926"/>
      <c r="AB410" s="926"/>
      <c r="AC410" s="926"/>
      <c r="AD410" s="926"/>
      <c r="AE410" s="926"/>
      <c r="AF410" s="926"/>
      <c r="AG410" s="926"/>
      <c r="AH410" s="926"/>
      <c r="AI410" s="926"/>
      <c r="AJ410" s="926"/>
      <c r="AK410" s="926"/>
      <c r="AL410" s="926"/>
      <c r="AM410" s="926"/>
      <c r="AN410" s="926"/>
      <c r="AO410" s="926"/>
      <c r="AP410" s="926"/>
      <c r="AQ410" s="926"/>
      <c r="AR410" s="926"/>
      <c r="AS410" s="926"/>
      <c r="AT410" s="926"/>
      <c r="AU410" s="926"/>
      <c r="AV410" s="926"/>
      <c r="AW410" s="926"/>
      <c r="AX410" s="926"/>
      <c r="AY410" s="926"/>
      <c r="AZ410" s="926"/>
      <c r="BA410" s="926"/>
      <c r="BB410" s="926"/>
      <c r="BC410" s="926"/>
      <c r="BD410" s="926"/>
      <c r="BE410" s="926"/>
      <c r="BF410" s="926"/>
      <c r="BG410" s="926"/>
      <c r="BH410" s="926"/>
      <c r="BI410" s="926"/>
      <c r="BJ410" s="926"/>
      <c r="BK410" s="926"/>
      <c r="BL410" s="926"/>
      <c r="BM410" s="926"/>
      <c r="BN410" s="926"/>
      <c r="BO410" s="926"/>
      <c r="BP410" s="926"/>
      <c r="BQ410" s="926"/>
      <c r="BR410" s="926"/>
      <c r="BS410" s="926"/>
      <c r="BT410" s="926"/>
      <c r="BU410" s="926"/>
      <c r="BV410" s="926"/>
      <c r="BW410" s="926"/>
      <c r="BX410" s="926"/>
      <c r="BY410" s="926"/>
      <c r="BZ410" s="926"/>
      <c r="CA410" s="926"/>
      <c r="CB410" s="926"/>
      <c r="CC410" s="926"/>
      <c r="CD410" s="926"/>
      <c r="CE410" s="926"/>
      <c r="CF410" s="926"/>
      <c r="CG410" s="926"/>
      <c r="CH410" s="926"/>
      <c r="CI410" s="926"/>
      <c r="CJ410" s="926"/>
      <c r="CK410" s="926"/>
      <c r="CL410" s="941"/>
    </row>
    <row r="411" spans="1:90" s="927" customFormat="1" hidden="1">
      <c r="A411" s="928" t="str">
        <f>IF(ISERROR(#REF!),"xx","")</f>
        <v>xx</v>
      </c>
      <c r="B411" s="971"/>
      <c r="C411" s="950" t="str">
        <f t="shared" si="6"/>
        <v/>
      </c>
      <c r="D411" s="744" t="s">
        <v>1909</v>
      </c>
      <c r="E411" s="959" t="s">
        <v>2254</v>
      </c>
      <c r="F411" s="926">
        <v>308</v>
      </c>
      <c r="G411" s="926">
        <v>368</v>
      </c>
      <c r="H411" s="926">
        <v>458</v>
      </c>
      <c r="I411" s="926">
        <v>558</v>
      </c>
      <c r="J411" s="929">
        <v>654</v>
      </c>
      <c r="K411" s="929">
        <v>754</v>
      </c>
      <c r="L411" s="926">
        <v>758</v>
      </c>
      <c r="M411" s="926">
        <v>958</v>
      </c>
      <c r="N411" s="926" t="s">
        <v>2473</v>
      </c>
      <c r="O411" s="926" t="s">
        <v>2474</v>
      </c>
      <c r="P411" s="926" t="s">
        <v>4256</v>
      </c>
      <c r="Q411" s="926" t="s">
        <v>2475</v>
      </c>
      <c r="R411" s="926" t="s">
        <v>4241</v>
      </c>
      <c r="S411" s="926" t="s">
        <v>2384</v>
      </c>
      <c r="T411" s="926" t="s">
        <v>4242</v>
      </c>
      <c r="U411" s="926" t="s">
        <v>2383</v>
      </c>
      <c r="V411" s="926" t="s">
        <v>4243</v>
      </c>
      <c r="W411" s="926" t="s">
        <v>2378</v>
      </c>
      <c r="X411" s="926" t="s">
        <v>4095</v>
      </c>
      <c r="Y411" s="926" t="s">
        <v>2379</v>
      </c>
      <c r="Z411" s="933" t="s">
        <v>2079</v>
      </c>
      <c r="AA411" s="933" t="s">
        <v>2325</v>
      </c>
      <c r="AB411" s="926" t="s">
        <v>3291</v>
      </c>
      <c r="AC411" s="933" t="s">
        <v>2080</v>
      </c>
      <c r="AD411" s="933" t="s">
        <v>2333</v>
      </c>
      <c r="AE411" s="926" t="s">
        <v>3128</v>
      </c>
      <c r="AF411" s="933" t="s">
        <v>2081</v>
      </c>
      <c r="AG411" s="933" t="s">
        <v>2082</v>
      </c>
      <c r="AH411" s="926" t="s">
        <v>3130</v>
      </c>
      <c r="AI411" s="933" t="s">
        <v>1804</v>
      </c>
      <c r="AJ411" s="933" t="s">
        <v>2052</v>
      </c>
      <c r="AK411" s="926" t="s">
        <v>3665</v>
      </c>
      <c r="AL411" s="934" t="s">
        <v>1789</v>
      </c>
      <c r="AM411" s="933" t="s">
        <v>2051</v>
      </c>
      <c r="AN411" s="926" t="s">
        <v>3674</v>
      </c>
      <c r="AO411" s="929" t="s">
        <v>1149</v>
      </c>
      <c r="AP411" s="929" t="s">
        <v>2072</v>
      </c>
      <c r="AQ411" s="926" t="s">
        <v>3675</v>
      </c>
      <c r="AR411" s="926" t="s">
        <v>4102</v>
      </c>
      <c r="AS411" s="929" t="s">
        <v>1150</v>
      </c>
      <c r="AT411" s="929" t="s">
        <v>2073</v>
      </c>
      <c r="AU411" s="926" t="s">
        <v>4103</v>
      </c>
      <c r="AV411" s="926" t="s">
        <v>4312</v>
      </c>
      <c r="AW411" s="932" t="s">
        <v>2068</v>
      </c>
      <c r="AX411" s="926" t="s">
        <v>2380</v>
      </c>
      <c r="AY411" s="929" t="s">
        <v>909</v>
      </c>
      <c r="AZ411" s="929" t="s">
        <v>2083</v>
      </c>
      <c r="BA411" s="926"/>
      <c r="BB411" s="926"/>
      <c r="BC411" s="926"/>
      <c r="BD411" s="926"/>
      <c r="BE411" s="926"/>
      <c r="BF411" s="926"/>
      <c r="BG411" s="926"/>
      <c r="BH411" s="926"/>
      <c r="BI411" s="926"/>
      <c r="BJ411" s="926"/>
      <c r="BK411" s="926"/>
      <c r="BL411" s="926"/>
      <c r="BM411" s="926"/>
      <c r="BN411" s="926"/>
      <c r="BO411" s="926"/>
      <c r="BP411" s="926"/>
      <c r="BQ411" s="926"/>
      <c r="BR411" s="926"/>
      <c r="BS411" s="926"/>
      <c r="BT411" s="926"/>
      <c r="BU411" s="926"/>
      <c r="BV411" s="926"/>
      <c r="BW411" s="926"/>
      <c r="BX411" s="926"/>
      <c r="BY411" s="926"/>
      <c r="BZ411" s="926"/>
      <c r="CA411" s="926"/>
      <c r="CB411" s="926"/>
      <c r="CC411" s="926"/>
      <c r="CD411" s="926"/>
      <c r="CE411" s="926"/>
      <c r="CF411" s="926"/>
      <c r="CG411" s="926"/>
      <c r="CH411" s="926"/>
      <c r="CI411" s="926"/>
      <c r="CJ411" s="926"/>
      <c r="CK411" s="926"/>
      <c r="CL411" s="941"/>
    </row>
    <row r="412" spans="1:90" s="927" customFormat="1" hidden="1">
      <c r="A412" s="928" t="str">
        <f>IF(ISERROR(#REF!),"xx","")</f>
        <v>xx</v>
      </c>
      <c r="B412" s="971"/>
      <c r="C412" s="950" t="str">
        <f t="shared" si="6"/>
        <v/>
      </c>
      <c r="D412" s="872">
        <v>9967002665</v>
      </c>
      <c r="E412" s="954" t="s">
        <v>2484</v>
      </c>
      <c r="F412" s="926">
        <v>308</v>
      </c>
      <c r="G412" s="926">
        <v>368</v>
      </c>
      <c r="H412" s="926">
        <v>458</v>
      </c>
      <c r="I412" s="926">
        <v>558</v>
      </c>
      <c r="J412" s="929" t="s">
        <v>2473</v>
      </c>
      <c r="K412" s="929" t="s">
        <v>2474</v>
      </c>
      <c r="L412" s="926" t="s">
        <v>4256</v>
      </c>
      <c r="M412" s="933" t="s">
        <v>2475</v>
      </c>
      <c r="N412" s="926" t="s">
        <v>4241</v>
      </c>
      <c r="O412" s="933" t="s">
        <v>2384</v>
      </c>
      <c r="P412" s="926" t="s">
        <v>4242</v>
      </c>
      <c r="Q412" s="933" t="s">
        <v>2383</v>
      </c>
      <c r="R412" s="926" t="s">
        <v>4243</v>
      </c>
      <c r="S412" s="926" t="s">
        <v>4095</v>
      </c>
      <c r="T412" s="933" t="s">
        <v>2079</v>
      </c>
      <c r="U412" s="933" t="s">
        <v>2325</v>
      </c>
      <c r="V412" s="929" t="s">
        <v>3291</v>
      </c>
      <c r="W412" s="933" t="s">
        <v>2080</v>
      </c>
      <c r="X412" s="933" t="s">
        <v>2333</v>
      </c>
      <c r="Y412" s="929" t="s">
        <v>3128</v>
      </c>
      <c r="Z412" s="933" t="s">
        <v>2081</v>
      </c>
      <c r="AA412" s="934" t="s">
        <v>2082</v>
      </c>
      <c r="AB412" s="932" t="s">
        <v>3130</v>
      </c>
      <c r="AC412" s="933" t="s">
        <v>1804</v>
      </c>
      <c r="AD412" s="929" t="s">
        <v>2052</v>
      </c>
      <c r="AE412" s="929" t="s">
        <v>3665</v>
      </c>
      <c r="AF412" s="929" t="s">
        <v>1789</v>
      </c>
      <c r="AG412" s="929" t="s">
        <v>2051</v>
      </c>
      <c r="AH412" s="926" t="s">
        <v>3674</v>
      </c>
      <c r="AI412" s="926" t="s">
        <v>3675</v>
      </c>
      <c r="AJ412" s="926"/>
      <c r="AK412" s="926"/>
      <c r="AL412" s="926"/>
      <c r="AM412" s="926"/>
      <c r="AN412" s="926"/>
      <c r="AO412" s="926"/>
      <c r="AP412" s="926"/>
      <c r="AQ412" s="926"/>
      <c r="AR412" s="926"/>
      <c r="AS412" s="926"/>
      <c r="AT412" s="926"/>
      <c r="AU412" s="926"/>
      <c r="AV412" s="926"/>
      <c r="AW412" s="926"/>
      <c r="AX412" s="926"/>
      <c r="AY412" s="926"/>
      <c r="AZ412" s="926"/>
      <c r="BA412" s="926"/>
      <c r="BB412" s="926"/>
      <c r="BC412" s="926"/>
      <c r="BD412" s="926"/>
      <c r="BE412" s="926"/>
      <c r="BF412" s="926"/>
      <c r="BG412" s="926"/>
      <c r="BH412" s="926"/>
      <c r="BI412" s="926"/>
      <c r="BJ412" s="926"/>
      <c r="BK412" s="926"/>
      <c r="BL412" s="926"/>
      <c r="BM412" s="926"/>
      <c r="BN412" s="926"/>
      <c r="BO412" s="926"/>
      <c r="BP412" s="926"/>
      <c r="BQ412" s="926"/>
      <c r="BR412" s="926"/>
      <c r="BS412" s="926"/>
      <c r="BT412" s="926"/>
      <c r="BU412" s="926"/>
      <c r="BV412" s="926"/>
      <c r="BW412" s="926"/>
      <c r="BX412" s="926"/>
      <c r="BY412" s="926"/>
      <c r="BZ412" s="926"/>
      <c r="CA412" s="926"/>
      <c r="CB412" s="926"/>
      <c r="CC412" s="926"/>
      <c r="CD412" s="926"/>
      <c r="CE412" s="926"/>
      <c r="CF412" s="926"/>
      <c r="CG412" s="926"/>
      <c r="CH412" s="926"/>
      <c r="CI412" s="926"/>
      <c r="CJ412" s="926"/>
      <c r="CK412" s="926"/>
      <c r="CL412" s="941"/>
    </row>
    <row r="413" spans="1:90" s="927" customFormat="1" hidden="1">
      <c r="A413" s="928" t="str">
        <f>IF(ISERROR(#REF!),"xx","")</f>
        <v>xx</v>
      </c>
      <c r="B413" s="971"/>
      <c r="C413" s="950" t="str">
        <f t="shared" si="6"/>
        <v/>
      </c>
      <c r="D413" s="872">
        <v>9967002664</v>
      </c>
      <c r="E413" s="954" t="s">
        <v>2483</v>
      </c>
      <c r="F413" s="926">
        <v>308</v>
      </c>
      <c r="G413" s="926">
        <v>368</v>
      </c>
      <c r="H413" s="926">
        <v>458</v>
      </c>
      <c r="I413" s="926">
        <v>558</v>
      </c>
      <c r="J413" s="929" t="s">
        <v>2473</v>
      </c>
      <c r="K413" s="929" t="s">
        <v>2474</v>
      </c>
      <c r="L413" s="926" t="s">
        <v>4256</v>
      </c>
      <c r="M413" s="933" t="s">
        <v>2475</v>
      </c>
      <c r="N413" s="926" t="s">
        <v>4241</v>
      </c>
      <c r="O413" s="933" t="s">
        <v>2384</v>
      </c>
      <c r="P413" s="926" t="s">
        <v>4242</v>
      </c>
      <c r="Q413" s="933" t="s">
        <v>2383</v>
      </c>
      <c r="R413" s="926" t="s">
        <v>4243</v>
      </c>
      <c r="S413" s="926" t="s">
        <v>4095</v>
      </c>
      <c r="T413" s="933" t="s">
        <v>2079</v>
      </c>
      <c r="U413" s="933" t="s">
        <v>2325</v>
      </c>
      <c r="V413" s="929" t="s">
        <v>3291</v>
      </c>
      <c r="W413" s="933" t="s">
        <v>2080</v>
      </c>
      <c r="X413" s="933" t="s">
        <v>2333</v>
      </c>
      <c r="Y413" s="929" t="s">
        <v>3128</v>
      </c>
      <c r="Z413" s="933" t="s">
        <v>2081</v>
      </c>
      <c r="AA413" s="934" t="s">
        <v>2082</v>
      </c>
      <c r="AB413" s="932" t="s">
        <v>3130</v>
      </c>
      <c r="AC413" s="933" t="s">
        <v>1804</v>
      </c>
      <c r="AD413" s="929" t="s">
        <v>2052</v>
      </c>
      <c r="AE413" s="929" t="s">
        <v>3665</v>
      </c>
      <c r="AF413" s="929" t="s">
        <v>1789</v>
      </c>
      <c r="AG413" s="929" t="s">
        <v>2051</v>
      </c>
      <c r="AH413" s="926" t="s">
        <v>3674</v>
      </c>
      <c r="AI413" s="926" t="s">
        <v>3675</v>
      </c>
      <c r="AJ413" s="926"/>
      <c r="AK413" s="926"/>
      <c r="AL413" s="926"/>
      <c r="AM413" s="926"/>
      <c r="AN413" s="926"/>
      <c r="AO413" s="926"/>
      <c r="AP413" s="926"/>
      <c r="AQ413" s="926"/>
      <c r="AR413" s="926"/>
      <c r="AS413" s="926"/>
      <c r="AT413" s="926"/>
      <c r="AU413" s="926"/>
      <c r="AV413" s="926"/>
      <c r="AW413" s="926"/>
      <c r="AX413" s="926"/>
      <c r="AY413" s="926"/>
      <c r="AZ413" s="926"/>
      <c r="BA413" s="926"/>
      <c r="BB413" s="926"/>
      <c r="BC413" s="926"/>
      <c r="BD413" s="926"/>
      <c r="BE413" s="926"/>
      <c r="BF413" s="926"/>
      <c r="BG413" s="926"/>
      <c r="BH413" s="926"/>
      <c r="BI413" s="926"/>
      <c r="BJ413" s="926"/>
      <c r="BK413" s="926"/>
      <c r="BL413" s="926"/>
      <c r="BM413" s="926"/>
      <c r="BN413" s="926"/>
      <c r="BO413" s="926"/>
      <c r="BP413" s="926"/>
      <c r="BQ413" s="926"/>
      <c r="BR413" s="926"/>
      <c r="BS413" s="926"/>
      <c r="BT413" s="926"/>
      <c r="BU413" s="926"/>
      <c r="BV413" s="926"/>
      <c r="BW413" s="926"/>
      <c r="BX413" s="926"/>
      <c r="BY413" s="926"/>
      <c r="BZ413" s="926"/>
      <c r="CA413" s="926"/>
      <c r="CB413" s="926"/>
      <c r="CC413" s="926"/>
      <c r="CD413" s="926"/>
      <c r="CE413" s="926"/>
      <c r="CF413" s="926"/>
      <c r="CG413" s="926"/>
      <c r="CH413" s="926"/>
      <c r="CI413" s="926"/>
      <c r="CJ413" s="926"/>
      <c r="CK413" s="926"/>
      <c r="CL413" s="941"/>
    </row>
    <row r="414" spans="1:90" s="927" customFormat="1">
      <c r="A414" s="928" t="str">
        <f>IF(ISERROR(#REF!),"xx","")</f>
        <v>xx</v>
      </c>
      <c r="B414" s="971"/>
      <c r="C414" s="950" t="str">
        <f t="shared" si="6"/>
        <v>Press C83hc</v>
      </c>
      <c r="D414" s="942" t="s">
        <v>1550</v>
      </c>
      <c r="E414" s="952" t="s">
        <v>2255</v>
      </c>
      <c r="F414" s="929">
        <v>1051</v>
      </c>
      <c r="G414" s="929">
        <v>1200</v>
      </c>
      <c r="H414" s="929" t="s">
        <v>3407</v>
      </c>
      <c r="I414" s="929" t="s">
        <v>2076</v>
      </c>
      <c r="J414" s="929" t="s">
        <v>3410</v>
      </c>
      <c r="K414" s="926" t="s">
        <v>3409</v>
      </c>
      <c r="L414" s="926" t="s">
        <v>2890</v>
      </c>
      <c r="M414" s="926" t="s">
        <v>4296</v>
      </c>
      <c r="N414" s="926" t="s">
        <v>4332</v>
      </c>
      <c r="O414" s="926" t="s">
        <v>4297</v>
      </c>
      <c r="P414" s="926" t="s">
        <v>4299</v>
      </c>
      <c r="Q414" s="926" t="s">
        <v>4302</v>
      </c>
      <c r="R414" s="926" t="s">
        <v>4303</v>
      </c>
      <c r="S414" s="926" t="s">
        <v>4308</v>
      </c>
      <c r="T414" s="926" t="s">
        <v>4309</v>
      </c>
      <c r="U414" s="926" t="s">
        <v>3900</v>
      </c>
      <c r="V414" s="926" t="s">
        <v>3902</v>
      </c>
      <c r="W414" s="926" t="s">
        <v>3904</v>
      </c>
      <c r="X414" s="926" t="s">
        <v>4313</v>
      </c>
      <c r="Y414" s="926" t="s">
        <v>4314</v>
      </c>
      <c r="Z414" s="926" t="s">
        <v>4315</v>
      </c>
      <c r="AA414" s="926" t="s">
        <v>4298</v>
      </c>
      <c r="AB414" s="926" t="s">
        <v>4310</v>
      </c>
      <c r="AC414" s="926" t="s">
        <v>4311</v>
      </c>
      <c r="AD414" s="932" t="s">
        <v>4300</v>
      </c>
      <c r="AE414" s="929" t="s">
        <v>4301</v>
      </c>
      <c r="AF414" s="929" t="s">
        <v>4304</v>
      </c>
      <c r="AG414" s="926" t="s">
        <v>4305</v>
      </c>
      <c r="AH414" s="929" t="s">
        <v>4307</v>
      </c>
      <c r="AI414" s="926" t="s">
        <v>4567</v>
      </c>
      <c r="AJ414" s="929" t="s">
        <v>695</v>
      </c>
      <c r="AK414" s="929" t="s">
        <v>2078</v>
      </c>
      <c r="AL414" s="929" t="s">
        <v>1495</v>
      </c>
      <c r="AM414" s="926"/>
      <c r="AN414" s="926"/>
      <c r="AO414" s="926"/>
      <c r="AP414" s="926"/>
      <c r="AQ414" s="926"/>
      <c r="AR414" s="926"/>
      <c r="AS414" s="926"/>
      <c r="AT414" s="926"/>
      <c r="AU414" s="926"/>
      <c r="AV414" s="926"/>
      <c r="AW414" s="926"/>
      <c r="AX414" s="926"/>
      <c r="AY414" s="926"/>
      <c r="AZ414" s="926"/>
      <c r="BA414" s="926"/>
      <c r="BB414" s="926"/>
      <c r="BC414" s="926"/>
      <c r="BD414" s="926"/>
      <c r="BE414" s="926"/>
      <c r="BF414" s="926"/>
      <c r="BG414" s="926"/>
      <c r="BH414" s="926"/>
      <c r="BI414" s="926"/>
      <c r="BJ414" s="926"/>
      <c r="BK414" s="926"/>
      <c r="BL414" s="926"/>
      <c r="BM414" s="926"/>
      <c r="BN414" s="926"/>
      <c r="BO414" s="926"/>
      <c r="BP414" s="926"/>
      <c r="BQ414" s="926"/>
      <c r="BR414" s="926"/>
      <c r="BS414" s="926"/>
      <c r="BT414" s="926"/>
      <c r="BU414" s="926"/>
      <c r="BV414" s="926"/>
      <c r="BW414" s="926"/>
      <c r="BX414" s="926"/>
      <c r="BY414" s="926"/>
      <c r="BZ414" s="926"/>
      <c r="CA414" s="926"/>
      <c r="CB414" s="926"/>
      <c r="CC414" s="926"/>
      <c r="CD414" s="926"/>
      <c r="CE414" s="926"/>
      <c r="CF414" s="926"/>
      <c r="CG414" s="926"/>
      <c r="CH414" s="926"/>
      <c r="CI414" s="926"/>
      <c r="CJ414" s="926"/>
      <c r="CK414" s="926"/>
      <c r="CL414" s="941"/>
    </row>
    <row r="415" spans="1:90" s="927" customFormat="1">
      <c r="A415" s="928" t="str">
        <f>IF(ISERROR(#REF!),"xx","")</f>
        <v>xx</v>
      </c>
      <c r="B415" s="971"/>
      <c r="C415" s="950" t="str">
        <f t="shared" si="6"/>
        <v>Press C83hc</v>
      </c>
      <c r="D415" s="1918">
        <v>9967007982</v>
      </c>
      <c r="E415" s="1919" t="s">
        <v>4562</v>
      </c>
      <c r="F415" s="929">
        <v>950</v>
      </c>
      <c r="G415" s="929">
        <v>951</v>
      </c>
      <c r="H415" s="929">
        <v>1051</v>
      </c>
      <c r="I415" s="926">
        <v>1100</v>
      </c>
      <c r="J415" s="929">
        <v>1200</v>
      </c>
      <c r="K415" s="929" t="s">
        <v>2074</v>
      </c>
      <c r="L415" s="929" t="s">
        <v>2075</v>
      </c>
      <c r="M415" s="929" t="s">
        <v>3407</v>
      </c>
      <c r="N415" s="929" t="s">
        <v>2076</v>
      </c>
      <c r="O415" s="929" t="s">
        <v>3410</v>
      </c>
      <c r="P415" s="929" t="s">
        <v>3409</v>
      </c>
      <c r="Q415" s="926" t="s">
        <v>2890</v>
      </c>
      <c r="R415" s="926" t="s">
        <v>4296</v>
      </c>
      <c r="S415" s="926" t="s">
        <v>4332</v>
      </c>
      <c r="T415" s="926" t="s">
        <v>4297</v>
      </c>
      <c r="U415" s="926" t="s">
        <v>4299</v>
      </c>
      <c r="V415" s="926" t="s">
        <v>4302</v>
      </c>
      <c r="W415" s="926" t="s">
        <v>4303</v>
      </c>
      <c r="X415" s="926" t="s">
        <v>4308</v>
      </c>
      <c r="Y415" s="926" t="s">
        <v>4309</v>
      </c>
      <c r="Z415" s="926" t="s">
        <v>3900</v>
      </c>
      <c r="AA415" s="926" t="s">
        <v>3902</v>
      </c>
      <c r="AB415" s="926" t="s">
        <v>3904</v>
      </c>
      <c r="AC415" s="926" t="s">
        <v>4313</v>
      </c>
      <c r="AD415" s="926" t="s">
        <v>4314</v>
      </c>
      <c r="AE415" s="926" t="s">
        <v>4315</v>
      </c>
      <c r="AF415" s="926" t="s">
        <v>4298</v>
      </c>
      <c r="AG415" s="926" t="s">
        <v>4310</v>
      </c>
      <c r="AH415" s="926" t="s">
        <v>4311</v>
      </c>
      <c r="AI415" s="932" t="s">
        <v>4300</v>
      </c>
      <c r="AJ415" s="929" t="s">
        <v>4301</v>
      </c>
      <c r="AK415" s="929" t="s">
        <v>4304</v>
      </c>
      <c r="AL415" s="926" t="s">
        <v>4306</v>
      </c>
      <c r="AM415" s="926" t="s">
        <v>4305</v>
      </c>
      <c r="AN415" s="929" t="s">
        <v>4307</v>
      </c>
      <c r="AO415" s="926" t="s">
        <v>4567</v>
      </c>
      <c r="AP415" s="926" t="s">
        <v>3898</v>
      </c>
      <c r="AQ415" s="926" t="s">
        <v>4295</v>
      </c>
      <c r="AR415" s="926" t="s">
        <v>2476</v>
      </c>
      <c r="AS415" s="929" t="s">
        <v>519</v>
      </c>
      <c r="AT415" s="929" t="s">
        <v>1216</v>
      </c>
      <c r="AU415" s="926" t="s">
        <v>2084</v>
      </c>
      <c r="AV415" s="929" t="s">
        <v>475</v>
      </c>
      <c r="AW415" s="929" t="s">
        <v>2077</v>
      </c>
      <c r="AX415" s="929" t="s">
        <v>695</v>
      </c>
      <c r="AY415" s="929" t="s">
        <v>2078</v>
      </c>
      <c r="AZ415" s="929" t="s">
        <v>1495</v>
      </c>
      <c r="BA415" s="926"/>
      <c r="BB415" s="926"/>
      <c r="BC415" s="926"/>
      <c r="BD415" s="926"/>
      <c r="BE415" s="926"/>
      <c r="BF415" s="926"/>
      <c r="BG415" s="926"/>
      <c r="BH415" s="926"/>
      <c r="BI415" s="926"/>
      <c r="BJ415" s="926"/>
      <c r="BK415" s="926"/>
      <c r="BL415" s="926"/>
      <c r="BM415" s="926"/>
      <c r="BN415" s="926"/>
      <c r="BO415" s="926"/>
      <c r="BP415" s="926"/>
      <c r="BQ415" s="926"/>
      <c r="BR415" s="926"/>
      <c r="BS415" s="926"/>
      <c r="BT415" s="926"/>
      <c r="BU415" s="926"/>
      <c r="BV415" s="926"/>
      <c r="BW415" s="926"/>
      <c r="BX415" s="926"/>
      <c r="BY415" s="926"/>
      <c r="BZ415" s="926"/>
      <c r="CA415" s="926"/>
      <c r="CB415" s="926"/>
      <c r="CC415" s="926"/>
      <c r="CD415" s="926"/>
      <c r="CE415" s="926"/>
      <c r="CF415" s="926"/>
      <c r="CG415" s="926"/>
      <c r="CH415" s="926"/>
      <c r="CI415" s="926"/>
      <c r="CJ415" s="926"/>
      <c r="CK415" s="926"/>
      <c r="CL415" s="941"/>
    </row>
    <row r="416" spans="1:90" s="927" customFormat="1">
      <c r="A416" s="928" t="str">
        <f>IF(ISERROR(#REF!),"xx","")</f>
        <v>xx</v>
      </c>
      <c r="B416" s="971"/>
      <c r="C416" s="950" t="str">
        <f t="shared" si="6"/>
        <v>Press C83hc</v>
      </c>
      <c r="D416" s="942">
        <v>9967008359</v>
      </c>
      <c r="E416" s="952" t="s">
        <v>4561</v>
      </c>
      <c r="F416" s="929">
        <v>950</v>
      </c>
      <c r="G416" s="929">
        <v>951</v>
      </c>
      <c r="H416" s="929">
        <v>1051</v>
      </c>
      <c r="I416" s="926">
        <v>1100</v>
      </c>
      <c r="J416" s="929">
        <v>1200</v>
      </c>
      <c r="K416" s="929" t="s">
        <v>2074</v>
      </c>
      <c r="L416" s="929" t="s">
        <v>2075</v>
      </c>
      <c r="M416" s="929" t="s">
        <v>3407</v>
      </c>
      <c r="N416" s="929" t="s">
        <v>2076</v>
      </c>
      <c r="O416" s="929" t="s">
        <v>3410</v>
      </c>
      <c r="P416" s="929" t="s">
        <v>3409</v>
      </c>
      <c r="Q416" s="926" t="s">
        <v>2890</v>
      </c>
      <c r="R416" s="926" t="s">
        <v>4296</v>
      </c>
      <c r="S416" s="926" t="s">
        <v>4332</v>
      </c>
      <c r="T416" s="926" t="s">
        <v>4297</v>
      </c>
      <c r="U416" s="926" t="s">
        <v>4299</v>
      </c>
      <c r="V416" s="926" t="s">
        <v>4302</v>
      </c>
      <c r="W416" s="926" t="s">
        <v>4303</v>
      </c>
      <c r="X416" s="926" t="s">
        <v>4308</v>
      </c>
      <c r="Y416" s="926" t="s">
        <v>4309</v>
      </c>
      <c r="Z416" s="926" t="s">
        <v>3900</v>
      </c>
      <c r="AA416" s="926" t="s">
        <v>3902</v>
      </c>
      <c r="AB416" s="926" t="s">
        <v>3904</v>
      </c>
      <c r="AC416" s="926" t="s">
        <v>4313</v>
      </c>
      <c r="AD416" s="926" t="s">
        <v>4314</v>
      </c>
      <c r="AE416" s="926" t="s">
        <v>4315</v>
      </c>
      <c r="AF416" s="926" t="s">
        <v>4298</v>
      </c>
      <c r="AG416" s="926" t="s">
        <v>4310</v>
      </c>
      <c r="AH416" s="926" t="s">
        <v>4311</v>
      </c>
      <c r="AI416" s="932" t="s">
        <v>4300</v>
      </c>
      <c r="AJ416" s="929" t="s">
        <v>4301</v>
      </c>
      <c r="AK416" s="929" t="s">
        <v>4304</v>
      </c>
      <c r="AL416" s="926" t="s">
        <v>4306</v>
      </c>
      <c r="AM416" s="926" t="s">
        <v>4305</v>
      </c>
      <c r="AN416" s="929" t="s">
        <v>4307</v>
      </c>
      <c r="AO416" s="926" t="s">
        <v>4567</v>
      </c>
      <c r="AP416" s="926" t="s">
        <v>3898</v>
      </c>
      <c r="AQ416" s="926" t="s">
        <v>4295</v>
      </c>
      <c r="AR416" s="926" t="s">
        <v>2476</v>
      </c>
      <c r="AS416" s="929" t="s">
        <v>519</v>
      </c>
      <c r="AT416" s="929" t="s">
        <v>1216</v>
      </c>
      <c r="AU416" s="926" t="s">
        <v>2084</v>
      </c>
      <c r="AV416" s="929" t="s">
        <v>475</v>
      </c>
      <c r="AW416" s="929" t="s">
        <v>2077</v>
      </c>
      <c r="AX416" s="929" t="s">
        <v>695</v>
      </c>
      <c r="AY416" s="929" t="s">
        <v>2078</v>
      </c>
      <c r="AZ416" s="929" t="s">
        <v>1495</v>
      </c>
      <c r="BA416" s="926"/>
      <c r="BB416" s="926"/>
      <c r="BC416" s="926"/>
      <c r="BD416" s="926"/>
      <c r="BE416" s="926"/>
      <c r="BF416" s="926"/>
      <c r="BG416" s="926"/>
      <c r="BH416" s="926"/>
      <c r="BI416" s="926"/>
      <c r="BJ416" s="926"/>
      <c r="BK416" s="926"/>
      <c r="BL416" s="926"/>
      <c r="BM416" s="926"/>
      <c r="BN416" s="926"/>
      <c r="BO416" s="926"/>
      <c r="BP416" s="926"/>
      <c r="BQ416" s="926"/>
      <c r="BR416" s="926"/>
      <c r="BS416" s="926"/>
      <c r="BT416" s="926"/>
      <c r="BU416" s="926"/>
      <c r="BV416" s="926"/>
      <c r="BW416" s="926"/>
      <c r="BX416" s="926"/>
      <c r="BY416" s="926"/>
      <c r="BZ416" s="926"/>
      <c r="CA416" s="926"/>
      <c r="CB416" s="926"/>
      <c r="CC416" s="926"/>
      <c r="CD416" s="926"/>
      <c r="CE416" s="926"/>
      <c r="CF416" s="926"/>
      <c r="CG416" s="926"/>
      <c r="CH416" s="926"/>
      <c r="CI416" s="926"/>
      <c r="CJ416" s="926"/>
      <c r="CK416" s="926"/>
      <c r="CL416" s="941"/>
    </row>
    <row r="417" spans="1:90" s="927" customFormat="1">
      <c r="A417" s="928" t="str">
        <f>IF(ISERROR(#REF!),"xx","")</f>
        <v>xx</v>
      </c>
      <c r="B417" s="971"/>
      <c r="C417" s="950" t="str">
        <f t="shared" si="6"/>
        <v>Press C83hc</v>
      </c>
      <c r="D417" s="944" t="s">
        <v>1433</v>
      </c>
      <c r="E417" s="956" t="s">
        <v>2256</v>
      </c>
      <c r="F417" s="929">
        <v>1051</v>
      </c>
      <c r="G417" s="929">
        <v>1200</v>
      </c>
      <c r="H417" s="929" t="s">
        <v>3407</v>
      </c>
      <c r="I417" s="929" t="s">
        <v>2076</v>
      </c>
      <c r="J417" s="929" t="s">
        <v>3410</v>
      </c>
      <c r="K417" s="929" t="s">
        <v>3409</v>
      </c>
      <c r="L417" s="926" t="s">
        <v>2890</v>
      </c>
      <c r="M417" s="926" t="s">
        <v>4296</v>
      </c>
      <c r="N417" s="926" t="s">
        <v>4332</v>
      </c>
      <c r="O417" s="926" t="s">
        <v>4297</v>
      </c>
      <c r="P417" s="926" t="s">
        <v>4299</v>
      </c>
      <c r="Q417" s="926" t="s">
        <v>4302</v>
      </c>
      <c r="R417" s="926" t="s">
        <v>4303</v>
      </c>
      <c r="S417" s="926" t="s">
        <v>4308</v>
      </c>
      <c r="T417" s="926" t="s">
        <v>4309</v>
      </c>
      <c r="U417" s="926" t="s">
        <v>3900</v>
      </c>
      <c r="V417" s="926" t="s">
        <v>3902</v>
      </c>
      <c r="W417" s="926" t="s">
        <v>3904</v>
      </c>
      <c r="X417" s="926" t="s">
        <v>4313</v>
      </c>
      <c r="Y417" s="926" t="s">
        <v>4314</v>
      </c>
      <c r="Z417" s="926" t="s">
        <v>4315</v>
      </c>
      <c r="AA417" s="929" t="s">
        <v>4298</v>
      </c>
      <c r="AB417" s="926" t="s">
        <v>4310</v>
      </c>
      <c r="AC417" s="926" t="s">
        <v>4311</v>
      </c>
      <c r="AD417" s="929" t="s">
        <v>4300</v>
      </c>
      <c r="AE417" s="929" t="s">
        <v>4301</v>
      </c>
      <c r="AF417" s="929" t="s">
        <v>4304</v>
      </c>
      <c r="AG417" s="926" t="s">
        <v>4305</v>
      </c>
      <c r="AH417" s="926" t="s">
        <v>4307</v>
      </c>
      <c r="AI417" s="926" t="s">
        <v>4567</v>
      </c>
      <c r="AJ417" s="926"/>
      <c r="AK417" s="926"/>
      <c r="AL417" s="926"/>
      <c r="AM417" s="926"/>
      <c r="AN417" s="926"/>
      <c r="AO417" s="926"/>
      <c r="AP417" s="926"/>
      <c r="AQ417" s="926"/>
      <c r="AR417" s="926"/>
      <c r="AS417" s="926"/>
      <c r="AT417" s="926"/>
      <c r="AU417" s="926"/>
      <c r="AV417" s="926"/>
      <c r="AW417" s="926"/>
      <c r="AX417" s="926"/>
      <c r="AY417" s="926"/>
      <c r="AZ417" s="926"/>
      <c r="BA417" s="926"/>
      <c r="BB417" s="926"/>
      <c r="BC417" s="926"/>
      <c r="BD417" s="926"/>
      <c r="BE417" s="926"/>
      <c r="BF417" s="926"/>
      <c r="BG417" s="926"/>
      <c r="BH417" s="926"/>
      <c r="BI417" s="926"/>
      <c r="BJ417" s="926"/>
      <c r="BK417" s="926"/>
      <c r="BL417" s="926"/>
      <c r="BM417" s="926"/>
      <c r="BN417" s="926"/>
      <c r="BO417" s="926"/>
      <c r="BP417" s="926"/>
      <c r="BQ417" s="926"/>
      <c r="BR417" s="926"/>
      <c r="BS417" s="926"/>
      <c r="BT417" s="926"/>
      <c r="BU417" s="926"/>
      <c r="BV417" s="926"/>
      <c r="BW417" s="926"/>
      <c r="BX417" s="926"/>
      <c r="BY417" s="926"/>
      <c r="BZ417" s="926"/>
      <c r="CA417" s="926"/>
      <c r="CB417" s="926"/>
      <c r="CC417" s="926"/>
      <c r="CD417" s="926"/>
      <c r="CE417" s="926"/>
      <c r="CF417" s="926"/>
      <c r="CG417" s="926"/>
      <c r="CH417" s="926"/>
      <c r="CI417" s="926"/>
      <c r="CJ417" s="926"/>
      <c r="CK417" s="926"/>
      <c r="CL417" s="941"/>
    </row>
    <row r="418" spans="1:90" s="927" customFormat="1" hidden="1">
      <c r="A418" s="928" t="str">
        <f>IF(ISERROR(#REF!),"xx","")</f>
        <v>xx</v>
      </c>
      <c r="B418" s="971"/>
      <c r="C418" s="950" t="str">
        <f t="shared" si="6"/>
        <v/>
      </c>
      <c r="D418" s="942" t="s">
        <v>1307</v>
      </c>
      <c r="E418" s="952" t="s">
        <v>2257</v>
      </c>
      <c r="F418" s="929" t="s">
        <v>989</v>
      </c>
      <c r="G418" s="929" t="s">
        <v>990</v>
      </c>
      <c r="H418" s="932" t="s">
        <v>991</v>
      </c>
      <c r="I418" s="926"/>
      <c r="J418" s="926"/>
      <c r="K418" s="926"/>
      <c r="L418" s="926"/>
      <c r="M418" s="926"/>
      <c r="N418" s="926"/>
      <c r="O418" s="926"/>
      <c r="P418" s="926"/>
      <c r="Q418" s="926"/>
      <c r="R418" s="926"/>
      <c r="S418" s="926"/>
      <c r="T418" s="926"/>
      <c r="U418" s="926"/>
      <c r="V418" s="926"/>
      <c r="W418" s="926"/>
      <c r="X418" s="926"/>
      <c r="Y418" s="926"/>
      <c r="Z418" s="926"/>
      <c r="AA418" s="926"/>
      <c r="AB418" s="926"/>
      <c r="AC418" s="926"/>
      <c r="AD418" s="926"/>
      <c r="AE418" s="926"/>
      <c r="AF418" s="926"/>
      <c r="AG418" s="926"/>
      <c r="AH418" s="926"/>
      <c r="AI418" s="926"/>
      <c r="AJ418" s="926"/>
      <c r="AK418" s="926"/>
      <c r="AL418" s="926"/>
      <c r="AM418" s="926"/>
      <c r="AN418" s="926"/>
      <c r="AO418" s="926"/>
      <c r="AP418" s="926"/>
      <c r="AQ418" s="926"/>
      <c r="AR418" s="926"/>
      <c r="AS418" s="926"/>
      <c r="AT418" s="926"/>
      <c r="AU418" s="926"/>
      <c r="AV418" s="926"/>
      <c r="AW418" s="926"/>
      <c r="AX418" s="926"/>
      <c r="AY418" s="926"/>
      <c r="AZ418" s="926"/>
      <c r="BA418" s="926"/>
      <c r="BB418" s="926"/>
      <c r="BC418" s="926"/>
      <c r="BD418" s="926"/>
      <c r="BE418" s="926"/>
      <c r="BF418" s="926"/>
      <c r="BG418" s="926"/>
      <c r="BH418" s="926"/>
      <c r="BI418" s="926"/>
      <c r="BJ418" s="926"/>
      <c r="BK418" s="926"/>
      <c r="BL418" s="926"/>
      <c r="BM418" s="926"/>
      <c r="BN418" s="926"/>
      <c r="BO418" s="926"/>
      <c r="BP418" s="926"/>
      <c r="BQ418" s="926"/>
      <c r="BR418" s="926"/>
      <c r="BS418" s="926"/>
      <c r="BT418" s="926"/>
      <c r="BU418" s="926"/>
      <c r="BV418" s="926"/>
      <c r="BW418" s="926"/>
      <c r="BX418" s="926"/>
      <c r="BY418" s="926"/>
      <c r="BZ418" s="926"/>
      <c r="CA418" s="926"/>
      <c r="CB418" s="926"/>
      <c r="CC418" s="926"/>
      <c r="CD418" s="926"/>
      <c r="CE418" s="926"/>
      <c r="CF418" s="926"/>
      <c r="CG418" s="926"/>
      <c r="CH418" s="926"/>
      <c r="CI418" s="926"/>
      <c r="CJ418" s="926"/>
      <c r="CK418" s="926"/>
      <c r="CL418" s="941"/>
    </row>
    <row r="419" spans="1:90" s="927" customFormat="1" hidden="1">
      <c r="A419" s="928" t="str">
        <f>IF(ISERROR(#REF!),"xx","")</f>
        <v>xx</v>
      </c>
      <c r="B419" s="971"/>
      <c r="C419" s="950" t="str">
        <f t="shared" si="6"/>
        <v/>
      </c>
      <c r="D419" s="942" t="s">
        <v>216</v>
      </c>
      <c r="E419" s="952" t="s">
        <v>2258</v>
      </c>
      <c r="F419" s="931">
        <v>223</v>
      </c>
      <c r="G419" s="931">
        <v>283</v>
      </c>
      <c r="H419" s="931">
        <v>363</v>
      </c>
      <c r="I419" s="931">
        <v>423</v>
      </c>
      <c r="J419" s="926"/>
      <c r="K419" s="926"/>
      <c r="L419" s="926"/>
      <c r="M419" s="926"/>
      <c r="N419" s="926"/>
      <c r="O419" s="926"/>
      <c r="P419" s="926"/>
      <c r="Q419" s="926"/>
      <c r="R419" s="926"/>
      <c r="S419" s="926"/>
      <c r="T419" s="926"/>
      <c r="U419" s="926"/>
      <c r="V419" s="926"/>
      <c r="W419" s="926"/>
      <c r="X419" s="926"/>
      <c r="Y419" s="926"/>
      <c r="Z419" s="926"/>
      <c r="AA419" s="926"/>
      <c r="AB419" s="926"/>
      <c r="AC419" s="926"/>
      <c r="AD419" s="926"/>
      <c r="AE419" s="926"/>
      <c r="AF419" s="926"/>
      <c r="AG419" s="926"/>
      <c r="AH419" s="926"/>
      <c r="AI419" s="926"/>
      <c r="AJ419" s="926"/>
      <c r="AK419" s="926"/>
      <c r="AL419" s="926"/>
      <c r="AM419" s="926"/>
      <c r="AN419" s="926"/>
      <c r="AO419" s="926"/>
      <c r="AP419" s="926"/>
      <c r="AQ419" s="926"/>
      <c r="AR419" s="926"/>
      <c r="AS419" s="926"/>
      <c r="AT419" s="926"/>
      <c r="AU419" s="926"/>
      <c r="AV419" s="926"/>
      <c r="AW419" s="926"/>
      <c r="AX419" s="926"/>
      <c r="AY419" s="926"/>
      <c r="AZ419" s="926"/>
      <c r="BA419" s="926"/>
      <c r="BB419" s="926"/>
      <c r="BC419" s="926"/>
      <c r="BD419" s="926"/>
      <c r="BE419" s="926"/>
      <c r="BF419" s="926"/>
      <c r="BG419" s="926"/>
      <c r="BH419" s="926"/>
      <c r="BI419" s="926"/>
      <c r="BJ419" s="926"/>
      <c r="BK419" s="926"/>
      <c r="BL419" s="926"/>
      <c r="BM419" s="926"/>
      <c r="BN419" s="926"/>
      <c r="BO419" s="926"/>
      <c r="BP419" s="926"/>
      <c r="BQ419" s="926"/>
      <c r="BR419" s="926"/>
      <c r="BS419" s="926"/>
      <c r="BT419" s="926"/>
      <c r="BU419" s="926"/>
      <c r="BV419" s="926"/>
      <c r="BW419" s="926"/>
      <c r="BX419" s="926"/>
      <c r="BY419" s="926"/>
      <c r="BZ419" s="926"/>
      <c r="CA419" s="926"/>
      <c r="CB419" s="926"/>
      <c r="CC419" s="926"/>
      <c r="CD419" s="926"/>
      <c r="CE419" s="926"/>
      <c r="CF419" s="926"/>
      <c r="CG419" s="926"/>
      <c r="CH419" s="926"/>
      <c r="CI419" s="926"/>
      <c r="CJ419" s="926"/>
      <c r="CK419" s="926"/>
      <c r="CL419" s="941"/>
    </row>
    <row r="420" spans="1:90" s="927" customFormat="1" hidden="1">
      <c r="A420" s="928" t="str">
        <f>IF(ISERROR(#REF!),"xx","")</f>
        <v>xx</v>
      </c>
      <c r="B420" s="971"/>
      <c r="C420" s="950" t="str">
        <f t="shared" si="6"/>
        <v/>
      </c>
      <c r="D420" s="872" t="s">
        <v>4069</v>
      </c>
      <c r="E420" s="954" t="s">
        <v>3194</v>
      </c>
      <c r="F420" s="926">
        <v>308</v>
      </c>
      <c r="G420" s="926">
        <v>368</v>
      </c>
      <c r="H420" s="926">
        <v>458</v>
      </c>
      <c r="I420" s="926">
        <v>558</v>
      </c>
      <c r="J420" s="926" t="s">
        <v>2473</v>
      </c>
      <c r="K420" s="926" t="s">
        <v>2474</v>
      </c>
      <c r="L420" s="926" t="s">
        <v>2475</v>
      </c>
      <c r="M420" s="926" t="s">
        <v>2384</v>
      </c>
      <c r="N420" s="926" t="s">
        <v>2383</v>
      </c>
      <c r="O420" s="933" t="s">
        <v>2079</v>
      </c>
      <c r="P420" s="933" t="s">
        <v>2325</v>
      </c>
      <c r="Q420" s="926" t="s">
        <v>3291</v>
      </c>
      <c r="R420" s="933" t="s">
        <v>2080</v>
      </c>
      <c r="S420" s="933" t="s">
        <v>2333</v>
      </c>
      <c r="T420" s="926" t="s">
        <v>3128</v>
      </c>
      <c r="U420" s="933" t="s">
        <v>2081</v>
      </c>
      <c r="V420" s="933" t="s">
        <v>2082</v>
      </c>
      <c r="W420" s="926" t="s">
        <v>3130</v>
      </c>
      <c r="X420" s="933" t="s">
        <v>1804</v>
      </c>
      <c r="Y420" s="933" t="s">
        <v>2052</v>
      </c>
      <c r="Z420" s="934" t="s">
        <v>1789</v>
      </c>
      <c r="AA420" s="933" t="s">
        <v>2051</v>
      </c>
      <c r="AB420" s="926"/>
      <c r="AC420" s="926"/>
      <c r="AD420" s="926"/>
      <c r="AE420" s="926"/>
      <c r="AF420" s="926"/>
      <c r="AG420" s="926"/>
      <c r="AH420" s="926"/>
      <c r="AI420" s="926"/>
      <c r="AJ420" s="926"/>
      <c r="AK420" s="926"/>
      <c r="AL420" s="926"/>
      <c r="AM420" s="926"/>
      <c r="AN420" s="926"/>
      <c r="AO420" s="926"/>
      <c r="AP420" s="926"/>
      <c r="AQ420" s="926"/>
      <c r="AR420" s="926"/>
      <c r="AS420" s="926"/>
      <c r="AT420" s="926"/>
      <c r="AU420" s="926"/>
      <c r="AV420" s="926"/>
      <c r="AW420" s="926"/>
      <c r="AX420" s="926"/>
      <c r="AY420" s="926"/>
      <c r="AZ420" s="926"/>
      <c r="BA420" s="926"/>
      <c r="BB420" s="926"/>
      <c r="BC420" s="926"/>
      <c r="BD420" s="926"/>
      <c r="BE420" s="926"/>
      <c r="BF420" s="926"/>
      <c r="BG420" s="926"/>
      <c r="BH420" s="926"/>
      <c r="BI420" s="926"/>
      <c r="BJ420" s="926"/>
      <c r="BK420" s="926"/>
      <c r="BL420" s="926"/>
      <c r="BM420" s="926"/>
      <c r="BN420" s="926"/>
      <c r="BO420" s="926"/>
      <c r="BP420" s="926"/>
      <c r="BQ420" s="926"/>
      <c r="BR420" s="926"/>
      <c r="BS420" s="926"/>
      <c r="BT420" s="926"/>
      <c r="BU420" s="926"/>
      <c r="BV420" s="926"/>
      <c r="BW420" s="926"/>
      <c r="BX420" s="926"/>
      <c r="BY420" s="926"/>
      <c r="BZ420" s="926"/>
      <c r="CA420" s="926"/>
      <c r="CB420" s="926"/>
      <c r="CC420" s="926"/>
      <c r="CD420" s="926"/>
      <c r="CE420" s="926"/>
      <c r="CF420" s="926"/>
      <c r="CG420" s="926"/>
      <c r="CH420" s="926"/>
      <c r="CI420" s="926"/>
      <c r="CJ420" s="926"/>
      <c r="CK420" s="926"/>
      <c r="CL420" s="941"/>
    </row>
    <row r="421" spans="1:90" s="927" customFormat="1" hidden="1">
      <c r="A421" s="928" t="str">
        <f>IF(ISERROR(#REF!),"xx","")</f>
        <v>xx</v>
      </c>
      <c r="B421" s="971"/>
      <c r="C421" s="950" t="str">
        <f t="shared" si="6"/>
        <v/>
      </c>
      <c r="D421" s="872" t="s">
        <v>4137</v>
      </c>
      <c r="E421" s="954" t="s">
        <v>3088</v>
      </c>
      <c r="F421" s="926">
        <v>227</v>
      </c>
      <c r="G421" s="926">
        <v>287</v>
      </c>
      <c r="H421" s="926">
        <v>367</v>
      </c>
      <c r="I421" s="926"/>
      <c r="J421" s="926"/>
      <c r="K421" s="933"/>
      <c r="L421" s="933"/>
      <c r="M421" s="933"/>
      <c r="N421" s="933"/>
      <c r="O421" s="933"/>
      <c r="P421" s="933"/>
      <c r="Q421" s="933"/>
      <c r="R421" s="933"/>
      <c r="S421" s="934"/>
      <c r="T421" s="933"/>
      <c r="U421" s="926"/>
      <c r="V421" s="926"/>
      <c r="W421" s="926"/>
      <c r="X421" s="926"/>
      <c r="Y421" s="926"/>
      <c r="Z421" s="926"/>
      <c r="AA421" s="926"/>
      <c r="AB421" s="926"/>
      <c r="AC421" s="926"/>
      <c r="AD421" s="926"/>
      <c r="AE421" s="926"/>
      <c r="AF421" s="926"/>
      <c r="AG421" s="926"/>
      <c r="AH421" s="926"/>
      <c r="AI421" s="926"/>
      <c r="AJ421" s="926"/>
      <c r="AK421" s="926"/>
      <c r="AL421" s="926"/>
      <c r="AM421" s="926"/>
      <c r="AN421" s="926"/>
      <c r="AO421" s="926"/>
      <c r="AP421" s="926"/>
      <c r="AQ421" s="926"/>
      <c r="AR421" s="926"/>
      <c r="AS421" s="926"/>
      <c r="AT421" s="926"/>
      <c r="AU421" s="926"/>
      <c r="AV421" s="926"/>
      <c r="AW421" s="926"/>
      <c r="AX421" s="926"/>
      <c r="AY421" s="926"/>
      <c r="AZ421" s="926"/>
      <c r="BA421" s="926"/>
      <c r="BB421" s="926"/>
      <c r="BC421" s="926"/>
      <c r="BD421" s="926"/>
      <c r="BE421" s="926"/>
      <c r="BF421" s="926"/>
      <c r="BG421" s="926"/>
      <c r="BH421" s="926"/>
      <c r="BI421" s="926"/>
      <c r="BJ421" s="926"/>
      <c r="BK421" s="926"/>
      <c r="BL421" s="926"/>
      <c r="BM421" s="926"/>
      <c r="BN421" s="926"/>
      <c r="BO421" s="926"/>
      <c r="BP421" s="926"/>
      <c r="BQ421" s="926"/>
      <c r="BR421" s="926"/>
      <c r="BS421" s="926"/>
      <c r="BT421" s="926"/>
      <c r="BU421" s="926"/>
      <c r="BV421" s="926"/>
      <c r="BW421" s="926"/>
      <c r="BX421" s="926"/>
      <c r="BY421" s="926"/>
      <c r="BZ421" s="926"/>
      <c r="CA421" s="926"/>
      <c r="CB421" s="926"/>
      <c r="CC421" s="926"/>
      <c r="CD421" s="926"/>
      <c r="CE421" s="926"/>
      <c r="CF421" s="926"/>
      <c r="CG421" s="926"/>
      <c r="CH421" s="926"/>
      <c r="CI421" s="926"/>
      <c r="CJ421" s="926"/>
      <c r="CK421" s="926"/>
      <c r="CL421" s="941"/>
    </row>
    <row r="422" spans="1:90" s="927" customFormat="1" hidden="1">
      <c r="A422" s="928" t="str">
        <f>IF(ISERROR(#REF!),"xx","")</f>
        <v>xx</v>
      </c>
      <c r="B422" s="971"/>
      <c r="C422" s="950" t="str">
        <f t="shared" si="6"/>
        <v/>
      </c>
      <c r="D422" s="872" t="s">
        <v>4138</v>
      </c>
      <c r="E422" s="954" t="s">
        <v>3320</v>
      </c>
      <c r="F422" s="926" t="s">
        <v>3256</v>
      </c>
      <c r="G422" s="926" t="s">
        <v>3257</v>
      </c>
      <c r="H422" s="926"/>
      <c r="I422" s="926"/>
      <c r="J422" s="926"/>
      <c r="K422" s="933"/>
      <c r="L422" s="933"/>
      <c r="M422" s="933"/>
      <c r="N422" s="933"/>
      <c r="O422" s="933"/>
      <c r="P422" s="933"/>
      <c r="Q422" s="933"/>
      <c r="R422" s="933"/>
      <c r="S422" s="934"/>
      <c r="T422" s="933"/>
      <c r="U422" s="926"/>
      <c r="V422" s="926"/>
      <c r="W422" s="926"/>
      <c r="X422" s="926"/>
      <c r="Y422" s="926"/>
      <c r="Z422" s="926"/>
      <c r="AA422" s="926"/>
      <c r="AB422" s="926"/>
      <c r="AC422" s="926"/>
      <c r="AD422" s="926"/>
      <c r="AE422" s="926"/>
      <c r="AF422" s="926"/>
      <c r="AG422" s="926"/>
      <c r="AH422" s="926"/>
      <c r="AI422" s="926"/>
      <c r="AJ422" s="926"/>
      <c r="AK422" s="926"/>
      <c r="AL422" s="926"/>
      <c r="AM422" s="926"/>
      <c r="AN422" s="926"/>
      <c r="AO422" s="926"/>
      <c r="AP422" s="926"/>
      <c r="AQ422" s="926"/>
      <c r="AR422" s="926"/>
      <c r="AS422" s="926"/>
      <c r="AT422" s="926"/>
      <c r="AU422" s="926"/>
      <c r="AV422" s="926"/>
      <c r="AW422" s="926"/>
      <c r="AX422" s="926"/>
      <c r="AY422" s="926"/>
      <c r="AZ422" s="926"/>
      <c r="BA422" s="926"/>
      <c r="BB422" s="926"/>
      <c r="BC422" s="926"/>
      <c r="BD422" s="926"/>
      <c r="BE422" s="926"/>
      <c r="BF422" s="926"/>
      <c r="BG422" s="926"/>
      <c r="BH422" s="926"/>
      <c r="BI422" s="926"/>
      <c r="BJ422" s="926"/>
      <c r="BK422" s="926"/>
      <c r="BL422" s="926"/>
      <c r="BM422" s="926"/>
      <c r="BN422" s="926"/>
      <c r="BO422" s="926"/>
      <c r="BP422" s="926"/>
      <c r="BQ422" s="926"/>
      <c r="BR422" s="926"/>
      <c r="BS422" s="926"/>
      <c r="BT422" s="926"/>
      <c r="BU422" s="926"/>
      <c r="BV422" s="926"/>
      <c r="BW422" s="926"/>
      <c r="BX422" s="926"/>
      <c r="BY422" s="926"/>
      <c r="BZ422" s="926"/>
      <c r="CA422" s="926"/>
      <c r="CB422" s="926"/>
      <c r="CC422" s="926"/>
      <c r="CD422" s="926"/>
      <c r="CE422" s="926"/>
      <c r="CF422" s="926"/>
      <c r="CG422" s="926"/>
      <c r="CH422" s="926"/>
      <c r="CI422" s="926"/>
      <c r="CJ422" s="926"/>
      <c r="CK422" s="926"/>
      <c r="CL422" s="941"/>
    </row>
    <row r="423" spans="1:90" s="927" customFormat="1" hidden="1">
      <c r="A423" s="928" t="str">
        <f>IF(ISERROR(#REF!),"xx","")</f>
        <v>xx</v>
      </c>
      <c r="B423" s="971"/>
      <c r="C423" s="950" t="str">
        <f t="shared" si="6"/>
        <v/>
      </c>
      <c r="D423" s="872" t="s">
        <v>3676</v>
      </c>
      <c r="E423" s="954" t="s">
        <v>3731</v>
      </c>
      <c r="F423" s="926" t="s">
        <v>4256</v>
      </c>
      <c r="G423" s="933" t="s">
        <v>4241</v>
      </c>
      <c r="H423" s="933" t="s">
        <v>4242</v>
      </c>
      <c r="I423" s="926" t="s">
        <v>4243</v>
      </c>
      <c r="J423" s="926" t="s">
        <v>4095</v>
      </c>
      <c r="K423" s="926" t="s">
        <v>3665</v>
      </c>
      <c r="L423" s="926" t="s">
        <v>3674</v>
      </c>
      <c r="M423" s="926" t="s">
        <v>3675</v>
      </c>
      <c r="N423" s="933"/>
      <c r="O423" s="933"/>
      <c r="P423" s="926"/>
      <c r="Q423" s="933"/>
      <c r="R423" s="933"/>
      <c r="S423" s="926"/>
      <c r="T423" s="933"/>
      <c r="U423" s="933"/>
      <c r="V423" s="934"/>
      <c r="W423" s="933"/>
      <c r="X423" s="926"/>
      <c r="Y423" s="926"/>
      <c r="Z423" s="926"/>
      <c r="AA423" s="926"/>
      <c r="AB423" s="926"/>
      <c r="AC423" s="926"/>
      <c r="AD423" s="926"/>
      <c r="AE423" s="926"/>
      <c r="AF423" s="926"/>
      <c r="AG423" s="926"/>
      <c r="AH423" s="926"/>
      <c r="AI423" s="926"/>
      <c r="AJ423" s="926"/>
      <c r="AK423" s="926"/>
      <c r="AL423" s="926"/>
      <c r="AM423" s="926"/>
      <c r="AN423" s="926"/>
      <c r="AO423" s="926"/>
      <c r="AP423" s="926"/>
      <c r="AQ423" s="926"/>
      <c r="AR423" s="926"/>
      <c r="AS423" s="926"/>
      <c r="AT423" s="926"/>
      <c r="AU423" s="926"/>
      <c r="AV423" s="926"/>
      <c r="AW423" s="926"/>
      <c r="AX423" s="926"/>
      <c r="AY423" s="926"/>
      <c r="AZ423" s="926"/>
      <c r="BA423" s="926"/>
      <c r="BB423" s="926"/>
      <c r="BC423" s="926"/>
      <c r="BD423" s="926"/>
      <c r="BE423" s="926"/>
      <c r="BF423" s="926"/>
      <c r="BG423" s="926"/>
      <c r="BH423" s="926"/>
      <c r="BI423" s="926"/>
      <c r="BJ423" s="926"/>
      <c r="BK423" s="926"/>
      <c r="BL423" s="926"/>
      <c r="BM423" s="926"/>
      <c r="BN423" s="926"/>
      <c r="BO423" s="926"/>
      <c r="BP423" s="926"/>
      <c r="BQ423" s="926"/>
      <c r="BR423" s="926"/>
      <c r="BS423" s="926"/>
      <c r="BT423" s="926"/>
      <c r="BU423" s="926"/>
      <c r="BV423" s="926"/>
      <c r="BW423" s="926"/>
      <c r="BX423" s="926"/>
      <c r="BY423" s="926"/>
      <c r="BZ423" s="926"/>
      <c r="CA423" s="926"/>
      <c r="CB423" s="926"/>
      <c r="CC423" s="926"/>
      <c r="CD423" s="926"/>
      <c r="CE423" s="926"/>
      <c r="CF423" s="926"/>
      <c r="CG423" s="926"/>
      <c r="CH423" s="926"/>
      <c r="CI423" s="926"/>
      <c r="CJ423" s="926"/>
      <c r="CK423" s="926"/>
      <c r="CL423" s="941"/>
    </row>
    <row r="424" spans="1:90" s="927" customFormat="1" hidden="1">
      <c r="A424" s="928" t="str">
        <f>IF(ISERROR(#REF!),"xx","")</f>
        <v>xx</v>
      </c>
      <c r="B424" s="971"/>
      <c r="C424" s="950" t="str">
        <f t="shared" si="6"/>
        <v/>
      </c>
      <c r="D424" s="942" t="s">
        <v>201</v>
      </c>
      <c r="E424" s="952" t="s">
        <v>2259</v>
      </c>
      <c r="F424" s="929" t="s">
        <v>318</v>
      </c>
      <c r="G424" s="929" t="s">
        <v>319</v>
      </c>
      <c r="H424" s="929" t="s">
        <v>320</v>
      </c>
      <c r="I424" s="929" t="s">
        <v>271</v>
      </c>
      <c r="J424" s="926"/>
      <c r="K424" s="926"/>
      <c r="L424" s="926"/>
      <c r="M424" s="926"/>
      <c r="N424" s="926"/>
      <c r="O424" s="926"/>
      <c r="P424" s="926"/>
      <c r="Q424" s="926"/>
      <c r="R424" s="926"/>
      <c r="S424" s="926"/>
      <c r="T424" s="926"/>
      <c r="U424" s="926"/>
      <c r="V424" s="926"/>
      <c r="W424" s="926"/>
      <c r="X424" s="926"/>
      <c r="Y424" s="926"/>
      <c r="Z424" s="926"/>
      <c r="AA424" s="926"/>
      <c r="AB424" s="926"/>
      <c r="AC424" s="926"/>
      <c r="AD424" s="926"/>
      <c r="AE424" s="926"/>
      <c r="AF424" s="926"/>
      <c r="AG424" s="926"/>
      <c r="AH424" s="926"/>
      <c r="AI424" s="926"/>
      <c r="AJ424" s="926"/>
      <c r="AK424" s="926"/>
      <c r="AL424" s="926"/>
      <c r="AM424" s="926"/>
      <c r="AN424" s="926"/>
      <c r="AO424" s="926"/>
      <c r="AP424" s="926"/>
      <c r="AQ424" s="926"/>
      <c r="AR424" s="926"/>
      <c r="AS424" s="926"/>
      <c r="AT424" s="926"/>
      <c r="AU424" s="926"/>
      <c r="AV424" s="926"/>
      <c r="AW424" s="926"/>
      <c r="AX424" s="926"/>
      <c r="AY424" s="926"/>
      <c r="AZ424" s="926"/>
      <c r="BA424" s="926"/>
      <c r="BB424" s="926"/>
      <c r="BC424" s="926"/>
      <c r="BD424" s="926"/>
      <c r="BE424" s="926"/>
      <c r="BF424" s="926"/>
      <c r="BG424" s="926"/>
      <c r="BH424" s="926"/>
      <c r="BI424" s="926"/>
      <c r="BJ424" s="926"/>
      <c r="BK424" s="926"/>
      <c r="BL424" s="926"/>
      <c r="BM424" s="926"/>
      <c r="BN424" s="926"/>
      <c r="BO424" s="926"/>
      <c r="BP424" s="926"/>
      <c r="BQ424" s="926"/>
      <c r="BR424" s="926"/>
      <c r="BS424" s="926"/>
      <c r="BT424" s="926"/>
      <c r="BU424" s="926"/>
      <c r="BV424" s="926"/>
      <c r="BW424" s="926"/>
      <c r="BX424" s="926"/>
      <c r="BY424" s="926"/>
      <c r="BZ424" s="926"/>
      <c r="CA424" s="926"/>
      <c r="CB424" s="926"/>
      <c r="CC424" s="926"/>
      <c r="CD424" s="926"/>
      <c r="CE424" s="926"/>
      <c r="CF424" s="926"/>
      <c r="CG424" s="926"/>
      <c r="CH424" s="926"/>
      <c r="CI424" s="926"/>
      <c r="CJ424" s="926"/>
      <c r="CK424" s="926"/>
      <c r="CL424" s="941"/>
    </row>
    <row r="425" spans="1:90" s="927" customFormat="1" hidden="1">
      <c r="A425" s="928" t="str">
        <f>IF(ISERROR(#REF!),"xx","")</f>
        <v>xx</v>
      </c>
      <c r="B425" s="971"/>
      <c r="C425" s="950" t="str">
        <f t="shared" si="6"/>
        <v/>
      </c>
      <c r="D425" s="942" t="s">
        <v>1394</v>
      </c>
      <c r="E425" s="952" t="s">
        <v>2260</v>
      </c>
      <c r="F425" s="931">
        <v>222</v>
      </c>
      <c r="G425" s="931">
        <v>282</v>
      </c>
      <c r="H425" s="929">
        <v>361</v>
      </c>
      <c r="I425" s="931">
        <v>362</v>
      </c>
      <c r="J425" s="929">
        <v>421</v>
      </c>
      <c r="K425" s="929">
        <v>501</v>
      </c>
      <c r="L425" s="926"/>
      <c r="M425" s="926"/>
      <c r="N425" s="926"/>
      <c r="O425" s="926"/>
      <c r="P425" s="926"/>
      <c r="Q425" s="926"/>
      <c r="R425" s="926"/>
      <c r="S425" s="926"/>
      <c r="T425" s="926"/>
      <c r="U425" s="926"/>
      <c r="V425" s="926"/>
      <c r="W425" s="926"/>
      <c r="X425" s="926"/>
      <c r="Y425" s="926"/>
      <c r="Z425" s="926"/>
      <c r="AA425" s="926"/>
      <c r="AB425" s="926"/>
      <c r="AC425" s="926"/>
      <c r="AD425" s="926"/>
      <c r="AE425" s="926"/>
      <c r="AF425" s="926"/>
      <c r="AG425" s="926"/>
      <c r="AH425" s="926"/>
      <c r="AI425" s="926"/>
      <c r="AJ425" s="926"/>
      <c r="AK425" s="926"/>
      <c r="AL425" s="926"/>
      <c r="AM425" s="926"/>
      <c r="AN425" s="926"/>
      <c r="AO425" s="926"/>
      <c r="AP425" s="926"/>
      <c r="AQ425" s="926"/>
      <c r="AR425" s="926"/>
      <c r="AS425" s="926"/>
      <c r="AT425" s="926"/>
      <c r="AU425" s="926"/>
      <c r="AV425" s="926"/>
      <c r="AW425" s="926"/>
      <c r="AX425" s="926"/>
      <c r="AY425" s="926"/>
      <c r="AZ425" s="926"/>
      <c r="BA425" s="926"/>
      <c r="BB425" s="926"/>
      <c r="BC425" s="926"/>
      <c r="BD425" s="926"/>
      <c r="BE425" s="926"/>
      <c r="BF425" s="926"/>
      <c r="BG425" s="926"/>
      <c r="BH425" s="926"/>
      <c r="BI425" s="926"/>
      <c r="BJ425" s="926"/>
      <c r="BK425" s="926"/>
      <c r="BL425" s="926"/>
      <c r="BM425" s="926"/>
      <c r="BN425" s="926"/>
      <c r="BO425" s="926"/>
      <c r="BP425" s="926"/>
      <c r="BQ425" s="926"/>
      <c r="BR425" s="926"/>
      <c r="BS425" s="926"/>
      <c r="BT425" s="926"/>
      <c r="BU425" s="926"/>
      <c r="BV425" s="926"/>
      <c r="BW425" s="926"/>
      <c r="BX425" s="926"/>
      <c r="BY425" s="926"/>
      <c r="BZ425" s="926"/>
      <c r="CA425" s="926"/>
      <c r="CB425" s="926"/>
      <c r="CC425" s="926"/>
      <c r="CD425" s="926"/>
      <c r="CE425" s="926"/>
      <c r="CF425" s="926"/>
      <c r="CG425" s="926"/>
      <c r="CH425" s="926"/>
      <c r="CI425" s="926"/>
      <c r="CJ425" s="926"/>
      <c r="CK425" s="926"/>
      <c r="CL425" s="941"/>
    </row>
    <row r="426" spans="1:90" s="927" customFormat="1" hidden="1">
      <c r="A426" s="928" t="str">
        <f>IF(ISERROR(#REF!),"xx","")</f>
        <v>xx</v>
      </c>
      <c r="B426" s="971"/>
      <c r="C426" s="950" t="str">
        <f t="shared" si="6"/>
        <v/>
      </c>
      <c r="D426" s="872" t="s">
        <v>4070</v>
      </c>
      <c r="E426" s="954" t="s">
        <v>3195</v>
      </c>
      <c r="F426" s="926">
        <v>308</v>
      </c>
      <c r="G426" s="926">
        <v>368</v>
      </c>
      <c r="H426" s="926">
        <v>458</v>
      </c>
      <c r="I426" s="926">
        <v>558</v>
      </c>
      <c r="J426" s="926" t="s">
        <v>2473</v>
      </c>
      <c r="K426" s="926" t="s">
        <v>2474</v>
      </c>
      <c r="L426" s="926" t="s">
        <v>2475</v>
      </c>
      <c r="M426" s="926" t="s">
        <v>2384</v>
      </c>
      <c r="N426" s="926" t="s">
        <v>2383</v>
      </c>
      <c r="O426" s="933" t="s">
        <v>2079</v>
      </c>
      <c r="P426" s="933" t="s">
        <v>2325</v>
      </c>
      <c r="Q426" s="926" t="s">
        <v>3291</v>
      </c>
      <c r="R426" s="933" t="s">
        <v>2080</v>
      </c>
      <c r="S426" s="933" t="s">
        <v>2333</v>
      </c>
      <c r="T426" s="933" t="s">
        <v>3128</v>
      </c>
      <c r="U426" s="933" t="s">
        <v>2081</v>
      </c>
      <c r="V426" s="933" t="s">
        <v>2082</v>
      </c>
      <c r="W426" s="933" t="s">
        <v>3130</v>
      </c>
      <c r="X426" s="934" t="s">
        <v>1804</v>
      </c>
      <c r="Y426" s="933" t="s">
        <v>2052</v>
      </c>
      <c r="Z426" s="926" t="s">
        <v>1789</v>
      </c>
      <c r="AA426" s="926" t="s">
        <v>2051</v>
      </c>
      <c r="AB426" s="926"/>
      <c r="AC426" s="926"/>
      <c r="AD426" s="926"/>
      <c r="AE426" s="926"/>
      <c r="AF426" s="926"/>
      <c r="AG426" s="926"/>
      <c r="AH426" s="926"/>
      <c r="AI426" s="926"/>
      <c r="AJ426" s="926"/>
      <c r="AK426" s="926"/>
      <c r="AL426" s="926"/>
      <c r="AM426" s="926"/>
      <c r="AN426" s="926"/>
      <c r="AO426" s="926"/>
      <c r="AP426" s="926"/>
      <c r="AQ426" s="926"/>
      <c r="AR426" s="926"/>
      <c r="AS426" s="926"/>
      <c r="AT426" s="926"/>
      <c r="AU426" s="926"/>
      <c r="AV426" s="926"/>
      <c r="AW426" s="926"/>
      <c r="AX426" s="926"/>
      <c r="AY426" s="926"/>
      <c r="AZ426" s="926"/>
      <c r="BA426" s="926"/>
      <c r="BB426" s="926"/>
      <c r="BC426" s="926"/>
      <c r="BD426" s="926"/>
      <c r="BE426" s="926"/>
      <c r="BF426" s="926"/>
      <c r="BG426" s="926"/>
      <c r="BH426" s="926"/>
      <c r="BI426" s="926"/>
      <c r="BJ426" s="926"/>
      <c r="BK426" s="926"/>
      <c r="BL426" s="926"/>
      <c r="BM426" s="926"/>
      <c r="BN426" s="926"/>
      <c r="BO426" s="926"/>
      <c r="BP426" s="926"/>
      <c r="BQ426" s="926"/>
      <c r="BR426" s="926"/>
      <c r="BS426" s="926"/>
      <c r="BT426" s="926"/>
      <c r="BU426" s="926"/>
      <c r="BV426" s="926"/>
      <c r="BW426" s="926"/>
      <c r="BX426" s="926"/>
      <c r="BY426" s="926"/>
      <c r="BZ426" s="926"/>
      <c r="CA426" s="926"/>
      <c r="CB426" s="926"/>
      <c r="CC426" s="926"/>
      <c r="CD426" s="926"/>
      <c r="CE426" s="926"/>
      <c r="CF426" s="926"/>
      <c r="CG426" s="926"/>
      <c r="CH426" s="926"/>
      <c r="CI426" s="926"/>
      <c r="CJ426" s="926"/>
      <c r="CK426" s="926"/>
      <c r="CL426" s="941"/>
    </row>
    <row r="427" spans="1:90" s="927" customFormat="1" hidden="1">
      <c r="A427" s="928" t="str">
        <f>IF(ISERROR(#REF!),"xx","")</f>
        <v>xx</v>
      </c>
      <c r="B427" s="971"/>
      <c r="C427" s="950" t="str">
        <f t="shared" si="6"/>
        <v/>
      </c>
      <c r="D427" s="940" t="s">
        <v>350</v>
      </c>
      <c r="E427" s="955" t="s">
        <v>2261</v>
      </c>
      <c r="F427" s="925">
        <v>36</v>
      </c>
      <c r="G427" s="925">
        <v>42</v>
      </c>
      <c r="H427" s="926"/>
      <c r="I427" s="926"/>
      <c r="J427" s="925"/>
      <c r="K427" s="925"/>
      <c r="L427" s="925"/>
      <c r="M427" s="925"/>
      <c r="N427" s="926"/>
      <c r="O427" s="926"/>
      <c r="P427" s="926"/>
      <c r="Q427" s="926"/>
      <c r="R427" s="926"/>
      <c r="S427" s="926"/>
      <c r="T427" s="926"/>
      <c r="U427" s="926"/>
      <c r="V427" s="926"/>
      <c r="W427" s="926"/>
      <c r="X427" s="926"/>
      <c r="Y427" s="926"/>
      <c r="Z427" s="926"/>
      <c r="AA427" s="926"/>
      <c r="AB427" s="926"/>
      <c r="AC427" s="926"/>
      <c r="AD427" s="926"/>
      <c r="AE427" s="926"/>
      <c r="AF427" s="926"/>
      <c r="AG427" s="926"/>
      <c r="AH427" s="926"/>
      <c r="AI427" s="926"/>
      <c r="AJ427" s="926"/>
      <c r="AK427" s="926"/>
      <c r="AL427" s="926"/>
      <c r="AM427" s="926"/>
      <c r="AN427" s="926"/>
      <c r="AO427" s="926"/>
      <c r="AP427" s="926"/>
      <c r="AQ427" s="926"/>
      <c r="AR427" s="926"/>
      <c r="AS427" s="926"/>
      <c r="AT427" s="926"/>
      <c r="AU427" s="926"/>
      <c r="AV427" s="926"/>
      <c r="AW427" s="926"/>
      <c r="AX427" s="926"/>
      <c r="AY427" s="926"/>
      <c r="AZ427" s="926"/>
      <c r="BA427" s="926"/>
      <c r="BB427" s="926"/>
      <c r="BC427" s="926"/>
      <c r="BD427" s="926"/>
      <c r="BE427" s="926"/>
      <c r="BF427" s="926"/>
      <c r="BG427" s="926"/>
      <c r="BH427" s="926"/>
      <c r="BI427" s="926"/>
      <c r="BJ427" s="926"/>
      <c r="BK427" s="926"/>
      <c r="BL427" s="926"/>
      <c r="BM427" s="926"/>
      <c r="BN427" s="926"/>
      <c r="BO427" s="926"/>
      <c r="BP427" s="926"/>
      <c r="BQ427" s="926"/>
      <c r="BR427" s="926"/>
      <c r="BS427" s="926"/>
      <c r="BT427" s="926"/>
      <c r="BU427" s="926"/>
      <c r="BV427" s="926"/>
      <c r="BW427" s="926"/>
      <c r="BX427" s="926"/>
      <c r="BY427" s="926"/>
      <c r="BZ427" s="926"/>
      <c r="CA427" s="926"/>
      <c r="CB427" s="926"/>
      <c r="CC427" s="926"/>
      <c r="CD427" s="926"/>
      <c r="CE427" s="926"/>
      <c r="CF427" s="926"/>
      <c r="CG427" s="926"/>
      <c r="CH427" s="926"/>
      <c r="CI427" s="926"/>
      <c r="CJ427" s="926"/>
      <c r="CK427" s="926"/>
      <c r="CL427" s="941"/>
    </row>
    <row r="428" spans="1:90" s="927" customFormat="1" hidden="1">
      <c r="A428" s="928" t="str">
        <f>IF(ISERROR(#REF!),"xx","")</f>
        <v>xx</v>
      </c>
      <c r="B428" s="971"/>
      <c r="C428" s="950" t="str">
        <f t="shared" si="6"/>
        <v/>
      </c>
      <c r="D428" s="940" t="s">
        <v>4351</v>
      </c>
      <c r="E428" s="955" t="s">
        <v>3089</v>
      </c>
      <c r="F428" s="925">
        <v>227</v>
      </c>
      <c r="G428" s="925">
        <v>287</v>
      </c>
      <c r="H428" s="926">
        <v>367</v>
      </c>
      <c r="I428" s="926"/>
      <c r="J428" s="925"/>
      <c r="K428" s="925"/>
      <c r="L428" s="925"/>
      <c r="M428" s="925"/>
      <c r="N428" s="926"/>
      <c r="O428" s="926"/>
      <c r="P428" s="926"/>
      <c r="Q428" s="926"/>
      <c r="R428" s="926"/>
      <c r="S428" s="926"/>
      <c r="T428" s="926"/>
      <c r="U428" s="926"/>
      <c r="V428" s="926"/>
      <c r="W428" s="926"/>
      <c r="X428" s="926"/>
      <c r="Y428" s="926"/>
      <c r="Z428" s="926"/>
      <c r="AA428" s="926"/>
      <c r="AB428" s="926"/>
      <c r="AC428" s="926"/>
      <c r="AD428" s="926"/>
      <c r="AE428" s="926"/>
      <c r="AF428" s="926"/>
      <c r="AG428" s="926"/>
      <c r="AH428" s="926"/>
      <c r="AI428" s="926"/>
      <c r="AJ428" s="926"/>
      <c r="AK428" s="926"/>
      <c r="AL428" s="926"/>
      <c r="AM428" s="926"/>
      <c r="AN428" s="926"/>
      <c r="AO428" s="926"/>
      <c r="AP428" s="926"/>
      <c r="AQ428" s="926"/>
      <c r="AR428" s="926"/>
      <c r="AS428" s="926"/>
      <c r="AT428" s="926"/>
      <c r="AU428" s="926"/>
      <c r="AV428" s="926"/>
      <c r="AW428" s="926"/>
      <c r="AX428" s="926"/>
      <c r="AY428" s="926"/>
      <c r="AZ428" s="926"/>
      <c r="BA428" s="926"/>
      <c r="BB428" s="926"/>
      <c r="BC428" s="926"/>
      <c r="BD428" s="926"/>
      <c r="BE428" s="926"/>
      <c r="BF428" s="926"/>
      <c r="BG428" s="926"/>
      <c r="BH428" s="926"/>
      <c r="BI428" s="926"/>
      <c r="BJ428" s="926"/>
      <c r="BK428" s="926"/>
      <c r="BL428" s="926"/>
      <c r="BM428" s="926"/>
      <c r="BN428" s="926"/>
      <c r="BO428" s="926"/>
      <c r="BP428" s="926"/>
      <c r="BQ428" s="926"/>
      <c r="BR428" s="926"/>
      <c r="BS428" s="926"/>
      <c r="BT428" s="926"/>
      <c r="BU428" s="926"/>
      <c r="BV428" s="926"/>
      <c r="BW428" s="926"/>
      <c r="BX428" s="926"/>
      <c r="BY428" s="926"/>
      <c r="BZ428" s="926"/>
      <c r="CA428" s="926"/>
      <c r="CB428" s="926"/>
      <c r="CC428" s="926"/>
      <c r="CD428" s="926"/>
      <c r="CE428" s="926"/>
      <c r="CF428" s="926"/>
      <c r="CG428" s="926"/>
      <c r="CH428" s="926"/>
      <c r="CI428" s="926"/>
      <c r="CJ428" s="926"/>
      <c r="CK428" s="926"/>
      <c r="CL428" s="941"/>
    </row>
    <row r="429" spans="1:90" s="927" customFormat="1" hidden="1">
      <c r="A429" s="928" t="str">
        <f>IF(ISERROR(#REF!),"xx","")</f>
        <v>xx</v>
      </c>
      <c r="B429" s="971"/>
      <c r="C429" s="950" t="str">
        <f t="shared" si="6"/>
        <v/>
      </c>
      <c r="D429" s="940" t="s">
        <v>4158</v>
      </c>
      <c r="E429" s="955" t="s">
        <v>3321</v>
      </c>
      <c r="F429" s="925" t="s">
        <v>3256</v>
      </c>
      <c r="G429" s="925" t="s">
        <v>3257</v>
      </c>
      <c r="H429" s="926"/>
      <c r="I429" s="926"/>
      <c r="J429" s="925"/>
      <c r="K429" s="925"/>
      <c r="L429" s="925"/>
      <c r="M429" s="925"/>
      <c r="N429" s="926"/>
      <c r="O429" s="926"/>
      <c r="P429" s="926"/>
      <c r="Q429" s="926"/>
      <c r="R429" s="926"/>
      <c r="S429" s="926"/>
      <c r="T429" s="926"/>
      <c r="U429" s="926"/>
      <c r="V429" s="926"/>
      <c r="W429" s="926"/>
      <c r="X429" s="926"/>
      <c r="Y429" s="926"/>
      <c r="Z429" s="926"/>
      <c r="AA429" s="926"/>
      <c r="AB429" s="926"/>
      <c r="AC429" s="926"/>
      <c r="AD429" s="926"/>
      <c r="AE429" s="926"/>
      <c r="AF429" s="926"/>
      <c r="AG429" s="926"/>
      <c r="AH429" s="926"/>
      <c r="AI429" s="926"/>
      <c r="AJ429" s="926"/>
      <c r="AK429" s="926"/>
      <c r="AL429" s="926"/>
      <c r="AM429" s="926"/>
      <c r="AN429" s="926"/>
      <c r="AO429" s="926"/>
      <c r="AP429" s="926"/>
      <c r="AQ429" s="926"/>
      <c r="AR429" s="926"/>
      <c r="AS429" s="926"/>
      <c r="AT429" s="926"/>
      <c r="AU429" s="926"/>
      <c r="AV429" s="926"/>
      <c r="AW429" s="926"/>
      <c r="AX429" s="926"/>
      <c r="AY429" s="926"/>
      <c r="AZ429" s="926"/>
      <c r="BA429" s="926"/>
      <c r="BB429" s="926"/>
      <c r="BC429" s="926"/>
      <c r="BD429" s="926"/>
      <c r="BE429" s="926"/>
      <c r="BF429" s="926"/>
      <c r="BG429" s="926"/>
      <c r="BH429" s="926"/>
      <c r="BI429" s="926"/>
      <c r="BJ429" s="926"/>
      <c r="BK429" s="926"/>
      <c r="BL429" s="926"/>
      <c r="BM429" s="926"/>
      <c r="BN429" s="926"/>
      <c r="BO429" s="926"/>
      <c r="BP429" s="926"/>
      <c r="BQ429" s="926"/>
      <c r="BR429" s="926"/>
      <c r="BS429" s="926"/>
      <c r="BT429" s="926"/>
      <c r="BU429" s="926"/>
      <c r="BV429" s="926"/>
      <c r="BW429" s="926"/>
      <c r="BX429" s="926"/>
      <c r="BY429" s="926"/>
      <c r="BZ429" s="926"/>
      <c r="CA429" s="926"/>
      <c r="CB429" s="926"/>
      <c r="CC429" s="926"/>
      <c r="CD429" s="926"/>
      <c r="CE429" s="926"/>
      <c r="CF429" s="926"/>
      <c r="CG429" s="926"/>
      <c r="CH429" s="926"/>
      <c r="CI429" s="926"/>
      <c r="CJ429" s="926"/>
      <c r="CK429" s="926"/>
      <c r="CL429" s="941"/>
    </row>
    <row r="430" spans="1:90" s="927" customFormat="1" hidden="1">
      <c r="A430" s="928" t="str">
        <f>IF(ISERROR(#REF!),"xx","")</f>
        <v>xx</v>
      </c>
      <c r="B430" s="971"/>
      <c r="C430" s="950" t="str">
        <f t="shared" si="6"/>
        <v/>
      </c>
      <c r="D430" s="872" t="s">
        <v>3678</v>
      </c>
      <c r="E430" s="954" t="s">
        <v>3732</v>
      </c>
      <c r="F430" s="926" t="s">
        <v>4256</v>
      </c>
      <c r="G430" s="933" t="s">
        <v>4241</v>
      </c>
      <c r="H430" s="933" t="s">
        <v>4242</v>
      </c>
      <c r="I430" s="933" t="s">
        <v>4243</v>
      </c>
      <c r="J430" s="926" t="s">
        <v>4095</v>
      </c>
      <c r="K430" s="926" t="s">
        <v>3665</v>
      </c>
      <c r="L430" s="926" t="s">
        <v>3674</v>
      </c>
      <c r="M430" s="926" t="s">
        <v>3675</v>
      </c>
      <c r="N430" s="933"/>
      <c r="O430" s="933"/>
      <c r="P430" s="933"/>
      <c r="Q430" s="933"/>
      <c r="R430" s="933"/>
      <c r="S430" s="934"/>
      <c r="T430" s="933"/>
      <c r="U430" s="926"/>
      <c r="V430" s="926"/>
      <c r="W430" s="926"/>
      <c r="X430" s="926"/>
      <c r="Y430" s="926"/>
      <c r="Z430" s="926"/>
      <c r="AA430" s="926"/>
      <c r="AB430" s="926"/>
      <c r="AC430" s="926"/>
      <c r="AD430" s="926"/>
      <c r="AE430" s="926"/>
      <c r="AF430" s="926"/>
      <c r="AG430" s="926"/>
      <c r="AH430" s="926"/>
      <c r="AI430" s="926"/>
      <c r="AJ430" s="926"/>
      <c r="AK430" s="926"/>
      <c r="AL430" s="926"/>
      <c r="AM430" s="926"/>
      <c r="AN430" s="926"/>
      <c r="AO430" s="926"/>
      <c r="AP430" s="926"/>
      <c r="AQ430" s="926"/>
      <c r="AR430" s="926"/>
      <c r="AS430" s="926"/>
      <c r="AT430" s="926"/>
      <c r="AU430" s="926"/>
      <c r="AV430" s="926"/>
      <c r="AW430" s="926"/>
      <c r="AX430" s="926"/>
      <c r="AY430" s="926"/>
      <c r="AZ430" s="926"/>
      <c r="BA430" s="926"/>
      <c r="BB430" s="926"/>
      <c r="BC430" s="926"/>
      <c r="BD430" s="926"/>
      <c r="BE430" s="926"/>
      <c r="BF430" s="926"/>
      <c r="BG430" s="926"/>
      <c r="BH430" s="926"/>
      <c r="BI430" s="926"/>
      <c r="BJ430" s="926"/>
      <c r="BK430" s="926"/>
      <c r="BL430" s="926"/>
      <c r="BM430" s="926"/>
      <c r="BN430" s="926"/>
      <c r="BO430" s="926"/>
      <c r="BP430" s="926"/>
      <c r="BQ430" s="926"/>
      <c r="BR430" s="926"/>
      <c r="BS430" s="926"/>
      <c r="BT430" s="926"/>
      <c r="BU430" s="926"/>
      <c r="BV430" s="926"/>
      <c r="BW430" s="926"/>
      <c r="BX430" s="926"/>
      <c r="BY430" s="926"/>
      <c r="BZ430" s="926"/>
      <c r="CA430" s="926"/>
      <c r="CB430" s="926"/>
      <c r="CC430" s="926"/>
      <c r="CD430" s="926"/>
      <c r="CE430" s="926"/>
      <c r="CF430" s="926"/>
      <c r="CG430" s="926"/>
      <c r="CH430" s="926"/>
      <c r="CI430" s="926"/>
      <c r="CJ430" s="926"/>
      <c r="CK430" s="926"/>
      <c r="CL430" s="941"/>
    </row>
    <row r="431" spans="1:90" s="927" customFormat="1" hidden="1">
      <c r="A431" s="928" t="str">
        <f>IF(ISERROR(#REF!),"xx","")</f>
        <v>xx</v>
      </c>
      <c r="B431" s="971"/>
      <c r="C431" s="950" t="str">
        <f t="shared" si="6"/>
        <v/>
      </c>
      <c r="D431" s="942" t="s">
        <v>646</v>
      </c>
      <c r="E431" s="952" t="s">
        <v>2262</v>
      </c>
      <c r="F431" s="929" t="s">
        <v>897</v>
      </c>
      <c r="G431" s="929" t="s">
        <v>318</v>
      </c>
      <c r="H431" s="929" t="s">
        <v>319</v>
      </c>
      <c r="I431" s="929" t="s">
        <v>320</v>
      </c>
      <c r="J431" s="929" t="s">
        <v>271</v>
      </c>
      <c r="K431" s="926"/>
      <c r="L431" s="926"/>
      <c r="M431" s="926"/>
      <c r="N431" s="926"/>
      <c r="O431" s="926"/>
      <c r="P431" s="926"/>
      <c r="Q431" s="926"/>
      <c r="R431" s="926"/>
      <c r="S431" s="926"/>
      <c r="T431" s="926"/>
      <c r="U431" s="926"/>
      <c r="V431" s="926"/>
      <c r="W431" s="926"/>
      <c r="X431" s="926"/>
      <c r="Y431" s="926"/>
      <c r="Z431" s="926"/>
      <c r="AA431" s="926"/>
      <c r="AB431" s="926"/>
      <c r="AC431" s="926"/>
      <c r="AD431" s="926"/>
      <c r="AE431" s="926"/>
      <c r="AF431" s="926"/>
      <c r="AG431" s="926"/>
      <c r="AH431" s="926"/>
      <c r="AI431" s="926"/>
      <c r="AJ431" s="926"/>
      <c r="AK431" s="926"/>
      <c r="AL431" s="926"/>
      <c r="AM431" s="926"/>
      <c r="AN431" s="926"/>
      <c r="AO431" s="926"/>
      <c r="AP431" s="926"/>
      <c r="AQ431" s="926"/>
      <c r="AR431" s="926"/>
      <c r="AS431" s="926"/>
      <c r="AT431" s="926"/>
      <c r="AU431" s="926"/>
      <c r="AV431" s="926"/>
      <c r="AW431" s="926"/>
      <c r="AX431" s="926"/>
      <c r="AY431" s="926"/>
      <c r="AZ431" s="926"/>
      <c r="BA431" s="926"/>
      <c r="BB431" s="926"/>
      <c r="BC431" s="926"/>
      <c r="BD431" s="926"/>
      <c r="BE431" s="926"/>
      <c r="BF431" s="926"/>
      <c r="BG431" s="926"/>
      <c r="BH431" s="926"/>
      <c r="BI431" s="926"/>
      <c r="BJ431" s="926"/>
      <c r="BK431" s="926"/>
      <c r="BL431" s="926"/>
      <c r="BM431" s="926"/>
      <c r="BN431" s="926"/>
      <c r="BO431" s="926"/>
      <c r="BP431" s="926"/>
      <c r="BQ431" s="926"/>
      <c r="BR431" s="926"/>
      <c r="BS431" s="926"/>
      <c r="BT431" s="926"/>
      <c r="BU431" s="926"/>
      <c r="BV431" s="926"/>
      <c r="BW431" s="926"/>
      <c r="BX431" s="926"/>
      <c r="BY431" s="926"/>
      <c r="BZ431" s="926"/>
      <c r="CA431" s="926"/>
      <c r="CB431" s="926"/>
      <c r="CC431" s="926"/>
      <c r="CD431" s="926"/>
      <c r="CE431" s="926"/>
      <c r="CF431" s="926"/>
      <c r="CG431" s="926"/>
      <c r="CH431" s="926"/>
      <c r="CI431" s="926"/>
      <c r="CJ431" s="926"/>
      <c r="CK431" s="926"/>
      <c r="CL431" s="941"/>
    </row>
    <row r="432" spans="1:90" s="927" customFormat="1" hidden="1">
      <c r="A432" s="928" t="str">
        <f>IF(ISERROR(#REF!),"xx","")</f>
        <v>xx</v>
      </c>
      <c r="B432" s="971"/>
      <c r="C432" s="950" t="str">
        <f t="shared" si="6"/>
        <v/>
      </c>
      <c r="D432" s="942" t="s">
        <v>1308</v>
      </c>
      <c r="E432" s="952" t="s">
        <v>2263</v>
      </c>
      <c r="F432" s="929" t="s">
        <v>989</v>
      </c>
      <c r="G432" s="929" t="s">
        <v>990</v>
      </c>
      <c r="H432" s="932" t="s">
        <v>991</v>
      </c>
      <c r="I432" s="926"/>
      <c r="J432" s="926"/>
      <c r="K432" s="926"/>
      <c r="L432" s="926"/>
      <c r="M432" s="926"/>
      <c r="N432" s="926"/>
      <c r="O432" s="926"/>
      <c r="P432" s="926"/>
      <c r="Q432" s="926"/>
      <c r="R432" s="926"/>
      <c r="S432" s="926"/>
      <c r="T432" s="926"/>
      <c r="U432" s="926"/>
      <c r="V432" s="926"/>
      <c r="W432" s="926"/>
      <c r="X432" s="926"/>
      <c r="Y432" s="926"/>
      <c r="Z432" s="926"/>
      <c r="AA432" s="926"/>
      <c r="AB432" s="926"/>
      <c r="AC432" s="926"/>
      <c r="AD432" s="926"/>
      <c r="AE432" s="926"/>
      <c r="AF432" s="926"/>
      <c r="AG432" s="926"/>
      <c r="AH432" s="926"/>
      <c r="AI432" s="926"/>
      <c r="AJ432" s="926"/>
      <c r="AK432" s="926"/>
      <c r="AL432" s="926"/>
      <c r="AM432" s="926"/>
      <c r="AN432" s="926"/>
      <c r="AO432" s="926"/>
      <c r="AP432" s="926"/>
      <c r="AQ432" s="926"/>
      <c r="AR432" s="926"/>
      <c r="AS432" s="926"/>
      <c r="AT432" s="926"/>
      <c r="AU432" s="926"/>
      <c r="AV432" s="926"/>
      <c r="AW432" s="926"/>
      <c r="AX432" s="926"/>
      <c r="AY432" s="926"/>
      <c r="AZ432" s="926"/>
      <c r="BA432" s="926"/>
      <c r="BB432" s="926"/>
      <c r="BC432" s="926"/>
      <c r="BD432" s="926"/>
      <c r="BE432" s="926"/>
      <c r="BF432" s="926"/>
      <c r="BG432" s="926"/>
      <c r="BH432" s="926"/>
      <c r="BI432" s="926"/>
      <c r="BJ432" s="926"/>
      <c r="BK432" s="926"/>
      <c r="BL432" s="926"/>
      <c r="BM432" s="926"/>
      <c r="BN432" s="926"/>
      <c r="BO432" s="926"/>
      <c r="BP432" s="926"/>
      <c r="BQ432" s="926"/>
      <c r="BR432" s="926"/>
      <c r="BS432" s="926"/>
      <c r="BT432" s="926"/>
      <c r="BU432" s="926"/>
      <c r="BV432" s="926"/>
      <c r="BW432" s="926"/>
      <c r="BX432" s="926"/>
      <c r="BY432" s="926"/>
      <c r="BZ432" s="926"/>
      <c r="CA432" s="926"/>
      <c r="CB432" s="926"/>
      <c r="CC432" s="926"/>
      <c r="CD432" s="926"/>
      <c r="CE432" s="926"/>
      <c r="CF432" s="926"/>
      <c r="CG432" s="926"/>
      <c r="CH432" s="926"/>
      <c r="CI432" s="926"/>
      <c r="CJ432" s="926"/>
      <c r="CK432" s="926"/>
      <c r="CL432" s="941"/>
    </row>
    <row r="433" spans="1:90" s="927" customFormat="1" hidden="1">
      <c r="A433" s="928" t="str">
        <f>IF(ISERROR(#REF!),"xx","")</f>
        <v>xx</v>
      </c>
      <c r="B433" s="971"/>
      <c r="C433" s="950" t="str">
        <f t="shared" si="6"/>
        <v/>
      </c>
      <c r="D433" s="942" t="s">
        <v>218</v>
      </c>
      <c r="E433" s="952" t="s">
        <v>2264</v>
      </c>
      <c r="F433" s="931">
        <v>223</v>
      </c>
      <c r="G433" s="931">
        <v>283</v>
      </c>
      <c r="H433" s="931">
        <v>363</v>
      </c>
      <c r="I433" s="929">
        <v>423</v>
      </c>
      <c r="J433" s="926"/>
      <c r="K433" s="926"/>
      <c r="L433" s="926"/>
      <c r="M433" s="926"/>
      <c r="N433" s="926"/>
      <c r="O433" s="926"/>
      <c r="P433" s="926"/>
      <c r="Q433" s="926"/>
      <c r="R433" s="926"/>
      <c r="S433" s="926"/>
      <c r="T433" s="926"/>
      <c r="U433" s="926"/>
      <c r="V433" s="926"/>
      <c r="W433" s="926"/>
      <c r="X433" s="926"/>
      <c r="Y433" s="926"/>
      <c r="Z433" s="926"/>
      <c r="AA433" s="926"/>
      <c r="AB433" s="926"/>
      <c r="AC433" s="926"/>
      <c r="AD433" s="926"/>
      <c r="AE433" s="926"/>
      <c r="AF433" s="926"/>
      <c r="AG433" s="926"/>
      <c r="AH433" s="926"/>
      <c r="AI433" s="926"/>
      <c r="AJ433" s="926"/>
      <c r="AK433" s="926"/>
      <c r="AL433" s="926"/>
      <c r="AM433" s="926"/>
      <c r="AN433" s="926"/>
      <c r="AO433" s="926"/>
      <c r="AP433" s="926"/>
      <c r="AQ433" s="926"/>
      <c r="AR433" s="926"/>
      <c r="AS433" s="926"/>
      <c r="AT433" s="926"/>
      <c r="AU433" s="926"/>
      <c r="AV433" s="926"/>
      <c r="AW433" s="926"/>
      <c r="AX433" s="926"/>
      <c r="AY433" s="926"/>
      <c r="AZ433" s="926"/>
      <c r="BA433" s="926"/>
      <c r="BB433" s="926"/>
      <c r="BC433" s="926"/>
      <c r="BD433" s="926"/>
      <c r="BE433" s="926"/>
      <c r="BF433" s="926"/>
      <c r="BG433" s="926"/>
      <c r="BH433" s="926"/>
      <c r="BI433" s="926"/>
      <c r="BJ433" s="926"/>
      <c r="BK433" s="926"/>
      <c r="BL433" s="926"/>
      <c r="BM433" s="926"/>
      <c r="BN433" s="926"/>
      <c r="BO433" s="926"/>
      <c r="BP433" s="926"/>
      <c r="BQ433" s="926"/>
      <c r="BR433" s="926"/>
      <c r="BS433" s="926"/>
      <c r="BT433" s="926"/>
      <c r="BU433" s="926"/>
      <c r="BV433" s="926"/>
      <c r="BW433" s="926"/>
      <c r="BX433" s="926"/>
      <c r="BY433" s="926"/>
      <c r="BZ433" s="926"/>
      <c r="CA433" s="926"/>
      <c r="CB433" s="926"/>
      <c r="CC433" s="926"/>
      <c r="CD433" s="926"/>
      <c r="CE433" s="926"/>
      <c r="CF433" s="926"/>
      <c r="CG433" s="926"/>
      <c r="CH433" s="926"/>
      <c r="CI433" s="926"/>
      <c r="CJ433" s="926"/>
      <c r="CK433" s="926"/>
      <c r="CL433" s="941"/>
    </row>
    <row r="434" spans="1:90" s="927" customFormat="1" hidden="1">
      <c r="A434" s="928" t="str">
        <f>IF(ISERROR(#REF!),"xx","")</f>
        <v>xx</v>
      </c>
      <c r="B434" s="971"/>
      <c r="C434" s="950" t="str">
        <f t="shared" si="6"/>
        <v/>
      </c>
      <c r="D434" s="942" t="s">
        <v>3138</v>
      </c>
      <c r="E434" s="952" t="s">
        <v>3196</v>
      </c>
      <c r="F434" s="926">
        <v>308</v>
      </c>
      <c r="G434" s="926">
        <v>368</v>
      </c>
      <c r="H434" s="926">
        <v>458</v>
      </c>
      <c r="I434" s="926">
        <v>558</v>
      </c>
      <c r="J434" s="929" t="s">
        <v>2473</v>
      </c>
      <c r="K434" s="926" t="s">
        <v>2474</v>
      </c>
      <c r="L434" s="926" t="s">
        <v>2475</v>
      </c>
      <c r="M434" s="926" t="s">
        <v>2384</v>
      </c>
      <c r="N434" s="926" t="s">
        <v>2383</v>
      </c>
      <c r="O434" s="926" t="s">
        <v>2079</v>
      </c>
      <c r="P434" s="926" t="s">
        <v>2325</v>
      </c>
      <c r="Q434" s="931" t="s">
        <v>3291</v>
      </c>
      <c r="R434" s="926" t="s">
        <v>2080</v>
      </c>
      <c r="S434" s="926" t="s">
        <v>2333</v>
      </c>
      <c r="T434" s="931" t="s">
        <v>3128</v>
      </c>
      <c r="U434" s="926" t="s">
        <v>2081</v>
      </c>
      <c r="V434" s="926" t="s">
        <v>2082</v>
      </c>
      <c r="W434" s="931" t="s">
        <v>3130</v>
      </c>
      <c r="X434" s="926" t="s">
        <v>1804</v>
      </c>
      <c r="Y434" s="926" t="s">
        <v>2052</v>
      </c>
      <c r="Z434" s="926" t="s">
        <v>1789</v>
      </c>
      <c r="AA434" s="926" t="s">
        <v>2051</v>
      </c>
      <c r="AB434" s="926"/>
      <c r="AC434" s="926"/>
      <c r="AD434" s="926"/>
      <c r="AE434" s="926"/>
      <c r="AF434" s="926"/>
      <c r="AG434" s="926"/>
      <c r="AH434" s="926"/>
      <c r="AI434" s="926"/>
      <c r="AJ434" s="926"/>
      <c r="AK434" s="926"/>
      <c r="AL434" s="926"/>
      <c r="AM434" s="926"/>
      <c r="AN434" s="926"/>
      <c r="AO434" s="926"/>
      <c r="AP434" s="926"/>
      <c r="AQ434" s="926"/>
      <c r="AR434" s="926"/>
      <c r="AS434" s="926"/>
      <c r="AT434" s="926"/>
      <c r="AU434" s="926"/>
      <c r="AV434" s="926"/>
      <c r="AW434" s="926"/>
      <c r="AX434" s="926"/>
      <c r="AY434" s="926"/>
      <c r="AZ434" s="926"/>
      <c r="BA434" s="926"/>
      <c r="BB434" s="926"/>
      <c r="BC434" s="926"/>
      <c r="BD434" s="926"/>
      <c r="BE434" s="926"/>
      <c r="BF434" s="926"/>
      <c r="BG434" s="926"/>
      <c r="BH434" s="926"/>
      <c r="BI434" s="926"/>
      <c r="BJ434" s="926"/>
      <c r="BK434" s="926"/>
      <c r="BL434" s="926"/>
      <c r="BM434" s="926"/>
      <c r="BN434" s="926"/>
      <c r="BO434" s="926"/>
      <c r="BP434" s="926"/>
      <c r="BQ434" s="926"/>
      <c r="BR434" s="926"/>
      <c r="BS434" s="926"/>
      <c r="BT434" s="926"/>
      <c r="BU434" s="926"/>
      <c r="BV434" s="926"/>
      <c r="BW434" s="926"/>
      <c r="BX434" s="926"/>
      <c r="BY434" s="926"/>
      <c r="BZ434" s="926"/>
      <c r="CA434" s="926"/>
      <c r="CB434" s="926"/>
      <c r="CC434" s="926"/>
      <c r="CD434" s="926"/>
      <c r="CE434" s="926"/>
      <c r="CF434" s="926"/>
      <c r="CG434" s="926"/>
      <c r="CH434" s="926"/>
      <c r="CI434" s="926"/>
      <c r="CJ434" s="926"/>
      <c r="CK434" s="926"/>
      <c r="CL434" s="941"/>
    </row>
    <row r="435" spans="1:90" s="927" customFormat="1" hidden="1">
      <c r="A435" s="928" t="str">
        <f>IF(ISERROR(#REF!),"xx","")</f>
        <v>xx</v>
      </c>
      <c r="B435" s="971"/>
      <c r="C435" s="950" t="str">
        <f t="shared" si="6"/>
        <v/>
      </c>
      <c r="D435" s="872" t="s">
        <v>3060</v>
      </c>
      <c r="E435" s="954" t="s">
        <v>3090</v>
      </c>
      <c r="F435" s="926">
        <v>227</v>
      </c>
      <c r="G435" s="926">
        <v>287</v>
      </c>
      <c r="H435" s="926">
        <v>367</v>
      </c>
      <c r="I435" s="926"/>
      <c r="J435" s="926"/>
      <c r="K435" s="933"/>
      <c r="L435" s="933"/>
      <c r="M435" s="933"/>
      <c r="N435" s="933"/>
      <c r="O435" s="933"/>
      <c r="P435" s="933"/>
      <c r="Q435" s="933"/>
      <c r="R435" s="933"/>
      <c r="S435" s="934"/>
      <c r="T435" s="933"/>
      <c r="U435" s="926"/>
      <c r="V435" s="926"/>
      <c r="W435" s="926"/>
      <c r="X435" s="926"/>
      <c r="Y435" s="926"/>
      <c r="Z435" s="926"/>
      <c r="AA435" s="926"/>
      <c r="AB435" s="926"/>
      <c r="AC435" s="926"/>
      <c r="AD435" s="926"/>
      <c r="AE435" s="926"/>
      <c r="AF435" s="926"/>
      <c r="AG435" s="926"/>
      <c r="AH435" s="926"/>
      <c r="AI435" s="926"/>
      <c r="AJ435" s="926"/>
      <c r="AK435" s="926"/>
      <c r="AL435" s="926"/>
      <c r="AM435" s="926"/>
      <c r="AN435" s="926"/>
      <c r="AO435" s="926"/>
      <c r="AP435" s="926"/>
      <c r="AQ435" s="926"/>
      <c r="AR435" s="926"/>
      <c r="AS435" s="926"/>
      <c r="AT435" s="926"/>
      <c r="AU435" s="926"/>
      <c r="AV435" s="926"/>
      <c r="AW435" s="926"/>
      <c r="AX435" s="926"/>
      <c r="AY435" s="926"/>
      <c r="AZ435" s="926"/>
      <c r="BA435" s="926"/>
      <c r="BB435" s="926"/>
      <c r="BC435" s="926"/>
      <c r="BD435" s="926"/>
      <c r="BE435" s="926"/>
      <c r="BF435" s="926"/>
      <c r="BG435" s="926"/>
      <c r="BH435" s="926"/>
      <c r="BI435" s="926"/>
      <c r="BJ435" s="926"/>
      <c r="BK435" s="926"/>
      <c r="BL435" s="926"/>
      <c r="BM435" s="926"/>
      <c r="BN435" s="926"/>
      <c r="BO435" s="926"/>
      <c r="BP435" s="926"/>
      <c r="BQ435" s="926"/>
      <c r="BR435" s="926"/>
      <c r="BS435" s="926"/>
      <c r="BT435" s="926"/>
      <c r="BU435" s="926"/>
      <c r="BV435" s="926"/>
      <c r="BW435" s="926"/>
      <c r="BX435" s="926"/>
      <c r="BY435" s="926"/>
      <c r="BZ435" s="926"/>
      <c r="CA435" s="926"/>
      <c r="CB435" s="926"/>
      <c r="CC435" s="926"/>
      <c r="CD435" s="926"/>
      <c r="CE435" s="926"/>
      <c r="CF435" s="926"/>
      <c r="CG435" s="926"/>
      <c r="CH435" s="926"/>
      <c r="CI435" s="926"/>
      <c r="CJ435" s="926"/>
      <c r="CK435" s="926"/>
      <c r="CL435" s="941"/>
    </row>
    <row r="436" spans="1:90" s="927" customFormat="1" hidden="1">
      <c r="A436" s="928" t="str">
        <f>IF(ISERROR(#REF!),"xx","")</f>
        <v>xx</v>
      </c>
      <c r="B436" s="971"/>
      <c r="C436" s="950" t="str">
        <f t="shared" si="6"/>
        <v/>
      </c>
      <c r="D436" s="872" t="s">
        <v>3259</v>
      </c>
      <c r="E436" s="954" t="s">
        <v>3322</v>
      </c>
      <c r="F436" s="926" t="s">
        <v>3256</v>
      </c>
      <c r="G436" s="926" t="s">
        <v>3257</v>
      </c>
      <c r="H436" s="926"/>
      <c r="I436" s="926"/>
      <c r="J436" s="926"/>
      <c r="K436" s="933"/>
      <c r="L436" s="933"/>
      <c r="M436" s="933"/>
      <c r="N436" s="933"/>
      <c r="O436" s="933"/>
      <c r="P436" s="933"/>
      <c r="Q436" s="933"/>
      <c r="R436" s="933"/>
      <c r="S436" s="934"/>
      <c r="T436" s="933"/>
      <c r="U436" s="926"/>
      <c r="V436" s="926"/>
      <c r="W436" s="926"/>
      <c r="X436" s="926"/>
      <c r="Y436" s="926"/>
      <c r="Z436" s="926"/>
      <c r="AA436" s="926"/>
      <c r="AB436" s="926"/>
      <c r="AC436" s="926"/>
      <c r="AD436" s="926"/>
      <c r="AE436" s="926"/>
      <c r="AF436" s="926"/>
      <c r="AG436" s="926"/>
      <c r="AH436" s="926"/>
      <c r="AI436" s="926"/>
      <c r="AJ436" s="926"/>
      <c r="AK436" s="926"/>
      <c r="AL436" s="926"/>
      <c r="AM436" s="926"/>
      <c r="AN436" s="926"/>
      <c r="AO436" s="926"/>
      <c r="AP436" s="926"/>
      <c r="AQ436" s="926"/>
      <c r="AR436" s="926"/>
      <c r="AS436" s="926"/>
      <c r="AT436" s="926"/>
      <c r="AU436" s="926"/>
      <c r="AV436" s="926"/>
      <c r="AW436" s="926"/>
      <c r="AX436" s="926"/>
      <c r="AY436" s="926"/>
      <c r="AZ436" s="926"/>
      <c r="BA436" s="926"/>
      <c r="BB436" s="926"/>
      <c r="BC436" s="926"/>
      <c r="BD436" s="926"/>
      <c r="BE436" s="926"/>
      <c r="BF436" s="926"/>
      <c r="BG436" s="926"/>
      <c r="BH436" s="926"/>
      <c r="BI436" s="926"/>
      <c r="BJ436" s="926"/>
      <c r="BK436" s="926"/>
      <c r="BL436" s="926"/>
      <c r="BM436" s="926"/>
      <c r="BN436" s="926"/>
      <c r="BO436" s="926"/>
      <c r="BP436" s="926"/>
      <c r="BQ436" s="926"/>
      <c r="BR436" s="926"/>
      <c r="BS436" s="926"/>
      <c r="BT436" s="926"/>
      <c r="BU436" s="926"/>
      <c r="BV436" s="926"/>
      <c r="BW436" s="926"/>
      <c r="BX436" s="926"/>
      <c r="BY436" s="926"/>
      <c r="BZ436" s="926"/>
      <c r="CA436" s="926"/>
      <c r="CB436" s="926"/>
      <c r="CC436" s="926"/>
      <c r="CD436" s="926"/>
      <c r="CE436" s="926"/>
      <c r="CF436" s="926"/>
      <c r="CG436" s="926"/>
      <c r="CH436" s="926"/>
      <c r="CI436" s="926"/>
      <c r="CJ436" s="926"/>
      <c r="CK436" s="926"/>
      <c r="CL436" s="941"/>
    </row>
    <row r="437" spans="1:90" s="927" customFormat="1" hidden="1">
      <c r="A437" s="928" t="str">
        <f>IF(ISERROR(#REF!),"xx","")</f>
        <v>xx</v>
      </c>
      <c r="B437" s="971"/>
      <c r="C437" s="950" t="str">
        <f t="shared" si="6"/>
        <v/>
      </c>
      <c r="D437" s="872" t="s">
        <v>3680</v>
      </c>
      <c r="E437" s="954" t="s">
        <v>3733</v>
      </c>
      <c r="F437" s="926" t="s">
        <v>4256</v>
      </c>
      <c r="G437" s="933" t="s">
        <v>4241</v>
      </c>
      <c r="H437" s="933" t="s">
        <v>4242</v>
      </c>
      <c r="I437" s="933" t="s">
        <v>4243</v>
      </c>
      <c r="J437" s="926" t="s">
        <v>4095</v>
      </c>
      <c r="K437" s="926" t="s">
        <v>3665</v>
      </c>
      <c r="L437" s="926" t="s">
        <v>3674</v>
      </c>
      <c r="M437" s="926" t="s">
        <v>3675</v>
      </c>
      <c r="N437" s="933"/>
      <c r="O437" s="933"/>
      <c r="P437" s="933"/>
      <c r="Q437" s="933"/>
      <c r="R437" s="933"/>
      <c r="S437" s="934"/>
      <c r="T437" s="933"/>
      <c r="U437" s="926"/>
      <c r="V437" s="926"/>
      <c r="W437" s="926"/>
      <c r="X437" s="926"/>
      <c r="Y437" s="926"/>
      <c r="Z437" s="926"/>
      <c r="AA437" s="926"/>
      <c r="AB437" s="926"/>
      <c r="AC437" s="926"/>
      <c r="AD437" s="926"/>
      <c r="AE437" s="926"/>
      <c r="AF437" s="926"/>
      <c r="AG437" s="926"/>
      <c r="AH437" s="926"/>
      <c r="AI437" s="926"/>
      <c r="AJ437" s="926"/>
      <c r="AK437" s="926"/>
      <c r="AL437" s="926"/>
      <c r="AM437" s="926"/>
      <c r="AN437" s="926"/>
      <c r="AO437" s="926"/>
      <c r="AP437" s="926"/>
      <c r="AQ437" s="926"/>
      <c r="AR437" s="926"/>
      <c r="AS437" s="926"/>
      <c r="AT437" s="926"/>
      <c r="AU437" s="926"/>
      <c r="AV437" s="926"/>
      <c r="AW437" s="926"/>
      <c r="AX437" s="926"/>
      <c r="AY437" s="926"/>
      <c r="AZ437" s="926"/>
      <c r="BA437" s="926"/>
      <c r="BB437" s="926"/>
      <c r="BC437" s="926"/>
      <c r="BD437" s="926"/>
      <c r="BE437" s="926"/>
      <c r="BF437" s="926"/>
      <c r="BG437" s="926"/>
      <c r="BH437" s="926"/>
      <c r="BI437" s="926"/>
      <c r="BJ437" s="926"/>
      <c r="BK437" s="926"/>
      <c r="BL437" s="926"/>
      <c r="BM437" s="926"/>
      <c r="BN437" s="926"/>
      <c r="BO437" s="926"/>
      <c r="BP437" s="926"/>
      <c r="BQ437" s="926"/>
      <c r="BR437" s="926"/>
      <c r="BS437" s="926"/>
      <c r="BT437" s="926"/>
      <c r="BU437" s="926"/>
      <c r="BV437" s="926"/>
      <c r="BW437" s="926"/>
      <c r="BX437" s="926"/>
      <c r="BY437" s="926"/>
      <c r="BZ437" s="926"/>
      <c r="CA437" s="926"/>
      <c r="CB437" s="926"/>
      <c r="CC437" s="926"/>
      <c r="CD437" s="926"/>
      <c r="CE437" s="926"/>
      <c r="CF437" s="926"/>
      <c r="CG437" s="926"/>
      <c r="CH437" s="926"/>
      <c r="CI437" s="926"/>
      <c r="CJ437" s="926"/>
      <c r="CK437" s="926"/>
      <c r="CL437" s="941"/>
    </row>
    <row r="438" spans="1:90" s="927" customFormat="1" hidden="1">
      <c r="A438" s="928" t="str">
        <f>IF(ISERROR(#REF!),"xx","")</f>
        <v>xx</v>
      </c>
      <c r="B438" s="971"/>
      <c r="C438" s="950" t="str">
        <f t="shared" si="6"/>
        <v/>
      </c>
      <c r="D438" s="940">
        <v>9967000907</v>
      </c>
      <c r="E438" s="955" t="s">
        <v>2265</v>
      </c>
      <c r="F438" s="925">
        <v>43</v>
      </c>
      <c r="G438" s="925"/>
      <c r="H438" s="925"/>
      <c r="I438" s="925"/>
      <c r="J438" s="925"/>
      <c r="K438" s="926"/>
      <c r="L438" s="926"/>
      <c r="M438" s="926"/>
      <c r="N438" s="926"/>
      <c r="O438" s="926"/>
      <c r="P438" s="926"/>
      <c r="Q438" s="926"/>
      <c r="R438" s="926"/>
      <c r="S438" s="926"/>
      <c r="T438" s="926"/>
      <c r="U438" s="926"/>
      <c r="V438" s="926"/>
      <c r="W438" s="926"/>
      <c r="X438" s="926"/>
      <c r="Y438" s="926"/>
      <c r="Z438" s="926"/>
      <c r="AA438" s="926"/>
      <c r="AB438" s="926"/>
      <c r="AC438" s="926"/>
      <c r="AD438" s="926"/>
      <c r="AE438" s="926"/>
      <c r="AF438" s="926"/>
      <c r="AG438" s="926"/>
      <c r="AH438" s="926"/>
      <c r="AI438" s="926"/>
      <c r="AJ438" s="926"/>
      <c r="AK438" s="926"/>
      <c r="AL438" s="926"/>
      <c r="AM438" s="926"/>
      <c r="AN438" s="926"/>
      <c r="AO438" s="926"/>
      <c r="AP438" s="926"/>
      <c r="AQ438" s="926"/>
      <c r="AR438" s="926"/>
      <c r="AS438" s="926"/>
      <c r="AT438" s="926"/>
      <c r="AU438" s="926"/>
      <c r="AV438" s="926"/>
      <c r="AW438" s="926"/>
      <c r="AX438" s="926"/>
      <c r="AY438" s="926"/>
      <c r="AZ438" s="926"/>
      <c r="BA438" s="926"/>
      <c r="BB438" s="926"/>
      <c r="BC438" s="926"/>
      <c r="BD438" s="926"/>
      <c r="BE438" s="926"/>
      <c r="BF438" s="926"/>
      <c r="BG438" s="926"/>
      <c r="BH438" s="926"/>
      <c r="BI438" s="926"/>
      <c r="BJ438" s="926"/>
      <c r="BK438" s="926"/>
      <c r="BL438" s="926"/>
      <c r="BM438" s="926"/>
      <c r="BN438" s="926"/>
      <c r="BO438" s="926"/>
      <c r="BP438" s="926"/>
      <c r="BQ438" s="926"/>
      <c r="BR438" s="926"/>
      <c r="BS438" s="926"/>
      <c r="BT438" s="926"/>
      <c r="BU438" s="926"/>
      <c r="BV438" s="926"/>
      <c r="BW438" s="926"/>
      <c r="BX438" s="926"/>
      <c r="BY438" s="926"/>
      <c r="BZ438" s="926"/>
      <c r="CA438" s="926"/>
      <c r="CB438" s="926"/>
      <c r="CC438" s="926"/>
      <c r="CD438" s="926"/>
      <c r="CE438" s="926"/>
      <c r="CF438" s="926"/>
      <c r="CG438" s="926"/>
      <c r="CH438" s="926"/>
      <c r="CI438" s="926"/>
      <c r="CJ438" s="926"/>
      <c r="CK438" s="926"/>
      <c r="CL438" s="941"/>
    </row>
    <row r="439" spans="1:90" s="927" customFormat="1" hidden="1">
      <c r="A439" s="928" t="str">
        <f>IF(ISERROR(#REF!),"xx","")</f>
        <v>xx</v>
      </c>
      <c r="B439" s="971"/>
      <c r="C439" s="950" t="str">
        <f t="shared" si="6"/>
        <v/>
      </c>
      <c r="D439" s="942" t="s">
        <v>374</v>
      </c>
      <c r="E439" s="952" t="s">
        <v>2266</v>
      </c>
      <c r="F439" s="931">
        <v>163</v>
      </c>
      <c r="G439" s="931">
        <v>211</v>
      </c>
      <c r="H439" s="926"/>
      <c r="I439" s="926"/>
      <c r="J439" s="926"/>
      <c r="K439" s="926"/>
      <c r="L439" s="926"/>
      <c r="M439" s="926"/>
      <c r="N439" s="926"/>
      <c r="O439" s="926"/>
      <c r="P439" s="926"/>
      <c r="Q439" s="926"/>
      <c r="R439" s="926"/>
      <c r="S439" s="926"/>
      <c r="T439" s="926"/>
      <c r="U439" s="926"/>
      <c r="V439" s="926"/>
      <c r="W439" s="926"/>
      <c r="X439" s="926"/>
      <c r="Y439" s="926"/>
      <c r="Z439" s="926"/>
      <c r="AA439" s="926"/>
      <c r="AB439" s="926"/>
      <c r="AC439" s="926"/>
      <c r="AD439" s="926"/>
      <c r="AE439" s="926"/>
      <c r="AF439" s="926"/>
      <c r="AG439" s="926"/>
      <c r="AH439" s="926"/>
      <c r="AI439" s="926"/>
      <c r="AJ439" s="926"/>
      <c r="AK439" s="926"/>
      <c r="AL439" s="926"/>
      <c r="AM439" s="926"/>
      <c r="AN439" s="926"/>
      <c r="AO439" s="926"/>
      <c r="AP439" s="926"/>
      <c r="AQ439" s="926"/>
      <c r="AR439" s="926"/>
      <c r="AS439" s="926"/>
      <c r="AT439" s="926"/>
      <c r="AU439" s="926"/>
      <c r="AV439" s="926"/>
      <c r="AW439" s="926"/>
      <c r="AX439" s="926"/>
      <c r="AY439" s="926"/>
      <c r="AZ439" s="926"/>
      <c r="BA439" s="926"/>
      <c r="BB439" s="926"/>
      <c r="BC439" s="926"/>
      <c r="BD439" s="926"/>
      <c r="BE439" s="926"/>
      <c r="BF439" s="926"/>
      <c r="BG439" s="926"/>
      <c r="BH439" s="926"/>
      <c r="BI439" s="926"/>
      <c r="BJ439" s="926"/>
      <c r="BK439" s="926"/>
      <c r="BL439" s="926"/>
      <c r="BM439" s="926"/>
      <c r="BN439" s="926"/>
      <c r="BO439" s="926"/>
      <c r="BP439" s="926"/>
      <c r="BQ439" s="926"/>
      <c r="BR439" s="926"/>
      <c r="BS439" s="926"/>
      <c r="BT439" s="926"/>
      <c r="BU439" s="926"/>
      <c r="BV439" s="926"/>
      <c r="BW439" s="926"/>
      <c r="BX439" s="926"/>
      <c r="BY439" s="926"/>
      <c r="BZ439" s="926"/>
      <c r="CA439" s="926"/>
      <c r="CB439" s="926"/>
      <c r="CC439" s="926"/>
      <c r="CD439" s="926"/>
      <c r="CE439" s="926"/>
      <c r="CF439" s="926"/>
      <c r="CG439" s="926"/>
      <c r="CH439" s="926"/>
      <c r="CI439" s="926"/>
      <c r="CJ439" s="926"/>
      <c r="CK439" s="926"/>
      <c r="CL439" s="941"/>
    </row>
    <row r="440" spans="1:90" s="927" customFormat="1" hidden="1">
      <c r="A440" s="928" t="str">
        <f>IF(ISERROR(#REF!),"xx","")</f>
        <v>xx</v>
      </c>
      <c r="B440" s="971"/>
      <c r="C440" s="950" t="str">
        <f t="shared" si="6"/>
        <v/>
      </c>
      <c r="D440" s="942" t="s">
        <v>857</v>
      </c>
      <c r="E440" s="952" t="s">
        <v>3720</v>
      </c>
      <c r="F440" s="929">
        <v>215</v>
      </c>
      <c r="G440" s="926">
        <v>226</v>
      </c>
      <c r="H440" s="926"/>
      <c r="I440" s="926"/>
      <c r="J440" s="926"/>
      <c r="K440" s="926"/>
      <c r="L440" s="926"/>
      <c r="M440" s="926"/>
      <c r="N440" s="926"/>
      <c r="O440" s="926"/>
      <c r="P440" s="926"/>
      <c r="Q440" s="926"/>
      <c r="R440" s="926"/>
      <c r="S440" s="926"/>
      <c r="T440" s="926"/>
      <c r="U440" s="926"/>
      <c r="V440" s="926"/>
      <c r="W440" s="926"/>
      <c r="X440" s="926"/>
      <c r="Y440" s="926"/>
      <c r="Z440" s="926"/>
      <c r="AA440" s="926"/>
      <c r="AB440" s="926"/>
      <c r="AC440" s="926"/>
      <c r="AD440" s="926"/>
      <c r="AE440" s="926"/>
      <c r="AF440" s="926"/>
      <c r="AG440" s="926"/>
      <c r="AH440" s="926"/>
      <c r="AI440" s="926"/>
      <c r="AJ440" s="926"/>
      <c r="AK440" s="926"/>
      <c r="AL440" s="926"/>
      <c r="AM440" s="926"/>
      <c r="AN440" s="926"/>
      <c r="AO440" s="926"/>
      <c r="AP440" s="926"/>
      <c r="AQ440" s="926"/>
      <c r="AR440" s="926"/>
      <c r="AS440" s="926"/>
      <c r="AT440" s="926"/>
      <c r="AU440" s="926"/>
      <c r="AV440" s="926"/>
      <c r="AW440" s="926"/>
      <c r="AX440" s="926"/>
      <c r="AY440" s="926"/>
      <c r="AZ440" s="926"/>
      <c r="BA440" s="926"/>
      <c r="BB440" s="926"/>
      <c r="BC440" s="926"/>
      <c r="BD440" s="926"/>
      <c r="BE440" s="926"/>
      <c r="BF440" s="926"/>
      <c r="BG440" s="926"/>
      <c r="BH440" s="926"/>
      <c r="BI440" s="926"/>
      <c r="BJ440" s="926"/>
      <c r="BK440" s="926"/>
      <c r="BL440" s="926"/>
      <c r="BM440" s="926"/>
      <c r="BN440" s="926"/>
      <c r="BO440" s="926"/>
      <c r="BP440" s="926"/>
      <c r="BQ440" s="926"/>
      <c r="BR440" s="926"/>
      <c r="BS440" s="926"/>
      <c r="BT440" s="926"/>
      <c r="BU440" s="926"/>
      <c r="BV440" s="926"/>
      <c r="BW440" s="926"/>
      <c r="BX440" s="926"/>
      <c r="BY440" s="926"/>
      <c r="BZ440" s="926"/>
      <c r="CA440" s="926"/>
      <c r="CB440" s="926"/>
      <c r="CC440" s="926"/>
      <c r="CD440" s="926"/>
      <c r="CE440" s="926"/>
      <c r="CF440" s="926"/>
      <c r="CG440" s="926"/>
      <c r="CH440" s="926"/>
      <c r="CI440" s="926"/>
      <c r="CJ440" s="926"/>
      <c r="CK440" s="926"/>
      <c r="CL440" s="941"/>
    </row>
    <row r="441" spans="1:90" s="927" customFormat="1" hidden="1">
      <c r="A441" s="928" t="str">
        <f>IF(ISERROR(#REF!),"xx","")</f>
        <v>xx</v>
      </c>
      <c r="B441" s="971"/>
      <c r="C441" s="950" t="str">
        <f t="shared" si="6"/>
        <v/>
      </c>
      <c r="D441" s="940">
        <v>9967002350</v>
      </c>
      <c r="E441" s="955" t="s">
        <v>2267</v>
      </c>
      <c r="F441" s="925" t="s">
        <v>1959</v>
      </c>
      <c r="G441" s="925"/>
      <c r="H441" s="925"/>
      <c r="I441" s="926"/>
      <c r="J441" s="926"/>
      <c r="K441" s="926"/>
      <c r="L441" s="926"/>
      <c r="M441" s="926"/>
      <c r="N441" s="926"/>
      <c r="O441" s="926"/>
      <c r="P441" s="926"/>
      <c r="Q441" s="926"/>
      <c r="R441" s="926"/>
      <c r="S441" s="926"/>
      <c r="T441" s="926"/>
      <c r="U441" s="926"/>
      <c r="V441" s="926"/>
      <c r="W441" s="926"/>
      <c r="X441" s="926"/>
      <c r="Y441" s="926"/>
      <c r="Z441" s="926"/>
      <c r="AA441" s="926"/>
      <c r="AB441" s="926"/>
      <c r="AC441" s="926"/>
      <c r="AD441" s="926"/>
      <c r="AE441" s="926"/>
      <c r="AF441" s="926"/>
      <c r="AG441" s="926"/>
      <c r="AH441" s="926"/>
      <c r="AI441" s="926"/>
      <c r="AJ441" s="926"/>
      <c r="AK441" s="926"/>
      <c r="AL441" s="926"/>
      <c r="AM441" s="926"/>
      <c r="AN441" s="926"/>
      <c r="AO441" s="926"/>
      <c r="AP441" s="926"/>
      <c r="AQ441" s="926"/>
      <c r="AR441" s="926"/>
      <c r="AS441" s="926"/>
      <c r="AT441" s="926"/>
      <c r="AU441" s="926"/>
      <c r="AV441" s="926"/>
      <c r="AW441" s="926"/>
      <c r="AX441" s="926"/>
      <c r="AY441" s="926"/>
      <c r="AZ441" s="926"/>
      <c r="BA441" s="926"/>
      <c r="BB441" s="926"/>
      <c r="BC441" s="926"/>
      <c r="BD441" s="926"/>
      <c r="BE441" s="926"/>
      <c r="BF441" s="926"/>
      <c r="BG441" s="926"/>
      <c r="BH441" s="926"/>
      <c r="BI441" s="926"/>
      <c r="BJ441" s="926"/>
      <c r="BK441" s="926"/>
      <c r="BL441" s="926"/>
      <c r="BM441" s="926"/>
      <c r="BN441" s="926"/>
      <c r="BO441" s="926"/>
      <c r="BP441" s="926"/>
      <c r="BQ441" s="926"/>
      <c r="BR441" s="926"/>
      <c r="BS441" s="926"/>
      <c r="BT441" s="926"/>
      <c r="BU441" s="926"/>
      <c r="BV441" s="926"/>
      <c r="BW441" s="926"/>
      <c r="BX441" s="926"/>
      <c r="BY441" s="926"/>
      <c r="BZ441" s="926"/>
      <c r="CA441" s="926"/>
      <c r="CB441" s="926"/>
      <c r="CC441" s="926"/>
      <c r="CD441" s="926"/>
      <c r="CE441" s="926"/>
      <c r="CF441" s="926"/>
      <c r="CG441" s="926"/>
      <c r="CH441" s="926"/>
      <c r="CI441" s="926"/>
      <c r="CJ441" s="926"/>
      <c r="CK441" s="926"/>
      <c r="CL441" s="941"/>
    </row>
    <row r="442" spans="1:90" s="927" customFormat="1" hidden="1">
      <c r="A442" s="928" t="str">
        <f>IF(ISERROR(#REF!),"xx","")</f>
        <v>xx</v>
      </c>
      <c r="B442" s="971"/>
      <c r="C442" s="950" t="str">
        <f t="shared" si="6"/>
        <v/>
      </c>
      <c r="D442" s="942" t="s">
        <v>3717</v>
      </c>
      <c r="E442" s="952" t="s">
        <v>3721</v>
      </c>
      <c r="F442" s="925">
        <v>266</v>
      </c>
      <c r="G442" s="925">
        <v>306</v>
      </c>
      <c r="H442" s="925"/>
      <c r="I442" s="926"/>
      <c r="J442" s="926"/>
      <c r="K442" s="926"/>
      <c r="L442" s="926"/>
      <c r="M442" s="926"/>
      <c r="N442" s="926"/>
      <c r="O442" s="926"/>
      <c r="P442" s="926"/>
      <c r="Q442" s="926"/>
      <c r="R442" s="926"/>
      <c r="S442" s="926"/>
      <c r="T442" s="926"/>
      <c r="U442" s="926"/>
      <c r="V442" s="926"/>
      <c r="W442" s="926"/>
      <c r="X442" s="926"/>
      <c r="Y442" s="926"/>
      <c r="Z442" s="926"/>
      <c r="AA442" s="926"/>
      <c r="AB442" s="926"/>
      <c r="AC442" s="926"/>
      <c r="AD442" s="926"/>
      <c r="AE442" s="926"/>
      <c r="AF442" s="926"/>
      <c r="AG442" s="926"/>
      <c r="AH442" s="926"/>
      <c r="AI442" s="926"/>
      <c r="AJ442" s="926"/>
      <c r="AK442" s="926"/>
      <c r="AL442" s="926"/>
      <c r="AM442" s="926"/>
      <c r="AN442" s="926"/>
      <c r="AO442" s="926"/>
      <c r="AP442" s="926"/>
      <c r="AQ442" s="926"/>
      <c r="AR442" s="926"/>
      <c r="AS442" s="926"/>
      <c r="AT442" s="926"/>
      <c r="AU442" s="926"/>
      <c r="AV442" s="926"/>
      <c r="AW442" s="926"/>
      <c r="AX442" s="926"/>
      <c r="AY442" s="926"/>
      <c r="AZ442" s="926"/>
      <c r="BA442" s="926"/>
      <c r="BB442" s="926"/>
      <c r="BC442" s="926"/>
      <c r="BD442" s="926"/>
      <c r="BE442" s="926"/>
      <c r="BF442" s="926"/>
      <c r="BG442" s="926"/>
      <c r="BH442" s="926"/>
      <c r="BI442" s="926"/>
      <c r="BJ442" s="926"/>
      <c r="BK442" s="926"/>
      <c r="BL442" s="926"/>
      <c r="BM442" s="926"/>
      <c r="BN442" s="926"/>
      <c r="BO442" s="926"/>
      <c r="BP442" s="926"/>
      <c r="BQ442" s="926"/>
      <c r="BR442" s="926"/>
      <c r="BS442" s="926"/>
      <c r="BT442" s="926"/>
      <c r="BU442" s="926"/>
      <c r="BV442" s="926"/>
      <c r="BW442" s="926"/>
      <c r="BX442" s="926"/>
      <c r="BY442" s="926"/>
      <c r="BZ442" s="926"/>
      <c r="CA442" s="926"/>
      <c r="CB442" s="926"/>
      <c r="CC442" s="926"/>
      <c r="CD442" s="926"/>
      <c r="CE442" s="926"/>
      <c r="CF442" s="926"/>
      <c r="CG442" s="926"/>
      <c r="CH442" s="926"/>
      <c r="CI442" s="926"/>
      <c r="CJ442" s="926"/>
      <c r="CK442" s="926"/>
      <c r="CL442" s="941"/>
    </row>
    <row r="443" spans="1:90" s="927" customFormat="1">
      <c r="A443" s="928" t="str">
        <f>IF(ISERROR(#REF!),"xx","")</f>
        <v>xx</v>
      </c>
      <c r="B443" s="971"/>
      <c r="C443" s="950" t="str">
        <f t="shared" si="6"/>
        <v>Press C83hc</v>
      </c>
      <c r="D443" s="942" t="s">
        <v>4181</v>
      </c>
      <c r="E443" s="952" t="s">
        <v>4291</v>
      </c>
      <c r="F443" s="929" t="s">
        <v>4313</v>
      </c>
      <c r="G443" s="929" t="s">
        <v>4314</v>
      </c>
      <c r="H443" s="929" t="s">
        <v>4315</v>
      </c>
      <c r="I443" s="926" t="s">
        <v>4567</v>
      </c>
      <c r="J443" s="926"/>
      <c r="K443" s="926"/>
      <c r="L443" s="929"/>
      <c r="M443" s="929"/>
      <c r="N443" s="929"/>
      <c r="O443" s="926"/>
      <c r="P443" s="929"/>
      <c r="Q443" s="926"/>
      <c r="R443" s="926"/>
      <c r="S443" s="926"/>
      <c r="T443" s="926"/>
      <c r="U443" s="926"/>
      <c r="V443" s="926"/>
      <c r="W443" s="926"/>
      <c r="X443" s="926"/>
      <c r="Y443" s="926"/>
      <c r="Z443" s="926"/>
      <c r="AA443" s="926"/>
      <c r="AB443" s="926"/>
      <c r="AC443" s="926"/>
      <c r="AD443" s="926"/>
      <c r="AE443" s="926"/>
      <c r="AF443" s="926"/>
      <c r="AG443" s="926"/>
      <c r="AH443" s="926"/>
      <c r="AI443" s="926"/>
      <c r="AJ443" s="926"/>
      <c r="AK443" s="926"/>
      <c r="AL443" s="926"/>
      <c r="AM443" s="926"/>
      <c r="AN443" s="926"/>
      <c r="AO443" s="926"/>
      <c r="AP443" s="926"/>
      <c r="AQ443" s="926"/>
      <c r="AR443" s="926"/>
      <c r="AS443" s="926"/>
      <c r="AT443" s="926"/>
      <c r="AU443" s="926"/>
      <c r="AV443" s="926"/>
      <c r="AW443" s="926"/>
      <c r="AX443" s="926"/>
      <c r="AY443" s="926"/>
      <c r="AZ443" s="926"/>
      <c r="BA443" s="926"/>
      <c r="BB443" s="926"/>
      <c r="BC443" s="926"/>
      <c r="BD443" s="926"/>
      <c r="BE443" s="926"/>
      <c r="BF443" s="926"/>
      <c r="BG443" s="926"/>
      <c r="BH443" s="926"/>
      <c r="BI443" s="926"/>
      <c r="BJ443" s="926"/>
      <c r="BK443" s="926"/>
      <c r="BL443" s="926"/>
      <c r="BM443" s="926"/>
      <c r="BN443" s="926"/>
      <c r="BO443" s="926"/>
      <c r="BP443" s="926"/>
      <c r="BQ443" s="926"/>
      <c r="BR443" s="926"/>
      <c r="BS443" s="926"/>
      <c r="BT443" s="926"/>
      <c r="BU443" s="926"/>
      <c r="BV443" s="926"/>
      <c r="BW443" s="926"/>
      <c r="BX443" s="926"/>
      <c r="BY443" s="926"/>
      <c r="BZ443" s="926"/>
      <c r="CA443" s="926"/>
      <c r="CB443" s="926"/>
      <c r="CC443" s="926"/>
      <c r="CD443" s="926"/>
      <c r="CE443" s="926"/>
      <c r="CF443" s="926"/>
      <c r="CG443" s="926"/>
      <c r="CH443" s="926"/>
      <c r="CI443" s="926"/>
      <c r="CJ443" s="926"/>
      <c r="CK443" s="926"/>
      <c r="CL443" s="941"/>
    </row>
    <row r="444" spans="1:90" s="927" customFormat="1" hidden="1">
      <c r="A444" s="928" t="str">
        <f>IF(ISERROR(#REF!),"xx","")</f>
        <v>xx</v>
      </c>
      <c r="B444" s="971"/>
      <c r="C444" s="950" t="str">
        <f t="shared" si="6"/>
        <v/>
      </c>
      <c r="D444" s="942" t="s">
        <v>2398</v>
      </c>
      <c r="E444" s="952" t="s">
        <v>2496</v>
      </c>
      <c r="F444" s="929" t="s">
        <v>4299</v>
      </c>
      <c r="G444" s="929" t="s">
        <v>4302</v>
      </c>
      <c r="H444" s="929" t="s">
        <v>4303</v>
      </c>
      <c r="I444" s="926" t="s">
        <v>3900</v>
      </c>
      <c r="J444" s="926" t="s">
        <v>3902</v>
      </c>
      <c r="K444" s="926" t="s">
        <v>3904</v>
      </c>
      <c r="L444" s="929" t="s">
        <v>4298</v>
      </c>
      <c r="M444" s="929" t="s">
        <v>4300</v>
      </c>
      <c r="N444" s="929" t="s">
        <v>4301</v>
      </c>
      <c r="O444" s="926" t="s">
        <v>4304</v>
      </c>
      <c r="P444" s="929" t="s">
        <v>4305</v>
      </c>
      <c r="Q444" s="926" t="s">
        <v>695</v>
      </c>
      <c r="R444" s="926" t="s">
        <v>2078</v>
      </c>
      <c r="S444" s="926" t="s">
        <v>1495</v>
      </c>
      <c r="T444" s="926"/>
      <c r="U444" s="926"/>
      <c r="V444" s="926"/>
      <c r="W444" s="926"/>
      <c r="X444" s="926"/>
      <c r="Y444" s="926"/>
      <c r="Z444" s="926"/>
      <c r="AA444" s="926"/>
      <c r="AB444" s="926"/>
      <c r="AC444" s="926"/>
      <c r="AD444" s="926"/>
      <c r="AE444" s="926"/>
      <c r="AF444" s="926"/>
      <c r="AG444" s="926"/>
      <c r="AH444" s="926"/>
      <c r="AI444" s="926"/>
      <c r="AJ444" s="926"/>
      <c r="AK444" s="926"/>
      <c r="AL444" s="926"/>
      <c r="AM444" s="926"/>
      <c r="AN444" s="926"/>
      <c r="AO444" s="926"/>
      <c r="AP444" s="926"/>
      <c r="AQ444" s="926"/>
      <c r="AR444" s="926"/>
      <c r="AS444" s="926"/>
      <c r="AT444" s="926"/>
      <c r="AU444" s="926"/>
      <c r="AV444" s="926"/>
      <c r="AW444" s="926"/>
      <c r="AX444" s="926"/>
      <c r="AY444" s="926"/>
      <c r="AZ444" s="926"/>
      <c r="BA444" s="926"/>
      <c r="BB444" s="926"/>
      <c r="BC444" s="926"/>
      <c r="BD444" s="926"/>
      <c r="BE444" s="926"/>
      <c r="BF444" s="926"/>
      <c r="BG444" s="926"/>
      <c r="BH444" s="926"/>
      <c r="BI444" s="926"/>
      <c r="BJ444" s="926"/>
      <c r="BK444" s="926"/>
      <c r="BL444" s="926"/>
      <c r="BM444" s="926"/>
      <c r="BN444" s="926"/>
      <c r="BO444" s="926"/>
      <c r="BP444" s="926"/>
      <c r="BQ444" s="926"/>
      <c r="BR444" s="926"/>
      <c r="BS444" s="926"/>
      <c r="BT444" s="926"/>
      <c r="BU444" s="926"/>
      <c r="BV444" s="926"/>
      <c r="BW444" s="926"/>
      <c r="BX444" s="926"/>
      <c r="BY444" s="926"/>
      <c r="BZ444" s="926"/>
      <c r="CA444" s="926"/>
      <c r="CB444" s="926"/>
      <c r="CC444" s="926"/>
      <c r="CD444" s="926"/>
      <c r="CE444" s="926"/>
      <c r="CF444" s="926"/>
      <c r="CG444" s="926"/>
      <c r="CH444" s="926"/>
      <c r="CI444" s="926"/>
      <c r="CJ444" s="926"/>
      <c r="CK444" s="926"/>
      <c r="CL444" s="941"/>
    </row>
    <row r="445" spans="1:90" s="927" customFormat="1" hidden="1">
      <c r="A445" s="928" t="str">
        <f>IF(ISERROR(#REF!),"xx","")</f>
        <v>xx</v>
      </c>
      <c r="B445" s="971"/>
      <c r="C445" s="950" t="str">
        <f t="shared" si="6"/>
        <v/>
      </c>
      <c r="D445" s="942" t="s">
        <v>1822</v>
      </c>
      <c r="E445" s="952" t="s">
        <v>2268</v>
      </c>
      <c r="F445" s="929">
        <v>1051</v>
      </c>
      <c r="G445" s="929">
        <v>1200</v>
      </c>
      <c r="H445" s="929" t="s">
        <v>3407</v>
      </c>
      <c r="I445" s="929" t="s">
        <v>2076</v>
      </c>
      <c r="J445" s="929" t="s">
        <v>3410</v>
      </c>
      <c r="K445" s="929" t="s">
        <v>3409</v>
      </c>
      <c r="L445" s="926" t="s">
        <v>2890</v>
      </c>
      <c r="M445" s="926"/>
      <c r="N445" s="926"/>
      <c r="O445" s="926"/>
      <c r="P445" s="926"/>
      <c r="Q445" s="926"/>
      <c r="R445" s="926"/>
      <c r="S445" s="926"/>
      <c r="T445" s="926"/>
      <c r="U445" s="926"/>
      <c r="V445" s="926"/>
      <c r="W445" s="926"/>
      <c r="X445" s="926"/>
      <c r="Y445" s="926"/>
      <c r="Z445" s="926"/>
      <c r="AA445" s="926"/>
      <c r="AB445" s="926"/>
      <c r="AC445" s="926"/>
      <c r="AD445" s="926"/>
      <c r="AE445" s="926"/>
      <c r="AF445" s="926"/>
      <c r="AG445" s="926"/>
      <c r="AH445" s="926"/>
      <c r="AI445" s="926"/>
      <c r="AJ445" s="926"/>
      <c r="AK445" s="926"/>
      <c r="AL445" s="926"/>
      <c r="AM445" s="926"/>
      <c r="AN445" s="926"/>
      <c r="AO445" s="926"/>
      <c r="AP445" s="926"/>
      <c r="AQ445" s="926"/>
      <c r="AR445" s="926"/>
      <c r="AS445" s="926"/>
      <c r="AT445" s="926"/>
      <c r="AU445" s="926"/>
      <c r="AV445" s="926"/>
      <c r="AW445" s="926"/>
      <c r="AX445" s="926"/>
      <c r="AY445" s="926"/>
      <c r="AZ445" s="926"/>
      <c r="BA445" s="926"/>
      <c r="BB445" s="926"/>
      <c r="BC445" s="926"/>
      <c r="BD445" s="926"/>
      <c r="BE445" s="926"/>
      <c r="BF445" s="926"/>
      <c r="BG445" s="926"/>
      <c r="BH445" s="926"/>
      <c r="BI445" s="926"/>
      <c r="BJ445" s="926"/>
      <c r="BK445" s="926"/>
      <c r="BL445" s="926"/>
      <c r="BM445" s="926"/>
      <c r="BN445" s="926"/>
      <c r="BO445" s="926"/>
      <c r="BP445" s="926"/>
      <c r="BQ445" s="926"/>
      <c r="BR445" s="926"/>
      <c r="BS445" s="926"/>
      <c r="BT445" s="926"/>
      <c r="BU445" s="926"/>
      <c r="BV445" s="926"/>
      <c r="BW445" s="926"/>
      <c r="BX445" s="926"/>
      <c r="BY445" s="926"/>
      <c r="BZ445" s="926"/>
      <c r="CA445" s="926"/>
      <c r="CB445" s="926"/>
      <c r="CC445" s="926"/>
      <c r="CD445" s="926"/>
      <c r="CE445" s="926"/>
      <c r="CF445" s="926"/>
      <c r="CG445" s="926"/>
      <c r="CH445" s="926"/>
      <c r="CI445" s="926"/>
      <c r="CJ445" s="926"/>
      <c r="CK445" s="926"/>
      <c r="CL445" s="941"/>
    </row>
    <row r="446" spans="1:90" s="927" customFormat="1" hidden="1">
      <c r="A446" s="928" t="str">
        <f>IF(ISERROR(#REF!),"xx","")</f>
        <v>xx</v>
      </c>
      <c r="B446" s="971"/>
      <c r="C446" s="950" t="str">
        <f t="shared" si="6"/>
        <v/>
      </c>
      <c r="D446" s="942" t="s">
        <v>907</v>
      </c>
      <c r="E446" s="952" t="s">
        <v>2269</v>
      </c>
      <c r="F446" s="926" t="s">
        <v>4307</v>
      </c>
      <c r="G446" s="926"/>
      <c r="H446" s="926"/>
      <c r="I446" s="926"/>
      <c r="J446" s="926"/>
      <c r="K446" s="926"/>
      <c r="L446" s="926"/>
      <c r="M446" s="926"/>
      <c r="N446" s="926"/>
      <c r="O446" s="926"/>
      <c r="P446" s="926"/>
      <c r="Q446" s="926"/>
      <c r="R446" s="926"/>
      <c r="S446" s="926"/>
      <c r="T446" s="926"/>
      <c r="U446" s="926"/>
      <c r="V446" s="926"/>
      <c r="W446" s="926"/>
      <c r="X446" s="926"/>
      <c r="Y446" s="926"/>
      <c r="Z446" s="926"/>
      <c r="AA446" s="926"/>
      <c r="AB446" s="926"/>
      <c r="AC446" s="926"/>
      <c r="AD446" s="926"/>
      <c r="AE446" s="926"/>
      <c r="AF446" s="926"/>
      <c r="AG446" s="926"/>
      <c r="AH446" s="926"/>
      <c r="AI446" s="926"/>
      <c r="AJ446" s="926"/>
      <c r="AK446" s="926"/>
      <c r="AL446" s="926"/>
      <c r="AM446" s="926"/>
      <c r="AN446" s="926"/>
      <c r="AO446" s="926"/>
      <c r="AP446" s="926"/>
      <c r="AQ446" s="926"/>
      <c r="AR446" s="926"/>
      <c r="AS446" s="926"/>
      <c r="AT446" s="926"/>
      <c r="AU446" s="926"/>
      <c r="AV446" s="926"/>
      <c r="AW446" s="926"/>
      <c r="AX446" s="926"/>
      <c r="AY446" s="926"/>
      <c r="AZ446" s="926"/>
      <c r="BA446" s="926"/>
      <c r="BB446" s="926"/>
      <c r="BC446" s="926"/>
      <c r="BD446" s="926"/>
      <c r="BE446" s="926"/>
      <c r="BF446" s="926"/>
      <c r="BG446" s="926"/>
      <c r="BH446" s="926"/>
      <c r="BI446" s="926"/>
      <c r="BJ446" s="926"/>
      <c r="BK446" s="926"/>
      <c r="BL446" s="926"/>
      <c r="BM446" s="926"/>
      <c r="BN446" s="926"/>
      <c r="BO446" s="926"/>
      <c r="BP446" s="926"/>
      <c r="BQ446" s="926"/>
      <c r="BR446" s="926"/>
      <c r="BS446" s="926"/>
      <c r="BT446" s="926"/>
      <c r="BU446" s="926"/>
      <c r="BV446" s="926"/>
      <c r="BW446" s="926"/>
      <c r="BX446" s="926"/>
      <c r="BY446" s="926"/>
      <c r="BZ446" s="926"/>
      <c r="CA446" s="926"/>
      <c r="CB446" s="926"/>
      <c r="CC446" s="926"/>
      <c r="CD446" s="926"/>
      <c r="CE446" s="926"/>
      <c r="CF446" s="926"/>
      <c r="CG446" s="926"/>
      <c r="CH446" s="926"/>
      <c r="CI446" s="926"/>
      <c r="CJ446" s="926"/>
      <c r="CK446" s="926"/>
      <c r="CL446" s="941"/>
    </row>
    <row r="447" spans="1:90" s="927" customFormat="1" hidden="1">
      <c r="A447" s="928" t="str">
        <f>IF(ISERROR(#REF!),"xx","")</f>
        <v>xx</v>
      </c>
      <c r="B447" s="971"/>
      <c r="C447" s="950" t="str">
        <f t="shared" si="6"/>
        <v/>
      </c>
      <c r="D447" s="942" t="s">
        <v>1698</v>
      </c>
      <c r="E447" s="952" t="s">
        <v>2270</v>
      </c>
      <c r="F447" s="929">
        <v>951</v>
      </c>
      <c r="G447" s="929" t="s">
        <v>3407</v>
      </c>
      <c r="H447" s="929" t="s">
        <v>3410</v>
      </c>
      <c r="I447" s="926" t="s">
        <v>3409</v>
      </c>
      <c r="J447" s="926" t="s">
        <v>2890</v>
      </c>
      <c r="K447" s="926"/>
      <c r="L447" s="926"/>
      <c r="M447" s="926"/>
      <c r="N447" s="926"/>
      <c r="O447" s="926"/>
      <c r="P447" s="926"/>
      <c r="Q447" s="926"/>
      <c r="R447" s="926"/>
      <c r="S447" s="926"/>
      <c r="T447" s="926"/>
      <c r="U447" s="926"/>
      <c r="V447" s="926"/>
      <c r="W447" s="926"/>
      <c r="X447" s="926"/>
      <c r="Y447" s="926"/>
      <c r="Z447" s="926"/>
      <c r="AA447" s="926"/>
      <c r="AB447" s="926"/>
      <c r="AC447" s="926"/>
      <c r="AD447" s="926"/>
      <c r="AE447" s="926"/>
      <c r="AF447" s="926"/>
      <c r="AG447" s="926"/>
      <c r="AH447" s="926"/>
      <c r="AI447" s="926"/>
      <c r="AJ447" s="926"/>
      <c r="AK447" s="926"/>
      <c r="AL447" s="926"/>
      <c r="AM447" s="926"/>
      <c r="AN447" s="926"/>
      <c r="AO447" s="926"/>
      <c r="AP447" s="926"/>
      <c r="AQ447" s="926"/>
      <c r="AR447" s="926"/>
      <c r="AS447" s="926"/>
      <c r="AT447" s="926"/>
      <c r="AU447" s="926"/>
      <c r="AV447" s="926"/>
      <c r="AW447" s="926"/>
      <c r="AX447" s="926"/>
      <c r="AY447" s="926"/>
      <c r="AZ447" s="926"/>
      <c r="BA447" s="926"/>
      <c r="BB447" s="926"/>
      <c r="BC447" s="926"/>
      <c r="BD447" s="926"/>
      <c r="BE447" s="926"/>
      <c r="BF447" s="926"/>
      <c r="BG447" s="926"/>
      <c r="BH447" s="926"/>
      <c r="BI447" s="926"/>
      <c r="BJ447" s="926"/>
      <c r="BK447" s="926"/>
      <c r="BL447" s="926"/>
      <c r="BM447" s="926"/>
      <c r="BN447" s="926"/>
      <c r="BO447" s="926"/>
      <c r="BP447" s="926"/>
      <c r="BQ447" s="926"/>
      <c r="BR447" s="926"/>
      <c r="BS447" s="926"/>
      <c r="BT447" s="926"/>
      <c r="BU447" s="926"/>
      <c r="BV447" s="926"/>
      <c r="BW447" s="926"/>
      <c r="BX447" s="926"/>
      <c r="BY447" s="926"/>
      <c r="BZ447" s="926"/>
      <c r="CA447" s="926"/>
      <c r="CB447" s="926"/>
      <c r="CC447" s="926"/>
      <c r="CD447" s="926"/>
      <c r="CE447" s="926"/>
      <c r="CF447" s="926"/>
      <c r="CG447" s="926"/>
      <c r="CH447" s="926"/>
      <c r="CI447" s="926"/>
      <c r="CJ447" s="926"/>
      <c r="CK447" s="926"/>
      <c r="CL447" s="941"/>
    </row>
    <row r="448" spans="1:90" s="927" customFormat="1" hidden="1">
      <c r="A448" s="928" t="str">
        <f>IF(ISERROR(#REF!),"xx","")</f>
        <v>xx</v>
      </c>
      <c r="B448" s="971"/>
      <c r="C448" s="950" t="str">
        <f t="shared" si="6"/>
        <v/>
      </c>
      <c r="D448" s="942" t="s">
        <v>4342</v>
      </c>
      <c r="E448" s="952" t="s">
        <v>4344</v>
      </c>
      <c r="F448" s="929" t="s">
        <v>4308</v>
      </c>
      <c r="G448" s="926" t="s">
        <v>4309</v>
      </c>
      <c r="H448" s="926" t="s">
        <v>4305</v>
      </c>
      <c r="I448" s="926"/>
      <c r="J448" s="926"/>
      <c r="K448" s="926"/>
      <c r="L448" s="926"/>
      <c r="M448" s="926"/>
      <c r="N448" s="926"/>
      <c r="O448" s="926"/>
      <c r="P448" s="926"/>
      <c r="Q448" s="929"/>
      <c r="R448" s="929"/>
      <c r="S448" s="926"/>
      <c r="T448" s="926"/>
      <c r="U448" s="926"/>
      <c r="V448" s="926"/>
      <c r="W448" s="926"/>
      <c r="X448" s="926"/>
      <c r="Y448" s="926"/>
      <c r="Z448" s="926"/>
      <c r="AA448" s="926"/>
      <c r="AB448" s="926"/>
      <c r="AC448" s="926"/>
      <c r="AD448" s="926"/>
      <c r="AE448" s="926"/>
      <c r="AF448" s="926"/>
      <c r="AG448" s="926"/>
      <c r="AH448" s="926"/>
      <c r="AI448" s="926"/>
      <c r="AJ448" s="926"/>
      <c r="AK448" s="926"/>
      <c r="AL448" s="926"/>
      <c r="AM448" s="926"/>
      <c r="AN448" s="926"/>
      <c r="AO448" s="926"/>
      <c r="AP448" s="926"/>
      <c r="AQ448" s="926"/>
      <c r="AR448" s="926"/>
      <c r="AS448" s="926"/>
      <c r="AT448" s="926"/>
      <c r="AU448" s="926"/>
      <c r="AV448" s="926"/>
      <c r="AW448" s="926"/>
      <c r="AX448" s="926"/>
      <c r="AY448" s="926"/>
      <c r="AZ448" s="926"/>
      <c r="BA448" s="926"/>
      <c r="BB448" s="926"/>
      <c r="BC448" s="926"/>
      <c r="BD448" s="926"/>
      <c r="BE448" s="926"/>
      <c r="BF448" s="926"/>
      <c r="BG448" s="926"/>
      <c r="BH448" s="926"/>
      <c r="BI448" s="926"/>
      <c r="BJ448" s="926"/>
      <c r="BK448" s="926"/>
      <c r="BL448" s="926"/>
      <c r="BM448" s="926"/>
      <c r="BN448" s="926"/>
      <c r="BO448" s="926"/>
      <c r="BP448" s="926"/>
      <c r="BQ448" s="926"/>
      <c r="BR448" s="926"/>
      <c r="BS448" s="926"/>
      <c r="BT448" s="926"/>
      <c r="BU448" s="926"/>
      <c r="BV448" s="926"/>
      <c r="BW448" s="926"/>
      <c r="BX448" s="926"/>
      <c r="BY448" s="926"/>
      <c r="BZ448" s="926"/>
      <c r="CA448" s="926"/>
      <c r="CB448" s="926"/>
      <c r="CC448" s="926"/>
      <c r="CD448" s="926"/>
      <c r="CE448" s="926"/>
      <c r="CF448" s="926"/>
      <c r="CG448" s="926"/>
      <c r="CH448" s="926"/>
      <c r="CI448" s="926"/>
      <c r="CJ448" s="926"/>
      <c r="CK448" s="926"/>
      <c r="CL448" s="941"/>
    </row>
    <row r="449" spans="1:90" s="927" customFormat="1">
      <c r="A449" s="928" t="str">
        <f>IF(ISERROR(#REF!),"xx","")</f>
        <v>xx</v>
      </c>
      <c r="B449" s="971"/>
      <c r="C449" s="950" t="str">
        <f t="shared" si="6"/>
        <v>Press C83hc</v>
      </c>
      <c r="D449" s="942" t="s">
        <v>3988</v>
      </c>
      <c r="E449" s="952" t="s">
        <v>4026</v>
      </c>
      <c r="F449" s="929" t="s">
        <v>4299</v>
      </c>
      <c r="G449" s="926" t="s">
        <v>4302</v>
      </c>
      <c r="H449" s="926" t="s">
        <v>4303</v>
      </c>
      <c r="I449" s="926" t="s">
        <v>3900</v>
      </c>
      <c r="J449" s="926" t="s">
        <v>3902</v>
      </c>
      <c r="K449" s="926" t="s">
        <v>3904</v>
      </c>
      <c r="L449" s="926" t="s">
        <v>4313</v>
      </c>
      <c r="M449" s="926" t="s">
        <v>4314</v>
      </c>
      <c r="N449" s="926" t="s">
        <v>4315</v>
      </c>
      <c r="O449" s="926" t="s">
        <v>4310</v>
      </c>
      <c r="P449" s="926" t="s">
        <v>4311</v>
      </c>
      <c r="Q449" s="929" t="s">
        <v>4567</v>
      </c>
      <c r="R449" s="929"/>
      <c r="S449" s="926"/>
      <c r="T449" s="926"/>
      <c r="U449" s="926"/>
      <c r="V449" s="926"/>
      <c r="W449" s="926"/>
      <c r="X449" s="926"/>
      <c r="Y449" s="926"/>
      <c r="Z449" s="926"/>
      <c r="AA449" s="926"/>
      <c r="AB449" s="926"/>
      <c r="AC449" s="926"/>
      <c r="AD449" s="926"/>
      <c r="AE449" s="926"/>
      <c r="AF449" s="926"/>
      <c r="AG449" s="926"/>
      <c r="AH449" s="926"/>
      <c r="AI449" s="926"/>
      <c r="AJ449" s="926"/>
      <c r="AK449" s="926"/>
      <c r="AL449" s="926"/>
      <c r="AM449" s="926"/>
      <c r="AN449" s="926"/>
      <c r="AO449" s="926"/>
      <c r="AP449" s="926"/>
      <c r="AQ449" s="926"/>
      <c r="AR449" s="926"/>
      <c r="AS449" s="926"/>
      <c r="AT449" s="926"/>
      <c r="AU449" s="926"/>
      <c r="AV449" s="926"/>
      <c r="AW449" s="926"/>
      <c r="AX449" s="926"/>
      <c r="AY449" s="926"/>
      <c r="AZ449" s="926"/>
      <c r="BA449" s="926"/>
      <c r="BB449" s="926"/>
      <c r="BC449" s="926"/>
      <c r="BD449" s="926"/>
      <c r="BE449" s="926"/>
      <c r="BF449" s="926"/>
      <c r="BG449" s="926"/>
      <c r="BH449" s="926"/>
      <c r="BI449" s="926"/>
      <c r="BJ449" s="926"/>
      <c r="BK449" s="926"/>
      <c r="BL449" s="926"/>
      <c r="BM449" s="926"/>
      <c r="BN449" s="926"/>
      <c r="BO449" s="926"/>
      <c r="BP449" s="926"/>
      <c r="BQ449" s="926"/>
      <c r="BR449" s="926"/>
      <c r="BS449" s="926"/>
      <c r="BT449" s="926"/>
      <c r="BU449" s="926"/>
      <c r="BV449" s="926"/>
      <c r="BW449" s="926"/>
      <c r="BX449" s="926"/>
      <c r="BY449" s="926"/>
      <c r="BZ449" s="926"/>
      <c r="CA449" s="926"/>
      <c r="CB449" s="926"/>
      <c r="CC449" s="926"/>
      <c r="CD449" s="926"/>
      <c r="CE449" s="926"/>
      <c r="CF449" s="926"/>
      <c r="CG449" s="926"/>
      <c r="CH449" s="926"/>
      <c r="CI449" s="926"/>
      <c r="CJ449" s="926"/>
      <c r="CK449" s="926"/>
      <c r="CL449" s="941"/>
    </row>
    <row r="450" spans="1:90" s="927" customFormat="1" hidden="1">
      <c r="A450" s="928" t="str">
        <f>IF(ISERROR(#REF!),"xx","")</f>
        <v>xx</v>
      </c>
      <c r="B450" s="971"/>
      <c r="C450" s="950" t="str">
        <f t="shared" si="6"/>
        <v/>
      </c>
      <c r="D450" s="942" t="s">
        <v>2826</v>
      </c>
      <c r="E450" s="952" t="s">
        <v>2840</v>
      </c>
      <c r="F450" s="929" t="s">
        <v>4308</v>
      </c>
      <c r="G450" s="929" t="s">
        <v>4309</v>
      </c>
      <c r="H450" s="929"/>
      <c r="I450" s="926"/>
      <c r="J450" s="926"/>
      <c r="K450" s="926"/>
      <c r="L450" s="926"/>
      <c r="M450" s="926"/>
      <c r="N450" s="926"/>
      <c r="O450" s="926"/>
      <c r="P450" s="926"/>
      <c r="Q450" s="926"/>
      <c r="R450" s="926"/>
      <c r="S450" s="926"/>
      <c r="T450" s="926"/>
      <c r="U450" s="926"/>
      <c r="V450" s="926"/>
      <c r="W450" s="926"/>
      <c r="X450" s="926"/>
      <c r="Y450" s="926"/>
      <c r="Z450" s="926"/>
      <c r="AA450" s="926"/>
      <c r="AB450" s="926"/>
      <c r="AC450" s="926"/>
      <c r="AD450" s="926"/>
      <c r="AE450" s="926"/>
      <c r="AF450" s="926"/>
      <c r="AG450" s="926"/>
      <c r="AH450" s="926"/>
      <c r="AI450" s="926"/>
      <c r="AJ450" s="926"/>
      <c r="AK450" s="926"/>
      <c r="AL450" s="926"/>
      <c r="AM450" s="926"/>
      <c r="AN450" s="926"/>
      <c r="AO450" s="926"/>
      <c r="AP450" s="926"/>
      <c r="AQ450" s="926"/>
      <c r="AR450" s="926"/>
      <c r="AS450" s="926"/>
      <c r="AT450" s="926"/>
      <c r="AU450" s="926"/>
      <c r="AV450" s="926"/>
      <c r="AW450" s="926"/>
      <c r="AX450" s="926"/>
      <c r="AY450" s="926"/>
      <c r="AZ450" s="926"/>
      <c r="BA450" s="926"/>
      <c r="BB450" s="926"/>
      <c r="BC450" s="926"/>
      <c r="BD450" s="926"/>
      <c r="BE450" s="926"/>
      <c r="BF450" s="926"/>
      <c r="BG450" s="926"/>
      <c r="BH450" s="926"/>
      <c r="BI450" s="926"/>
      <c r="BJ450" s="926"/>
      <c r="BK450" s="926"/>
      <c r="BL450" s="926"/>
      <c r="BM450" s="926"/>
      <c r="BN450" s="926"/>
      <c r="BO450" s="926"/>
      <c r="BP450" s="926"/>
      <c r="BQ450" s="926"/>
      <c r="BR450" s="926"/>
      <c r="BS450" s="926"/>
      <c r="BT450" s="926"/>
      <c r="BU450" s="926"/>
      <c r="BV450" s="926"/>
      <c r="BW450" s="926"/>
      <c r="BX450" s="926"/>
      <c r="BY450" s="926"/>
      <c r="BZ450" s="926"/>
      <c r="CA450" s="926"/>
      <c r="CB450" s="926"/>
      <c r="CC450" s="926"/>
      <c r="CD450" s="926"/>
      <c r="CE450" s="926"/>
      <c r="CF450" s="926"/>
      <c r="CG450" s="926"/>
      <c r="CH450" s="926"/>
      <c r="CI450" s="926"/>
      <c r="CJ450" s="926"/>
      <c r="CK450" s="926"/>
      <c r="CL450" s="941"/>
    </row>
    <row r="451" spans="1:90" s="927" customFormat="1" hidden="1">
      <c r="A451" s="928" t="str">
        <f>IF(ISERROR(#REF!),"xx","")</f>
        <v>xx</v>
      </c>
      <c r="B451" s="971"/>
      <c r="C451" s="950" t="str">
        <f t="shared" si="6"/>
        <v/>
      </c>
      <c r="D451" s="942" t="s">
        <v>4213</v>
      </c>
      <c r="E451" s="952" t="s">
        <v>3414</v>
      </c>
      <c r="F451" s="926">
        <v>1100</v>
      </c>
      <c r="G451" s="929" t="s">
        <v>4296</v>
      </c>
      <c r="H451" s="929" t="s">
        <v>4332</v>
      </c>
      <c r="I451" s="929" t="s">
        <v>4297</v>
      </c>
      <c r="J451" s="926"/>
      <c r="K451" s="926"/>
      <c r="L451" s="926"/>
      <c r="M451" s="926"/>
      <c r="N451" s="926"/>
      <c r="O451" s="926"/>
      <c r="P451" s="926"/>
      <c r="Q451" s="926"/>
      <c r="R451" s="926"/>
      <c r="S451" s="926"/>
      <c r="T451" s="926"/>
      <c r="U451" s="926"/>
      <c r="V451" s="926"/>
      <c r="W451" s="926"/>
      <c r="X451" s="926"/>
      <c r="Y451" s="926"/>
      <c r="Z451" s="926"/>
      <c r="AA451" s="926"/>
      <c r="AB451" s="926"/>
      <c r="AC451" s="926"/>
      <c r="AD451" s="926"/>
      <c r="AE451" s="926"/>
      <c r="AF451" s="926"/>
      <c r="AG451" s="926"/>
      <c r="AH451" s="926"/>
      <c r="AI451" s="926"/>
      <c r="AJ451" s="926"/>
      <c r="AK451" s="926"/>
      <c r="AL451" s="926"/>
      <c r="AM451" s="926"/>
      <c r="AN451" s="926"/>
      <c r="AO451" s="926"/>
      <c r="AP451" s="926"/>
      <c r="AQ451" s="926"/>
      <c r="AR451" s="926"/>
      <c r="AS451" s="926"/>
      <c r="AT451" s="926"/>
      <c r="AU451" s="926"/>
      <c r="AV451" s="926"/>
      <c r="AW451" s="926"/>
      <c r="AX451" s="926"/>
      <c r="AY451" s="926"/>
      <c r="AZ451" s="926"/>
      <c r="BA451" s="926"/>
      <c r="BB451" s="926"/>
      <c r="BC451" s="926"/>
      <c r="BD451" s="926"/>
      <c r="BE451" s="926"/>
      <c r="BF451" s="926"/>
      <c r="BG451" s="926"/>
      <c r="BH451" s="926"/>
      <c r="BI451" s="926"/>
      <c r="BJ451" s="926"/>
      <c r="BK451" s="926"/>
      <c r="BL451" s="926"/>
      <c r="BM451" s="926"/>
      <c r="BN451" s="926"/>
      <c r="BO451" s="926"/>
      <c r="BP451" s="926"/>
      <c r="BQ451" s="926"/>
      <c r="BR451" s="926"/>
      <c r="BS451" s="926"/>
      <c r="BT451" s="926"/>
      <c r="BU451" s="926"/>
      <c r="BV451" s="926"/>
      <c r="BW451" s="926"/>
      <c r="BX451" s="926"/>
      <c r="BY451" s="926"/>
      <c r="BZ451" s="926"/>
      <c r="CA451" s="926"/>
      <c r="CB451" s="926"/>
      <c r="CC451" s="926"/>
      <c r="CD451" s="926"/>
      <c r="CE451" s="926"/>
      <c r="CF451" s="926"/>
      <c r="CG451" s="926"/>
      <c r="CH451" s="926"/>
      <c r="CI451" s="926"/>
      <c r="CJ451" s="926"/>
      <c r="CK451" s="926"/>
      <c r="CL451" s="941"/>
    </row>
    <row r="452" spans="1:90" s="927" customFormat="1" hidden="1">
      <c r="A452" s="928" t="str">
        <f>IF(ISERROR(#REF!),"xx","")</f>
        <v>xx</v>
      </c>
      <c r="B452" s="971"/>
      <c r="C452" s="950" t="str">
        <f t="shared" si="6"/>
        <v/>
      </c>
      <c r="D452" s="942" t="s">
        <v>4214</v>
      </c>
      <c r="E452" s="952" t="s">
        <v>4264</v>
      </c>
      <c r="F452" s="929" t="s">
        <v>4296</v>
      </c>
      <c r="G452" s="929" t="s">
        <v>4332</v>
      </c>
      <c r="H452" s="929" t="s">
        <v>4297</v>
      </c>
      <c r="I452" s="926"/>
      <c r="J452" s="926"/>
      <c r="K452" s="926"/>
      <c r="L452" s="926"/>
      <c r="M452" s="926"/>
      <c r="N452" s="926"/>
      <c r="O452" s="926"/>
      <c r="P452" s="926"/>
      <c r="Q452" s="926"/>
      <c r="R452" s="926"/>
      <c r="S452" s="926"/>
      <c r="T452" s="926"/>
      <c r="U452" s="926"/>
      <c r="V452" s="926"/>
      <c r="W452" s="926"/>
      <c r="X452" s="926"/>
      <c r="Y452" s="926"/>
      <c r="Z452" s="926"/>
      <c r="AA452" s="926"/>
      <c r="AB452" s="926"/>
      <c r="AC452" s="926"/>
      <c r="AD452" s="926"/>
      <c r="AE452" s="926"/>
      <c r="AF452" s="926"/>
      <c r="AG452" s="926"/>
      <c r="AH452" s="926"/>
      <c r="AI452" s="926"/>
      <c r="AJ452" s="926"/>
      <c r="AK452" s="926"/>
      <c r="AL452" s="926"/>
      <c r="AM452" s="926"/>
      <c r="AN452" s="926"/>
      <c r="AO452" s="926"/>
      <c r="AP452" s="926"/>
      <c r="AQ452" s="926"/>
      <c r="AR452" s="926"/>
      <c r="AS452" s="926"/>
      <c r="AT452" s="926"/>
      <c r="AU452" s="926"/>
      <c r="AV452" s="926"/>
      <c r="AW452" s="926"/>
      <c r="AX452" s="926"/>
      <c r="AY452" s="926"/>
      <c r="AZ452" s="926"/>
      <c r="BA452" s="926"/>
      <c r="BB452" s="926"/>
      <c r="BC452" s="926"/>
      <c r="BD452" s="926"/>
      <c r="BE452" s="926"/>
      <c r="BF452" s="926"/>
      <c r="BG452" s="926"/>
      <c r="BH452" s="926"/>
      <c r="BI452" s="926"/>
      <c r="BJ452" s="926"/>
      <c r="BK452" s="926"/>
      <c r="BL452" s="926"/>
      <c r="BM452" s="926"/>
      <c r="BN452" s="926"/>
      <c r="BO452" s="926"/>
      <c r="BP452" s="926"/>
      <c r="BQ452" s="926"/>
      <c r="BR452" s="926"/>
      <c r="BS452" s="926"/>
      <c r="BT452" s="926"/>
      <c r="BU452" s="926"/>
      <c r="BV452" s="926"/>
      <c r="BW452" s="926"/>
      <c r="BX452" s="926"/>
      <c r="BY452" s="926"/>
      <c r="BZ452" s="926"/>
      <c r="CA452" s="926"/>
      <c r="CB452" s="926"/>
      <c r="CC452" s="926"/>
      <c r="CD452" s="926"/>
      <c r="CE452" s="926"/>
      <c r="CF452" s="926"/>
      <c r="CG452" s="926"/>
      <c r="CH452" s="926"/>
      <c r="CI452" s="926"/>
      <c r="CJ452" s="926"/>
      <c r="CK452" s="926"/>
      <c r="CL452" s="941"/>
    </row>
    <row r="453" spans="1:90" s="927" customFormat="1" hidden="1">
      <c r="A453" s="928" t="str">
        <f>IF(ISERROR(#REF!),"xx","")</f>
        <v>xx</v>
      </c>
      <c r="B453" s="971"/>
      <c r="C453" s="950" t="str">
        <f t="shared" si="6"/>
        <v/>
      </c>
      <c r="D453" s="942" t="s">
        <v>3989</v>
      </c>
      <c r="E453" s="952" t="s">
        <v>4027</v>
      </c>
      <c r="F453" s="929" t="s">
        <v>4310</v>
      </c>
      <c r="G453" s="929" t="s">
        <v>4311</v>
      </c>
      <c r="H453" s="929"/>
      <c r="I453" s="926"/>
      <c r="J453" s="926"/>
      <c r="K453" s="926"/>
      <c r="L453" s="926"/>
      <c r="M453" s="926"/>
      <c r="N453" s="926"/>
      <c r="O453" s="926"/>
      <c r="P453" s="926"/>
      <c r="Q453" s="926"/>
      <c r="R453" s="926"/>
      <c r="S453" s="926"/>
      <c r="T453" s="926"/>
      <c r="U453" s="926"/>
      <c r="V453" s="926"/>
      <c r="W453" s="926"/>
      <c r="X453" s="926"/>
      <c r="Y453" s="926"/>
      <c r="Z453" s="926"/>
      <c r="AA453" s="926"/>
      <c r="AB453" s="926"/>
      <c r="AC453" s="926"/>
      <c r="AD453" s="926"/>
      <c r="AE453" s="926"/>
      <c r="AF453" s="926"/>
      <c r="AG453" s="926"/>
      <c r="AH453" s="926"/>
      <c r="AI453" s="926"/>
      <c r="AJ453" s="926"/>
      <c r="AK453" s="926"/>
      <c r="AL453" s="926"/>
      <c r="AM453" s="926"/>
      <c r="AN453" s="926"/>
      <c r="AO453" s="926"/>
      <c r="AP453" s="926"/>
      <c r="AQ453" s="926"/>
      <c r="AR453" s="926"/>
      <c r="AS453" s="926"/>
      <c r="AT453" s="926"/>
      <c r="AU453" s="926"/>
      <c r="AV453" s="926"/>
      <c r="AW453" s="926"/>
      <c r="AX453" s="926"/>
      <c r="AY453" s="926"/>
      <c r="AZ453" s="926"/>
      <c r="BA453" s="926"/>
      <c r="BB453" s="926"/>
      <c r="BC453" s="926"/>
      <c r="BD453" s="926"/>
      <c r="BE453" s="926"/>
      <c r="BF453" s="926"/>
      <c r="BG453" s="926"/>
      <c r="BH453" s="926"/>
      <c r="BI453" s="926"/>
      <c r="BJ453" s="926"/>
      <c r="BK453" s="926"/>
      <c r="BL453" s="926"/>
      <c r="BM453" s="926"/>
      <c r="BN453" s="926"/>
      <c r="BO453" s="926"/>
      <c r="BP453" s="926"/>
      <c r="BQ453" s="926"/>
      <c r="BR453" s="926"/>
      <c r="BS453" s="926"/>
      <c r="BT453" s="926"/>
      <c r="BU453" s="926"/>
      <c r="BV453" s="926"/>
      <c r="BW453" s="926"/>
      <c r="BX453" s="926"/>
      <c r="BY453" s="926"/>
      <c r="BZ453" s="926"/>
      <c r="CA453" s="926"/>
      <c r="CB453" s="926"/>
      <c r="CC453" s="926"/>
      <c r="CD453" s="926"/>
      <c r="CE453" s="926"/>
      <c r="CF453" s="926"/>
      <c r="CG453" s="926"/>
      <c r="CH453" s="926"/>
      <c r="CI453" s="926"/>
      <c r="CJ453" s="926"/>
      <c r="CK453" s="926"/>
      <c r="CL453" s="941"/>
    </row>
    <row r="454" spans="1:90" s="927" customFormat="1" hidden="1">
      <c r="A454" s="928" t="str">
        <f>IF(ISERROR(#REF!),"xx","")</f>
        <v>xx</v>
      </c>
      <c r="B454" s="971"/>
      <c r="C454" s="950" t="str">
        <f t="shared" si="6"/>
        <v/>
      </c>
      <c r="D454" s="942">
        <v>9967000771</v>
      </c>
      <c r="E454" s="952" t="s">
        <v>2271</v>
      </c>
      <c r="F454" s="929" t="s">
        <v>2331</v>
      </c>
      <c r="G454" s="929"/>
      <c r="H454" s="929"/>
      <c r="I454" s="926"/>
      <c r="J454" s="926"/>
      <c r="K454" s="926"/>
      <c r="L454" s="926"/>
      <c r="M454" s="926"/>
      <c r="N454" s="926"/>
      <c r="O454" s="926"/>
      <c r="P454" s="926"/>
      <c r="Q454" s="926"/>
      <c r="R454" s="926"/>
      <c r="S454" s="926"/>
      <c r="T454" s="926"/>
      <c r="U454" s="926"/>
      <c r="V454" s="926"/>
      <c r="W454" s="926"/>
      <c r="X454" s="926"/>
      <c r="Y454" s="926"/>
      <c r="Z454" s="926"/>
      <c r="AA454" s="926"/>
      <c r="AB454" s="926"/>
      <c r="AC454" s="926"/>
      <c r="AD454" s="926"/>
      <c r="AE454" s="926"/>
      <c r="AF454" s="926"/>
      <c r="AG454" s="926"/>
      <c r="AH454" s="926"/>
      <c r="AI454" s="926"/>
      <c r="AJ454" s="926"/>
      <c r="AK454" s="926"/>
      <c r="AL454" s="926"/>
      <c r="AM454" s="926"/>
      <c r="AN454" s="926"/>
      <c r="AO454" s="926"/>
      <c r="AP454" s="926"/>
      <c r="AQ454" s="926"/>
      <c r="AR454" s="926"/>
      <c r="AS454" s="926"/>
      <c r="AT454" s="926"/>
      <c r="AU454" s="926"/>
      <c r="AV454" s="926"/>
      <c r="AW454" s="926"/>
      <c r="AX454" s="926"/>
      <c r="AY454" s="926"/>
      <c r="AZ454" s="926"/>
      <c r="BA454" s="926"/>
      <c r="BB454" s="926"/>
      <c r="BC454" s="926"/>
      <c r="BD454" s="926"/>
      <c r="BE454" s="926"/>
      <c r="BF454" s="926"/>
      <c r="BG454" s="926"/>
      <c r="BH454" s="926"/>
      <c r="BI454" s="926"/>
      <c r="BJ454" s="926"/>
      <c r="BK454" s="926"/>
      <c r="BL454" s="926"/>
      <c r="BM454" s="926"/>
      <c r="BN454" s="926"/>
      <c r="BO454" s="926"/>
      <c r="BP454" s="926"/>
      <c r="BQ454" s="926"/>
      <c r="BR454" s="926"/>
      <c r="BS454" s="926"/>
      <c r="BT454" s="926"/>
      <c r="BU454" s="926"/>
      <c r="BV454" s="926"/>
      <c r="BW454" s="926"/>
      <c r="BX454" s="926"/>
      <c r="BY454" s="926"/>
      <c r="BZ454" s="926"/>
      <c r="CA454" s="926"/>
      <c r="CB454" s="926"/>
      <c r="CC454" s="926"/>
      <c r="CD454" s="926"/>
      <c r="CE454" s="926"/>
      <c r="CF454" s="926"/>
      <c r="CG454" s="926"/>
      <c r="CH454" s="926"/>
      <c r="CI454" s="926"/>
      <c r="CJ454" s="926"/>
      <c r="CK454" s="926"/>
      <c r="CL454" s="941"/>
    </row>
    <row r="455" spans="1:90" s="927" customFormat="1" hidden="1">
      <c r="A455" s="928" t="str">
        <f>IF(ISERROR(#REF!),"xx","")</f>
        <v>xx</v>
      </c>
      <c r="B455" s="971"/>
      <c r="C455" s="950" t="str">
        <f t="shared" ref="C455:C518" si="7">IF(ISERROR(MATCH($C$2,F455:CL455,0)),"",C$2)</f>
        <v/>
      </c>
      <c r="D455" s="940" t="s">
        <v>653</v>
      </c>
      <c r="E455" s="955" t="s">
        <v>2272</v>
      </c>
      <c r="F455" s="932" t="s">
        <v>778</v>
      </c>
      <c r="G455" s="925" t="s">
        <v>703</v>
      </c>
      <c r="H455" s="925"/>
      <c r="I455" s="925"/>
      <c r="J455" s="925"/>
      <c r="K455" s="925"/>
      <c r="L455" s="925"/>
      <c r="M455" s="925"/>
      <c r="N455" s="926"/>
      <c r="O455" s="926"/>
      <c r="P455" s="926"/>
      <c r="Q455" s="926"/>
      <c r="R455" s="926"/>
      <c r="S455" s="926"/>
      <c r="T455" s="926"/>
      <c r="U455" s="926"/>
      <c r="V455" s="926"/>
      <c r="W455" s="926"/>
      <c r="X455" s="926"/>
      <c r="Y455" s="926"/>
      <c r="Z455" s="926"/>
      <c r="AA455" s="926"/>
      <c r="AB455" s="926"/>
      <c r="AC455" s="926"/>
      <c r="AD455" s="926"/>
      <c r="AE455" s="926"/>
      <c r="AF455" s="926"/>
      <c r="AG455" s="926"/>
      <c r="AH455" s="926"/>
      <c r="AI455" s="926"/>
      <c r="AJ455" s="926"/>
      <c r="AK455" s="926"/>
      <c r="AL455" s="926"/>
      <c r="AM455" s="926"/>
      <c r="AN455" s="926"/>
      <c r="AO455" s="926"/>
      <c r="AP455" s="926"/>
      <c r="AQ455" s="926"/>
      <c r="AR455" s="926"/>
      <c r="AS455" s="926"/>
      <c r="AT455" s="926"/>
      <c r="AU455" s="926"/>
      <c r="AV455" s="926"/>
      <c r="AW455" s="926"/>
      <c r="AX455" s="926"/>
      <c r="AY455" s="926"/>
      <c r="AZ455" s="926"/>
      <c r="BA455" s="926"/>
      <c r="BB455" s="926"/>
      <c r="BC455" s="926"/>
      <c r="BD455" s="926"/>
      <c r="BE455" s="926"/>
      <c r="BF455" s="926"/>
      <c r="BG455" s="926"/>
      <c r="BH455" s="926"/>
      <c r="BI455" s="926"/>
      <c r="BJ455" s="926"/>
      <c r="BK455" s="926"/>
      <c r="BL455" s="926"/>
      <c r="BM455" s="926"/>
      <c r="BN455" s="926"/>
      <c r="BO455" s="926"/>
      <c r="BP455" s="926"/>
      <c r="BQ455" s="926"/>
      <c r="BR455" s="926"/>
      <c r="BS455" s="926"/>
      <c r="BT455" s="926"/>
      <c r="BU455" s="926"/>
      <c r="BV455" s="926"/>
      <c r="BW455" s="926"/>
      <c r="BX455" s="926"/>
      <c r="BY455" s="926"/>
      <c r="BZ455" s="926"/>
      <c r="CA455" s="926"/>
      <c r="CB455" s="926"/>
      <c r="CC455" s="926"/>
      <c r="CD455" s="926"/>
      <c r="CE455" s="926"/>
      <c r="CF455" s="926"/>
      <c r="CG455" s="926"/>
      <c r="CH455" s="926"/>
      <c r="CI455" s="926"/>
      <c r="CJ455" s="926"/>
      <c r="CK455" s="926"/>
      <c r="CL455" s="941"/>
    </row>
    <row r="456" spans="1:90" s="927" customFormat="1" hidden="1">
      <c r="A456" s="928" t="str">
        <f>IF(ISERROR(#REF!),"xx","")</f>
        <v>xx</v>
      </c>
      <c r="B456" s="971"/>
      <c r="C456" s="950" t="str">
        <f t="shared" si="7"/>
        <v/>
      </c>
      <c r="D456" s="940" t="s">
        <v>178</v>
      </c>
      <c r="E456" s="955" t="s">
        <v>2273</v>
      </c>
      <c r="F456" s="925">
        <v>20</v>
      </c>
      <c r="G456" s="925" t="s">
        <v>180</v>
      </c>
      <c r="H456" s="925"/>
      <c r="I456" s="925"/>
      <c r="J456" s="925"/>
      <c r="K456" s="925"/>
      <c r="L456" s="925"/>
      <c r="M456" s="925"/>
      <c r="N456" s="926"/>
      <c r="O456" s="926"/>
      <c r="P456" s="926"/>
      <c r="Q456" s="926"/>
      <c r="R456" s="926"/>
      <c r="S456" s="926"/>
      <c r="T456" s="926"/>
      <c r="U456" s="926"/>
      <c r="V456" s="926"/>
      <c r="W456" s="926"/>
      <c r="X456" s="926"/>
      <c r="Y456" s="926"/>
      <c r="Z456" s="926"/>
      <c r="AA456" s="926"/>
      <c r="AB456" s="926"/>
      <c r="AC456" s="926"/>
      <c r="AD456" s="926"/>
      <c r="AE456" s="926"/>
      <c r="AF456" s="926"/>
      <c r="AG456" s="926"/>
      <c r="AH456" s="926"/>
      <c r="AI456" s="926"/>
      <c r="AJ456" s="926"/>
      <c r="AK456" s="926"/>
      <c r="AL456" s="926"/>
      <c r="AM456" s="926"/>
      <c r="AN456" s="926"/>
      <c r="AO456" s="926"/>
      <c r="AP456" s="926"/>
      <c r="AQ456" s="926"/>
      <c r="AR456" s="926"/>
      <c r="AS456" s="926"/>
      <c r="AT456" s="926"/>
      <c r="AU456" s="926"/>
      <c r="AV456" s="926"/>
      <c r="AW456" s="926"/>
      <c r="AX456" s="926"/>
      <c r="AY456" s="926"/>
      <c r="AZ456" s="926"/>
      <c r="BA456" s="926"/>
      <c r="BB456" s="926"/>
      <c r="BC456" s="926"/>
      <c r="BD456" s="926"/>
      <c r="BE456" s="926"/>
      <c r="BF456" s="926"/>
      <c r="BG456" s="926"/>
      <c r="BH456" s="926"/>
      <c r="BI456" s="926"/>
      <c r="BJ456" s="926"/>
      <c r="BK456" s="926"/>
      <c r="BL456" s="926"/>
      <c r="BM456" s="926"/>
      <c r="BN456" s="926"/>
      <c r="BO456" s="926"/>
      <c r="BP456" s="926"/>
      <c r="BQ456" s="926"/>
      <c r="BR456" s="926"/>
      <c r="BS456" s="926"/>
      <c r="BT456" s="926"/>
      <c r="BU456" s="926"/>
      <c r="BV456" s="926"/>
      <c r="BW456" s="926"/>
      <c r="BX456" s="926"/>
      <c r="BY456" s="926"/>
      <c r="BZ456" s="926"/>
      <c r="CA456" s="926"/>
      <c r="CB456" s="926"/>
      <c r="CC456" s="926"/>
      <c r="CD456" s="926"/>
      <c r="CE456" s="926"/>
      <c r="CF456" s="926"/>
      <c r="CG456" s="926"/>
      <c r="CH456" s="926"/>
      <c r="CI456" s="926"/>
      <c r="CJ456" s="926"/>
      <c r="CK456" s="926"/>
      <c r="CL456" s="941"/>
    </row>
    <row r="457" spans="1:90" s="927" customFormat="1" hidden="1">
      <c r="A457" s="928" t="str">
        <f>IF(ISERROR(#REF!),"xx","")</f>
        <v>xx</v>
      </c>
      <c r="B457" s="971"/>
      <c r="C457" s="950" t="str">
        <f t="shared" si="7"/>
        <v/>
      </c>
      <c r="D457" s="940" t="s">
        <v>2000</v>
      </c>
      <c r="E457" s="955" t="s">
        <v>2274</v>
      </c>
      <c r="F457" s="926">
        <v>3320</v>
      </c>
      <c r="G457" s="926">
        <v>4020</v>
      </c>
      <c r="H457" s="926">
        <v>4050</v>
      </c>
      <c r="I457" s="926">
        <v>4750</v>
      </c>
      <c r="J457" s="931" t="s">
        <v>2018</v>
      </c>
      <c r="K457" s="926" t="s">
        <v>3242</v>
      </c>
      <c r="L457" s="931" t="s">
        <v>2019</v>
      </c>
      <c r="M457" s="931" t="s">
        <v>2020</v>
      </c>
      <c r="N457" s="926"/>
      <c r="O457" s="926"/>
      <c r="P457" s="926"/>
      <c r="Q457" s="926"/>
      <c r="R457" s="926"/>
      <c r="S457" s="926"/>
      <c r="T457" s="926"/>
      <c r="U457" s="926"/>
      <c r="V457" s="926"/>
      <c r="W457" s="926"/>
      <c r="X457" s="926"/>
      <c r="Y457" s="926"/>
      <c r="Z457" s="926"/>
      <c r="AA457" s="926"/>
      <c r="AB457" s="926"/>
      <c r="AC457" s="926"/>
      <c r="AD457" s="926"/>
      <c r="AE457" s="926"/>
      <c r="AF457" s="926"/>
      <c r="AG457" s="926"/>
      <c r="AH457" s="926"/>
      <c r="AI457" s="926"/>
      <c r="AJ457" s="926"/>
      <c r="AK457" s="926"/>
      <c r="AL457" s="926"/>
      <c r="AM457" s="926"/>
      <c r="AN457" s="926"/>
      <c r="AO457" s="926"/>
      <c r="AP457" s="926"/>
      <c r="AQ457" s="926"/>
      <c r="AR457" s="926"/>
      <c r="AS457" s="926"/>
      <c r="AT457" s="926"/>
      <c r="AU457" s="926"/>
      <c r="AV457" s="926"/>
      <c r="AW457" s="926"/>
      <c r="AX457" s="926"/>
      <c r="AY457" s="926"/>
      <c r="AZ457" s="926"/>
      <c r="BA457" s="926"/>
      <c r="BB457" s="926"/>
      <c r="BC457" s="926"/>
      <c r="BD457" s="926"/>
      <c r="BE457" s="926"/>
      <c r="BF457" s="926"/>
      <c r="BG457" s="926"/>
      <c r="BH457" s="926"/>
      <c r="BI457" s="926"/>
      <c r="BJ457" s="926"/>
      <c r="BK457" s="926"/>
      <c r="BL457" s="926"/>
      <c r="BM457" s="926"/>
      <c r="BN457" s="926"/>
      <c r="BO457" s="926"/>
      <c r="BP457" s="926"/>
      <c r="BQ457" s="926"/>
      <c r="BR457" s="926"/>
      <c r="BS457" s="926"/>
      <c r="BT457" s="926"/>
      <c r="BU457" s="926"/>
      <c r="BV457" s="926"/>
      <c r="BW457" s="926"/>
      <c r="BX457" s="926"/>
      <c r="BY457" s="926"/>
      <c r="BZ457" s="926"/>
      <c r="CA457" s="926"/>
      <c r="CB457" s="926"/>
      <c r="CC457" s="926"/>
      <c r="CD457" s="926"/>
      <c r="CE457" s="926"/>
      <c r="CF457" s="926"/>
      <c r="CG457" s="926"/>
      <c r="CH457" s="926"/>
      <c r="CI457" s="926"/>
      <c r="CJ457" s="926"/>
      <c r="CK457" s="926"/>
      <c r="CL457" s="941"/>
    </row>
    <row r="458" spans="1:90" s="927" customFormat="1" hidden="1">
      <c r="A458" s="928" t="str">
        <f>IF(ISERROR(#REF!),"xx","")</f>
        <v>xx</v>
      </c>
      <c r="B458" s="971"/>
      <c r="C458" s="950" t="str">
        <f t="shared" si="7"/>
        <v/>
      </c>
      <c r="D458" s="940" t="s">
        <v>2002</v>
      </c>
      <c r="E458" s="955" t="s">
        <v>2275</v>
      </c>
      <c r="F458" s="926">
        <v>3320</v>
      </c>
      <c r="G458" s="926">
        <v>4020</v>
      </c>
      <c r="H458" s="926">
        <v>4050</v>
      </c>
      <c r="I458" s="926">
        <v>4750</v>
      </c>
      <c r="J458" s="931" t="s">
        <v>2018</v>
      </c>
      <c r="K458" s="926" t="s">
        <v>3242</v>
      </c>
      <c r="L458" s="931" t="s">
        <v>2019</v>
      </c>
      <c r="M458" s="931" t="s">
        <v>2020</v>
      </c>
      <c r="N458" s="926"/>
      <c r="O458" s="926"/>
      <c r="P458" s="926"/>
      <c r="Q458" s="926"/>
      <c r="R458" s="926"/>
      <c r="S458" s="926"/>
      <c r="T458" s="926"/>
      <c r="U458" s="926"/>
      <c r="V458" s="926"/>
      <c r="W458" s="926"/>
      <c r="X458" s="926"/>
      <c r="Y458" s="926"/>
      <c r="Z458" s="926"/>
      <c r="AA458" s="926"/>
      <c r="AB458" s="926"/>
      <c r="AC458" s="926"/>
      <c r="AD458" s="926"/>
      <c r="AE458" s="926"/>
      <c r="AF458" s="926"/>
      <c r="AG458" s="926"/>
      <c r="AH458" s="926"/>
      <c r="AI458" s="926"/>
      <c r="AJ458" s="926"/>
      <c r="AK458" s="926"/>
      <c r="AL458" s="926"/>
      <c r="AM458" s="926"/>
      <c r="AN458" s="926"/>
      <c r="AO458" s="926"/>
      <c r="AP458" s="926"/>
      <c r="AQ458" s="926"/>
      <c r="AR458" s="926"/>
      <c r="AS458" s="926"/>
      <c r="AT458" s="926"/>
      <c r="AU458" s="926"/>
      <c r="AV458" s="926"/>
      <c r="AW458" s="926"/>
      <c r="AX458" s="926"/>
      <c r="AY458" s="926"/>
      <c r="AZ458" s="926"/>
      <c r="BA458" s="926"/>
      <c r="BB458" s="926"/>
      <c r="BC458" s="926"/>
      <c r="BD458" s="926"/>
      <c r="BE458" s="926"/>
      <c r="BF458" s="926"/>
      <c r="BG458" s="926"/>
      <c r="BH458" s="926"/>
      <c r="BI458" s="926"/>
      <c r="BJ458" s="926"/>
      <c r="BK458" s="926"/>
      <c r="BL458" s="926"/>
      <c r="BM458" s="926"/>
      <c r="BN458" s="926"/>
      <c r="BO458" s="926"/>
      <c r="BP458" s="926"/>
      <c r="BQ458" s="926"/>
      <c r="BR458" s="926"/>
      <c r="BS458" s="926"/>
      <c r="BT458" s="926"/>
      <c r="BU458" s="926"/>
      <c r="BV458" s="926"/>
      <c r="BW458" s="926"/>
      <c r="BX458" s="926"/>
      <c r="BY458" s="926"/>
      <c r="BZ458" s="926"/>
      <c r="CA458" s="926"/>
      <c r="CB458" s="926"/>
      <c r="CC458" s="926"/>
      <c r="CD458" s="926"/>
      <c r="CE458" s="926"/>
      <c r="CF458" s="926"/>
      <c r="CG458" s="926"/>
      <c r="CH458" s="926"/>
      <c r="CI458" s="926"/>
      <c r="CJ458" s="926"/>
      <c r="CK458" s="926"/>
      <c r="CL458" s="941"/>
    </row>
    <row r="459" spans="1:90" s="927" customFormat="1" hidden="1">
      <c r="A459" s="928" t="str">
        <f>IF(ISERROR(#REF!),"xx","")</f>
        <v>xx</v>
      </c>
      <c r="B459" s="971"/>
      <c r="C459" s="950" t="str">
        <f t="shared" si="7"/>
        <v/>
      </c>
      <c r="D459" s="940" t="s">
        <v>2567</v>
      </c>
      <c r="E459" s="955" t="s">
        <v>2622</v>
      </c>
      <c r="F459" s="926" t="s">
        <v>2585</v>
      </c>
      <c r="G459" s="926" t="s">
        <v>2586</v>
      </c>
      <c r="H459" s="926" t="s">
        <v>2984</v>
      </c>
      <c r="I459" s="931"/>
      <c r="J459" s="931"/>
      <c r="K459" s="926"/>
      <c r="L459" s="926"/>
      <c r="M459" s="926"/>
      <c r="N459" s="926"/>
      <c r="O459" s="926"/>
      <c r="P459" s="926"/>
      <c r="Q459" s="926"/>
      <c r="R459" s="926"/>
      <c r="S459" s="926"/>
      <c r="T459" s="926"/>
      <c r="U459" s="926"/>
      <c r="V459" s="926"/>
      <c r="W459" s="926"/>
      <c r="X459" s="926"/>
      <c r="Y459" s="926"/>
      <c r="Z459" s="926"/>
      <c r="AA459" s="926"/>
      <c r="AB459" s="926"/>
      <c r="AC459" s="926"/>
      <c r="AD459" s="926"/>
      <c r="AE459" s="926"/>
      <c r="AF459" s="926"/>
      <c r="AG459" s="926"/>
      <c r="AH459" s="926"/>
      <c r="AI459" s="926"/>
      <c r="AJ459" s="926"/>
      <c r="AK459" s="926"/>
      <c r="AL459" s="926"/>
      <c r="AM459" s="926"/>
      <c r="AN459" s="926"/>
      <c r="AO459" s="926"/>
      <c r="AP459" s="926"/>
      <c r="AQ459" s="926"/>
      <c r="AR459" s="926"/>
      <c r="AS459" s="926"/>
      <c r="AT459" s="926"/>
      <c r="AU459" s="926"/>
      <c r="AV459" s="926"/>
      <c r="AW459" s="926"/>
      <c r="AX459" s="926"/>
      <c r="AY459" s="926"/>
      <c r="AZ459" s="926"/>
      <c r="BA459" s="926"/>
      <c r="BB459" s="926"/>
      <c r="BC459" s="926"/>
      <c r="BD459" s="926"/>
      <c r="BE459" s="926"/>
      <c r="BF459" s="926"/>
      <c r="BG459" s="926"/>
      <c r="BH459" s="926"/>
      <c r="BI459" s="926"/>
      <c r="BJ459" s="926"/>
      <c r="BK459" s="926"/>
      <c r="BL459" s="926"/>
      <c r="BM459" s="926"/>
      <c r="BN459" s="926"/>
      <c r="BO459" s="926"/>
      <c r="BP459" s="926"/>
      <c r="BQ459" s="926"/>
      <c r="BR459" s="926"/>
      <c r="BS459" s="926"/>
      <c r="BT459" s="926"/>
      <c r="BU459" s="926"/>
      <c r="BV459" s="926"/>
      <c r="BW459" s="926"/>
      <c r="BX459" s="926"/>
      <c r="BY459" s="926"/>
      <c r="BZ459" s="926"/>
      <c r="CA459" s="926"/>
      <c r="CB459" s="926"/>
      <c r="CC459" s="926"/>
      <c r="CD459" s="926"/>
      <c r="CE459" s="926"/>
      <c r="CF459" s="926"/>
      <c r="CG459" s="926"/>
      <c r="CH459" s="926"/>
      <c r="CI459" s="926"/>
      <c r="CJ459" s="926"/>
      <c r="CK459" s="926"/>
      <c r="CL459" s="941"/>
    </row>
    <row r="460" spans="1:90" s="927" customFormat="1" hidden="1">
      <c r="A460" s="928" t="str">
        <f>IF(ISERROR(#REF!),"xx","")</f>
        <v>xx</v>
      </c>
      <c r="B460" s="971"/>
      <c r="C460" s="950" t="str">
        <f t="shared" si="7"/>
        <v/>
      </c>
      <c r="D460" s="940" t="s">
        <v>3866</v>
      </c>
      <c r="E460" s="955" t="s">
        <v>2622</v>
      </c>
      <c r="F460" s="926" t="s">
        <v>3826</v>
      </c>
      <c r="G460" s="926" t="s">
        <v>3827</v>
      </c>
      <c r="H460" s="926" t="s">
        <v>3828</v>
      </c>
      <c r="I460" s="931"/>
      <c r="J460" s="931"/>
      <c r="K460" s="926"/>
      <c r="L460" s="926"/>
      <c r="M460" s="926"/>
      <c r="N460" s="926"/>
      <c r="O460" s="926"/>
      <c r="P460" s="926"/>
      <c r="Q460" s="926"/>
      <c r="R460" s="926"/>
      <c r="S460" s="926"/>
      <c r="T460" s="926"/>
      <c r="U460" s="926"/>
      <c r="V460" s="926"/>
      <c r="W460" s="926"/>
      <c r="X460" s="926"/>
      <c r="Y460" s="926"/>
      <c r="Z460" s="926"/>
      <c r="AA460" s="926"/>
      <c r="AB460" s="926"/>
      <c r="AC460" s="926"/>
      <c r="AD460" s="926"/>
      <c r="AE460" s="926"/>
      <c r="AF460" s="926"/>
      <c r="AG460" s="926"/>
      <c r="AH460" s="926"/>
      <c r="AI460" s="926"/>
      <c r="AJ460" s="926"/>
      <c r="AK460" s="926"/>
      <c r="AL460" s="926"/>
      <c r="AM460" s="926"/>
      <c r="AN460" s="926"/>
      <c r="AO460" s="926"/>
      <c r="AP460" s="926"/>
      <c r="AQ460" s="926"/>
      <c r="AR460" s="926"/>
      <c r="AS460" s="926"/>
      <c r="AT460" s="926"/>
      <c r="AU460" s="926"/>
      <c r="AV460" s="926"/>
      <c r="AW460" s="926"/>
      <c r="AX460" s="926"/>
      <c r="AY460" s="926"/>
      <c r="AZ460" s="926"/>
      <c r="BA460" s="926"/>
      <c r="BB460" s="926"/>
      <c r="BC460" s="926"/>
      <c r="BD460" s="926"/>
      <c r="BE460" s="926"/>
      <c r="BF460" s="926"/>
      <c r="BG460" s="926"/>
      <c r="BH460" s="926"/>
      <c r="BI460" s="926"/>
      <c r="BJ460" s="926"/>
      <c r="BK460" s="926"/>
      <c r="BL460" s="926"/>
      <c r="BM460" s="926"/>
      <c r="BN460" s="926"/>
      <c r="BO460" s="926"/>
      <c r="BP460" s="926"/>
      <c r="BQ460" s="926"/>
      <c r="BR460" s="926"/>
      <c r="BS460" s="926"/>
      <c r="BT460" s="926"/>
      <c r="BU460" s="926"/>
      <c r="BV460" s="926"/>
      <c r="BW460" s="926"/>
      <c r="BX460" s="926"/>
      <c r="BY460" s="926"/>
      <c r="BZ460" s="926"/>
      <c r="CA460" s="926"/>
      <c r="CB460" s="926"/>
      <c r="CC460" s="926"/>
      <c r="CD460" s="926"/>
      <c r="CE460" s="926"/>
      <c r="CF460" s="926"/>
      <c r="CG460" s="926"/>
      <c r="CH460" s="926"/>
      <c r="CI460" s="926"/>
      <c r="CJ460" s="926"/>
      <c r="CK460" s="926"/>
      <c r="CL460" s="941"/>
    </row>
    <row r="461" spans="1:90" s="927" customFormat="1" hidden="1">
      <c r="A461" s="928" t="str">
        <f>IF(ISERROR(#REF!),"xx","")</f>
        <v>xx</v>
      </c>
      <c r="B461" s="971"/>
      <c r="C461" s="950" t="str">
        <f t="shared" si="7"/>
        <v/>
      </c>
      <c r="D461" s="940" t="s">
        <v>2692</v>
      </c>
      <c r="E461" s="955" t="s">
        <v>2743</v>
      </c>
      <c r="F461" s="926" t="s">
        <v>2670</v>
      </c>
      <c r="G461" s="926" t="s">
        <v>2880</v>
      </c>
      <c r="H461" s="926"/>
      <c r="I461" s="931"/>
      <c r="J461" s="931"/>
      <c r="K461" s="926"/>
      <c r="L461" s="926"/>
      <c r="M461" s="926"/>
      <c r="N461" s="926"/>
      <c r="O461" s="926"/>
      <c r="P461" s="926"/>
      <c r="Q461" s="926"/>
      <c r="R461" s="926"/>
      <c r="S461" s="926"/>
      <c r="T461" s="926"/>
      <c r="U461" s="926"/>
      <c r="V461" s="926"/>
      <c r="W461" s="926"/>
      <c r="X461" s="926"/>
      <c r="Y461" s="926"/>
      <c r="Z461" s="926"/>
      <c r="AA461" s="926"/>
      <c r="AB461" s="926"/>
      <c r="AC461" s="926"/>
      <c r="AD461" s="926"/>
      <c r="AE461" s="926"/>
      <c r="AF461" s="926"/>
      <c r="AG461" s="926"/>
      <c r="AH461" s="926"/>
      <c r="AI461" s="926"/>
      <c r="AJ461" s="926"/>
      <c r="AK461" s="926"/>
      <c r="AL461" s="926"/>
      <c r="AM461" s="926"/>
      <c r="AN461" s="926"/>
      <c r="AO461" s="926"/>
      <c r="AP461" s="926"/>
      <c r="AQ461" s="926"/>
      <c r="AR461" s="926"/>
      <c r="AS461" s="926"/>
      <c r="AT461" s="926"/>
      <c r="AU461" s="926"/>
      <c r="AV461" s="926"/>
      <c r="AW461" s="926"/>
      <c r="AX461" s="926"/>
      <c r="AY461" s="926"/>
      <c r="AZ461" s="926"/>
      <c r="BA461" s="926"/>
      <c r="BB461" s="926"/>
      <c r="BC461" s="926"/>
      <c r="BD461" s="926"/>
      <c r="BE461" s="926"/>
      <c r="BF461" s="926"/>
      <c r="BG461" s="926"/>
      <c r="BH461" s="926"/>
      <c r="BI461" s="926"/>
      <c r="BJ461" s="926"/>
      <c r="BK461" s="926"/>
      <c r="BL461" s="926"/>
      <c r="BM461" s="926"/>
      <c r="BN461" s="926"/>
      <c r="BO461" s="926"/>
      <c r="BP461" s="926"/>
      <c r="BQ461" s="926"/>
      <c r="BR461" s="926"/>
      <c r="BS461" s="926"/>
      <c r="BT461" s="926"/>
      <c r="BU461" s="926"/>
      <c r="BV461" s="926"/>
      <c r="BW461" s="926"/>
      <c r="BX461" s="926"/>
      <c r="BY461" s="926"/>
      <c r="BZ461" s="926"/>
      <c r="CA461" s="926"/>
      <c r="CB461" s="926"/>
      <c r="CC461" s="926"/>
      <c r="CD461" s="926"/>
      <c r="CE461" s="926"/>
      <c r="CF461" s="926"/>
      <c r="CG461" s="926"/>
      <c r="CH461" s="926"/>
      <c r="CI461" s="926"/>
      <c r="CJ461" s="926"/>
      <c r="CK461" s="926"/>
      <c r="CL461" s="941"/>
    </row>
    <row r="462" spans="1:90" s="927" customFormat="1" hidden="1">
      <c r="A462" s="928" t="str">
        <f>IF(ISERROR(#REF!),"xx","")</f>
        <v>xx</v>
      </c>
      <c r="B462" s="971"/>
      <c r="C462" s="950" t="str">
        <f t="shared" si="7"/>
        <v/>
      </c>
      <c r="D462" s="940" t="s">
        <v>4410</v>
      </c>
      <c r="E462" s="955" t="s">
        <v>4491</v>
      </c>
      <c r="F462" s="931">
        <v>3622</v>
      </c>
      <c r="G462" s="926">
        <v>4052</v>
      </c>
      <c r="H462" s="931">
        <v>4422</v>
      </c>
      <c r="I462" s="926">
        <v>4752</v>
      </c>
      <c r="J462" s="926" t="s">
        <v>4407</v>
      </c>
      <c r="K462" s="926" t="s">
        <v>4408</v>
      </c>
      <c r="L462" s="926" t="s">
        <v>4409</v>
      </c>
      <c r="M462" s="926"/>
      <c r="N462" s="926"/>
      <c r="O462" s="926"/>
      <c r="P462" s="926"/>
      <c r="Q462" s="926"/>
      <c r="R462" s="926"/>
      <c r="S462" s="926"/>
      <c r="T462" s="926"/>
      <c r="U462" s="926"/>
      <c r="V462" s="926"/>
      <c r="W462" s="926"/>
      <c r="X462" s="926"/>
      <c r="Y462" s="926"/>
      <c r="Z462" s="926"/>
      <c r="AA462" s="926"/>
      <c r="AB462" s="926"/>
      <c r="AC462" s="926"/>
      <c r="AD462" s="926"/>
      <c r="AE462" s="926"/>
      <c r="AF462" s="926"/>
      <c r="AG462" s="926"/>
      <c r="AH462" s="926"/>
      <c r="AI462" s="926"/>
      <c r="AJ462" s="926"/>
      <c r="AK462" s="926"/>
      <c r="AL462" s="926"/>
      <c r="AM462" s="926"/>
      <c r="AN462" s="926"/>
      <c r="AO462" s="926"/>
      <c r="AP462" s="926"/>
      <c r="AQ462" s="926"/>
      <c r="AR462" s="926"/>
      <c r="AS462" s="926"/>
      <c r="AT462" s="926"/>
      <c r="AU462" s="926"/>
      <c r="AV462" s="926"/>
      <c r="AW462" s="926"/>
      <c r="AX462" s="926"/>
      <c r="AY462" s="926"/>
      <c r="AZ462" s="926"/>
      <c r="BA462" s="926"/>
      <c r="BB462" s="926"/>
      <c r="BC462" s="926"/>
      <c r="BD462" s="926"/>
      <c r="BE462" s="926"/>
      <c r="BF462" s="926"/>
      <c r="BG462" s="926"/>
      <c r="BH462" s="926"/>
      <c r="BI462" s="926"/>
      <c r="BJ462" s="926"/>
      <c r="BK462" s="926"/>
      <c r="BL462" s="926"/>
      <c r="BM462" s="926"/>
      <c r="BN462" s="926"/>
      <c r="BO462" s="926"/>
      <c r="BP462" s="926"/>
      <c r="BQ462" s="926"/>
      <c r="BR462" s="926"/>
      <c r="BS462" s="926"/>
      <c r="BT462" s="926"/>
      <c r="BU462" s="926"/>
      <c r="BV462" s="926"/>
      <c r="BW462" s="926"/>
      <c r="BX462" s="926"/>
      <c r="BY462" s="926"/>
      <c r="BZ462" s="926"/>
      <c r="CA462" s="926"/>
      <c r="CB462" s="926"/>
      <c r="CC462" s="926"/>
      <c r="CD462" s="926"/>
      <c r="CE462" s="926"/>
      <c r="CF462" s="926"/>
      <c r="CG462" s="926"/>
      <c r="CH462" s="926"/>
      <c r="CI462" s="926"/>
      <c r="CJ462" s="926"/>
      <c r="CK462" s="926"/>
      <c r="CL462" s="941"/>
    </row>
    <row r="463" spans="1:90" s="927" customFormat="1" hidden="1">
      <c r="A463" s="928" t="str">
        <f>IF(ISERROR(#REF!),"xx","")</f>
        <v>xx</v>
      </c>
      <c r="B463" s="971"/>
      <c r="C463" s="950" t="str">
        <f t="shared" si="7"/>
        <v/>
      </c>
      <c r="D463" s="940" t="s">
        <v>4412</v>
      </c>
      <c r="E463" s="955" t="s">
        <v>4492</v>
      </c>
      <c r="F463" s="931">
        <v>3622</v>
      </c>
      <c r="G463" s="926">
        <v>4052</v>
      </c>
      <c r="H463" s="931">
        <v>4422</v>
      </c>
      <c r="I463" s="926">
        <v>4752</v>
      </c>
      <c r="J463" s="926" t="s">
        <v>4407</v>
      </c>
      <c r="K463" s="926" t="s">
        <v>4408</v>
      </c>
      <c r="L463" s="926" t="s">
        <v>4409</v>
      </c>
      <c r="M463" s="926"/>
      <c r="N463" s="926"/>
      <c r="O463" s="926"/>
      <c r="P463" s="926"/>
      <c r="Q463" s="926"/>
      <c r="R463" s="926"/>
      <c r="S463" s="926"/>
      <c r="T463" s="926"/>
      <c r="U463" s="926"/>
      <c r="V463" s="926"/>
      <c r="W463" s="926"/>
      <c r="X463" s="926"/>
      <c r="Y463" s="926"/>
      <c r="Z463" s="926"/>
      <c r="AA463" s="926"/>
      <c r="AB463" s="926"/>
      <c r="AC463" s="926"/>
      <c r="AD463" s="926"/>
      <c r="AE463" s="926"/>
      <c r="AF463" s="926"/>
      <c r="AG463" s="926"/>
      <c r="AH463" s="926"/>
      <c r="AI463" s="926"/>
      <c r="AJ463" s="926"/>
      <c r="AK463" s="926"/>
      <c r="AL463" s="926"/>
      <c r="AM463" s="926"/>
      <c r="AN463" s="926"/>
      <c r="AO463" s="926"/>
      <c r="AP463" s="926"/>
      <c r="AQ463" s="926"/>
      <c r="AR463" s="926"/>
      <c r="AS463" s="926"/>
      <c r="AT463" s="926"/>
      <c r="AU463" s="926"/>
      <c r="AV463" s="926"/>
      <c r="AW463" s="926"/>
      <c r="AX463" s="926"/>
      <c r="AY463" s="926"/>
      <c r="AZ463" s="926"/>
      <c r="BA463" s="926"/>
      <c r="BB463" s="926"/>
      <c r="BC463" s="926"/>
      <c r="BD463" s="926"/>
      <c r="BE463" s="926"/>
      <c r="BF463" s="926"/>
      <c r="BG463" s="926"/>
      <c r="BH463" s="926"/>
      <c r="BI463" s="926"/>
      <c r="BJ463" s="926"/>
      <c r="BK463" s="926"/>
      <c r="BL463" s="926"/>
      <c r="BM463" s="926"/>
      <c r="BN463" s="926"/>
      <c r="BO463" s="926"/>
      <c r="BP463" s="926"/>
      <c r="BQ463" s="926"/>
      <c r="BR463" s="926"/>
      <c r="BS463" s="926"/>
      <c r="BT463" s="926"/>
      <c r="BU463" s="926"/>
      <c r="BV463" s="926"/>
      <c r="BW463" s="926"/>
      <c r="BX463" s="926"/>
      <c r="BY463" s="926"/>
      <c r="BZ463" s="926"/>
      <c r="CA463" s="926"/>
      <c r="CB463" s="926"/>
      <c r="CC463" s="926"/>
      <c r="CD463" s="926"/>
      <c r="CE463" s="926"/>
      <c r="CF463" s="926"/>
      <c r="CG463" s="926"/>
      <c r="CH463" s="926"/>
      <c r="CI463" s="926"/>
      <c r="CJ463" s="926"/>
      <c r="CK463" s="926"/>
      <c r="CL463" s="941"/>
    </row>
    <row r="464" spans="1:90" s="927" customFormat="1">
      <c r="A464" s="928" t="str">
        <f>IF(ISERROR(#REF!),"xx","")</f>
        <v>xx</v>
      </c>
      <c r="B464" s="971"/>
      <c r="C464" s="950" t="str">
        <f t="shared" si="7"/>
        <v>Press C83hc</v>
      </c>
      <c r="D464" s="942" t="s">
        <v>1705</v>
      </c>
      <c r="E464" s="952" t="s">
        <v>3936</v>
      </c>
      <c r="F464" s="929">
        <v>951</v>
      </c>
      <c r="G464" s="926">
        <v>1100</v>
      </c>
      <c r="H464" s="929" t="s">
        <v>3407</v>
      </c>
      <c r="I464" s="929" t="s">
        <v>3410</v>
      </c>
      <c r="J464" s="929" t="s">
        <v>3409</v>
      </c>
      <c r="K464" s="926" t="s">
        <v>2890</v>
      </c>
      <c r="L464" s="926" t="s">
        <v>4296</v>
      </c>
      <c r="M464" s="926" t="s">
        <v>4332</v>
      </c>
      <c r="N464" s="926" t="s">
        <v>4297</v>
      </c>
      <c r="O464" s="926" t="s">
        <v>4299</v>
      </c>
      <c r="P464" s="926" t="s">
        <v>4302</v>
      </c>
      <c r="Q464" s="926" t="s">
        <v>4303</v>
      </c>
      <c r="R464" s="926" t="s">
        <v>4308</v>
      </c>
      <c r="S464" s="926" t="s">
        <v>4309</v>
      </c>
      <c r="T464" s="926" t="s">
        <v>3900</v>
      </c>
      <c r="U464" s="926" t="s">
        <v>3902</v>
      </c>
      <c r="V464" s="926" t="s">
        <v>3904</v>
      </c>
      <c r="W464" s="926" t="s">
        <v>4313</v>
      </c>
      <c r="X464" s="926" t="s">
        <v>4314</v>
      </c>
      <c r="Y464" s="926" t="s">
        <v>4315</v>
      </c>
      <c r="Z464" s="929" t="s">
        <v>4298</v>
      </c>
      <c r="AA464" s="926" t="s">
        <v>4310</v>
      </c>
      <c r="AB464" s="926" t="s">
        <v>4311</v>
      </c>
      <c r="AC464" s="929" t="s">
        <v>4300</v>
      </c>
      <c r="AD464" s="929" t="s">
        <v>4304</v>
      </c>
      <c r="AE464" s="929" t="s">
        <v>4307</v>
      </c>
      <c r="AF464" s="926" t="s">
        <v>4567</v>
      </c>
      <c r="AG464" s="926" t="s">
        <v>3898</v>
      </c>
      <c r="AH464" s="926" t="s">
        <v>4295</v>
      </c>
      <c r="AI464" s="926" t="s">
        <v>2476</v>
      </c>
      <c r="AJ464" s="929" t="s">
        <v>1216</v>
      </c>
      <c r="AK464" s="931" t="s">
        <v>2084</v>
      </c>
      <c r="AL464" s="929" t="s">
        <v>695</v>
      </c>
      <c r="AM464" s="929" t="s">
        <v>1495</v>
      </c>
      <c r="AN464" s="926"/>
      <c r="AO464" s="926"/>
      <c r="AP464" s="926"/>
      <c r="AQ464" s="926"/>
      <c r="AR464" s="926"/>
      <c r="AS464" s="926"/>
      <c r="AT464" s="926"/>
      <c r="AU464" s="926"/>
      <c r="AV464" s="926"/>
      <c r="AW464" s="926"/>
      <c r="AX464" s="926"/>
      <c r="AY464" s="926"/>
      <c r="AZ464" s="926"/>
      <c r="BA464" s="926"/>
      <c r="BB464" s="926"/>
      <c r="BC464" s="926"/>
      <c r="BD464" s="926"/>
      <c r="BE464" s="926"/>
      <c r="BF464" s="926"/>
      <c r="BG464" s="926"/>
      <c r="BH464" s="926"/>
      <c r="BI464" s="926"/>
      <c r="BJ464" s="926"/>
      <c r="BK464" s="926"/>
      <c r="BL464" s="926"/>
      <c r="BM464" s="926"/>
      <c r="BN464" s="926"/>
      <c r="BO464" s="926"/>
      <c r="BP464" s="926"/>
      <c r="BQ464" s="926"/>
      <c r="BR464" s="926"/>
      <c r="BS464" s="926"/>
      <c r="BT464" s="926"/>
      <c r="BU464" s="926"/>
      <c r="BV464" s="926"/>
      <c r="BW464" s="926"/>
      <c r="BX464" s="926"/>
      <c r="BY464" s="926"/>
      <c r="BZ464" s="926"/>
      <c r="CA464" s="926"/>
      <c r="CB464" s="926"/>
      <c r="CC464" s="926"/>
      <c r="CD464" s="926"/>
      <c r="CE464" s="926"/>
      <c r="CF464" s="926"/>
      <c r="CG464" s="926"/>
      <c r="CH464" s="926"/>
      <c r="CI464" s="926"/>
      <c r="CJ464" s="926"/>
      <c r="CK464" s="926"/>
      <c r="CL464" s="941"/>
    </row>
    <row r="465" spans="1:90" s="927" customFormat="1" hidden="1">
      <c r="A465" s="928" t="str">
        <f>IF(ISERROR(#REF!),"xx","")</f>
        <v>xx</v>
      </c>
      <c r="B465" s="971"/>
      <c r="C465" s="950" t="str">
        <f t="shared" si="7"/>
        <v/>
      </c>
      <c r="D465" s="942" t="s">
        <v>1634</v>
      </c>
      <c r="E465" s="952" t="s">
        <v>2276</v>
      </c>
      <c r="F465" s="932">
        <v>552</v>
      </c>
      <c r="G465" s="932">
        <v>652</v>
      </c>
      <c r="H465" s="929">
        <v>654</v>
      </c>
      <c r="I465" s="929">
        <v>754</v>
      </c>
      <c r="J465" s="926" t="s">
        <v>2383</v>
      </c>
      <c r="K465" s="926" t="s">
        <v>2378</v>
      </c>
      <c r="L465" s="926" t="s">
        <v>2379</v>
      </c>
      <c r="M465" s="929" t="s">
        <v>1416</v>
      </c>
      <c r="N465" s="935" t="s">
        <v>1789</v>
      </c>
      <c r="O465" s="935" t="s">
        <v>2051</v>
      </c>
      <c r="P465" s="932" t="s">
        <v>1417</v>
      </c>
      <c r="Q465" s="931" t="s">
        <v>845</v>
      </c>
      <c r="R465" s="929" t="s">
        <v>1149</v>
      </c>
      <c r="S465" s="929" t="s">
        <v>2072</v>
      </c>
      <c r="T465" s="929" t="s">
        <v>1150</v>
      </c>
      <c r="U465" s="929" t="s">
        <v>2073</v>
      </c>
      <c r="V465" s="932" t="s">
        <v>2068</v>
      </c>
      <c r="W465" s="926" t="s">
        <v>2380</v>
      </c>
      <c r="X465" s="929" t="s">
        <v>909</v>
      </c>
      <c r="Y465" s="929" t="s">
        <v>2083</v>
      </c>
      <c r="Z465" s="926"/>
      <c r="AA465" s="926"/>
      <c r="AB465" s="926"/>
      <c r="AC465" s="926"/>
      <c r="AD465" s="926"/>
      <c r="AE465" s="926"/>
      <c r="AF465" s="926"/>
      <c r="AG465" s="926"/>
      <c r="AH465" s="926"/>
      <c r="AI465" s="926"/>
      <c r="AJ465" s="926"/>
      <c r="AK465" s="926"/>
      <c r="AL465" s="926"/>
      <c r="AM465" s="926"/>
      <c r="AN465" s="926"/>
      <c r="AO465" s="926"/>
      <c r="AP465" s="926"/>
      <c r="AQ465" s="926"/>
      <c r="AR465" s="926"/>
      <c r="AS465" s="926"/>
      <c r="AT465" s="926"/>
      <c r="AU465" s="926"/>
      <c r="AV465" s="926"/>
      <c r="AW465" s="926"/>
      <c r="AX465" s="926"/>
      <c r="AY465" s="926"/>
      <c r="AZ465" s="926"/>
      <c r="BA465" s="926"/>
      <c r="BB465" s="926"/>
      <c r="BC465" s="926"/>
      <c r="BD465" s="926"/>
      <c r="BE465" s="926"/>
      <c r="BF465" s="926"/>
      <c r="BG465" s="926"/>
      <c r="BH465" s="926"/>
      <c r="BI465" s="926"/>
      <c r="BJ465" s="926"/>
      <c r="BK465" s="926"/>
      <c r="BL465" s="926"/>
      <c r="BM465" s="926"/>
      <c r="BN465" s="926"/>
      <c r="BO465" s="926"/>
      <c r="BP465" s="926"/>
      <c r="BQ465" s="926"/>
      <c r="BR465" s="926"/>
      <c r="BS465" s="926"/>
      <c r="BT465" s="926"/>
      <c r="BU465" s="926"/>
      <c r="BV465" s="926"/>
      <c r="BW465" s="926"/>
      <c r="BX465" s="926"/>
      <c r="BY465" s="926"/>
      <c r="BZ465" s="926"/>
      <c r="CA465" s="926"/>
      <c r="CB465" s="926"/>
      <c r="CC465" s="926"/>
      <c r="CD465" s="926"/>
      <c r="CE465" s="926"/>
      <c r="CF465" s="926"/>
      <c r="CG465" s="926"/>
      <c r="CH465" s="926"/>
      <c r="CI465" s="926"/>
      <c r="CJ465" s="926"/>
      <c r="CK465" s="926"/>
      <c r="CL465" s="941"/>
    </row>
    <row r="466" spans="1:90" s="927" customFormat="1" hidden="1">
      <c r="A466" s="928" t="str">
        <f>IF(ISERROR(#REF!),"xx","")</f>
        <v>xx</v>
      </c>
      <c r="B466" s="971"/>
      <c r="C466" s="950" t="str">
        <f t="shared" si="7"/>
        <v/>
      </c>
      <c r="D466" s="942" t="s">
        <v>3536</v>
      </c>
      <c r="E466" s="952" t="s">
        <v>3592</v>
      </c>
      <c r="F466" s="926">
        <v>458</v>
      </c>
      <c r="G466" s="926">
        <v>558</v>
      </c>
      <c r="H466" s="932">
        <v>758</v>
      </c>
      <c r="I466" s="932">
        <v>958</v>
      </c>
      <c r="J466" s="931" t="s">
        <v>4242</v>
      </c>
      <c r="K466" s="929" t="s">
        <v>4243</v>
      </c>
      <c r="L466" s="929" t="s">
        <v>4095</v>
      </c>
      <c r="M466" s="929" t="s">
        <v>3665</v>
      </c>
      <c r="N466" s="929" t="s">
        <v>3674</v>
      </c>
      <c r="O466" s="926" t="s">
        <v>3675</v>
      </c>
      <c r="P466" s="935" t="s">
        <v>4102</v>
      </c>
      <c r="Q466" s="935" t="s">
        <v>4103</v>
      </c>
      <c r="R466" s="932" t="s">
        <v>4312</v>
      </c>
      <c r="S466" s="929"/>
      <c r="T466" s="929"/>
      <c r="U466" s="929"/>
      <c r="V466" s="932"/>
      <c r="W466" s="926"/>
      <c r="X466" s="929"/>
      <c r="Y466" s="929"/>
      <c r="Z466" s="926"/>
      <c r="AA466" s="926"/>
      <c r="AB466" s="926"/>
      <c r="AC466" s="926"/>
      <c r="AD466" s="926"/>
      <c r="AE466" s="926"/>
      <c r="AF466" s="926"/>
      <c r="AG466" s="926"/>
      <c r="AH466" s="926"/>
      <c r="AI466" s="926"/>
      <c r="AJ466" s="926"/>
      <c r="AK466" s="926"/>
      <c r="AL466" s="926"/>
      <c r="AM466" s="926"/>
      <c r="AN466" s="926"/>
      <c r="AO466" s="926"/>
      <c r="AP466" s="926"/>
      <c r="AQ466" s="926"/>
      <c r="AR466" s="926"/>
      <c r="AS466" s="926"/>
      <c r="AT466" s="926"/>
      <c r="AU466" s="926"/>
      <c r="AV466" s="926"/>
      <c r="AW466" s="926"/>
      <c r="AX466" s="926"/>
      <c r="AY466" s="926"/>
      <c r="AZ466" s="926"/>
      <c r="BA466" s="926"/>
      <c r="BB466" s="926"/>
      <c r="BC466" s="926"/>
      <c r="BD466" s="926"/>
      <c r="BE466" s="926"/>
      <c r="BF466" s="926"/>
      <c r="BG466" s="926"/>
      <c r="BH466" s="926"/>
      <c r="BI466" s="926"/>
      <c r="BJ466" s="926"/>
      <c r="BK466" s="926"/>
      <c r="BL466" s="926"/>
      <c r="BM466" s="926"/>
      <c r="BN466" s="926"/>
      <c r="BO466" s="926"/>
      <c r="BP466" s="926"/>
      <c r="BQ466" s="926"/>
      <c r="BR466" s="926"/>
      <c r="BS466" s="926"/>
      <c r="BT466" s="926"/>
      <c r="BU466" s="926"/>
      <c r="BV466" s="926"/>
      <c r="BW466" s="926"/>
      <c r="BX466" s="926"/>
      <c r="BY466" s="926"/>
      <c r="BZ466" s="926"/>
      <c r="CA466" s="926"/>
      <c r="CB466" s="926"/>
      <c r="CC466" s="926"/>
      <c r="CD466" s="926"/>
      <c r="CE466" s="926"/>
      <c r="CF466" s="926"/>
      <c r="CG466" s="926"/>
      <c r="CH466" s="926"/>
      <c r="CI466" s="926"/>
      <c r="CJ466" s="926"/>
      <c r="CK466" s="926"/>
      <c r="CL466" s="941"/>
    </row>
    <row r="467" spans="1:90" s="927" customFormat="1">
      <c r="A467" s="928" t="str">
        <f>IF(ISERROR(#REF!),"xx","")</f>
        <v>xx</v>
      </c>
      <c r="B467" s="971"/>
      <c r="C467" s="950" t="str">
        <f t="shared" si="7"/>
        <v>Press C83hc</v>
      </c>
      <c r="D467" s="942" t="s">
        <v>63</v>
      </c>
      <c r="E467" s="952" t="s">
        <v>2277</v>
      </c>
      <c r="F467" s="929" t="s">
        <v>747</v>
      </c>
      <c r="G467" s="929" t="s">
        <v>748</v>
      </c>
      <c r="H467" s="932" t="s">
        <v>1400</v>
      </c>
      <c r="I467" s="926" t="s">
        <v>4299</v>
      </c>
      <c r="J467" s="926" t="s">
        <v>4302</v>
      </c>
      <c r="K467" s="926" t="s">
        <v>4303</v>
      </c>
      <c r="L467" s="926" t="s">
        <v>3900</v>
      </c>
      <c r="M467" s="926" t="s">
        <v>3902</v>
      </c>
      <c r="N467" s="926" t="s">
        <v>3904</v>
      </c>
      <c r="O467" s="926" t="s">
        <v>4313</v>
      </c>
      <c r="P467" s="926" t="s">
        <v>4314</v>
      </c>
      <c r="Q467" s="926" t="s">
        <v>4315</v>
      </c>
      <c r="R467" s="929" t="s">
        <v>4298</v>
      </c>
      <c r="S467" s="929" t="s">
        <v>4300</v>
      </c>
      <c r="T467" s="929" t="s">
        <v>4304</v>
      </c>
      <c r="U467" s="929" t="s">
        <v>4307</v>
      </c>
      <c r="V467" s="926" t="s">
        <v>4567</v>
      </c>
      <c r="W467" s="926" t="s">
        <v>3898</v>
      </c>
      <c r="X467" s="926" t="s">
        <v>4295</v>
      </c>
      <c r="Y467" s="926" t="s">
        <v>2476</v>
      </c>
      <c r="Z467" s="929" t="s">
        <v>519</v>
      </c>
      <c r="AA467" s="929" t="s">
        <v>1216</v>
      </c>
      <c r="AB467" s="931" t="s">
        <v>2084</v>
      </c>
      <c r="AC467" s="929" t="s">
        <v>475</v>
      </c>
      <c r="AD467" s="929" t="s">
        <v>695</v>
      </c>
      <c r="AE467" s="929" t="s">
        <v>1495</v>
      </c>
      <c r="AF467" s="926"/>
      <c r="AG467" s="926"/>
      <c r="AH467" s="926"/>
      <c r="AI467" s="926"/>
      <c r="AJ467" s="926"/>
      <c r="AK467" s="926"/>
      <c r="AL467" s="926"/>
      <c r="AM467" s="926"/>
      <c r="AN467" s="926"/>
      <c r="AO467" s="926"/>
      <c r="AP467" s="926"/>
      <c r="AQ467" s="926"/>
      <c r="AR467" s="926"/>
      <c r="AS467" s="926"/>
      <c r="AT467" s="926"/>
      <c r="AU467" s="926"/>
      <c r="AV467" s="926"/>
      <c r="AW467" s="926"/>
      <c r="AX467" s="926"/>
      <c r="AY467" s="926"/>
      <c r="AZ467" s="926"/>
      <c r="BA467" s="926"/>
      <c r="BB467" s="926"/>
      <c r="BC467" s="926"/>
      <c r="BD467" s="926"/>
      <c r="BE467" s="926"/>
      <c r="BF467" s="926"/>
      <c r="BG467" s="926"/>
      <c r="BH467" s="926"/>
      <c r="BI467" s="926"/>
      <c r="BJ467" s="926"/>
      <c r="BK467" s="926"/>
      <c r="BL467" s="926"/>
      <c r="BM467" s="926"/>
      <c r="BN467" s="926"/>
      <c r="BO467" s="926"/>
      <c r="BP467" s="926"/>
      <c r="BQ467" s="926"/>
      <c r="BR467" s="926"/>
      <c r="BS467" s="926"/>
      <c r="BT467" s="926"/>
      <c r="BU467" s="926"/>
      <c r="BV467" s="926"/>
      <c r="BW467" s="926"/>
      <c r="BX467" s="926"/>
      <c r="BY467" s="926"/>
      <c r="BZ467" s="926"/>
      <c r="CA467" s="926"/>
      <c r="CB467" s="926"/>
      <c r="CC467" s="926"/>
      <c r="CD467" s="926"/>
      <c r="CE467" s="926"/>
      <c r="CF467" s="926"/>
      <c r="CG467" s="926"/>
      <c r="CH467" s="926"/>
      <c r="CI467" s="926"/>
      <c r="CJ467" s="926"/>
      <c r="CK467" s="926"/>
      <c r="CL467" s="941"/>
    </row>
    <row r="468" spans="1:90" s="927" customFormat="1" hidden="1">
      <c r="A468" s="928" t="str">
        <f>IF(ISERROR(#REF!),"xx","")</f>
        <v>xx</v>
      </c>
      <c r="B468" s="971"/>
      <c r="C468" s="950" t="str">
        <f t="shared" si="7"/>
        <v/>
      </c>
      <c r="D468" s="942" t="s">
        <v>651</v>
      </c>
      <c r="E468" s="952" t="s">
        <v>2278</v>
      </c>
      <c r="F468" s="929" t="s">
        <v>318</v>
      </c>
      <c r="G468" s="929" t="s">
        <v>319</v>
      </c>
      <c r="H468" s="929" t="s">
        <v>320</v>
      </c>
      <c r="I468" s="929" t="s">
        <v>271</v>
      </c>
      <c r="J468" s="929" t="s">
        <v>747</v>
      </c>
      <c r="K468" s="926"/>
      <c r="L468" s="926"/>
      <c r="M468" s="926"/>
      <c r="N468" s="926"/>
      <c r="O468" s="926"/>
      <c r="P468" s="926"/>
      <c r="Q468" s="926"/>
      <c r="R468" s="926"/>
      <c r="S468" s="926"/>
      <c r="T468" s="926"/>
      <c r="U468" s="926"/>
      <c r="V468" s="926"/>
      <c r="W468" s="926"/>
      <c r="X468" s="926"/>
      <c r="Y468" s="926"/>
      <c r="Z468" s="926"/>
      <c r="AA468" s="926"/>
      <c r="AB468" s="926"/>
      <c r="AC468" s="926"/>
      <c r="AD468" s="926"/>
      <c r="AE468" s="926"/>
      <c r="AF468" s="926"/>
      <c r="AG468" s="926"/>
      <c r="AH468" s="926"/>
      <c r="AI468" s="926"/>
      <c r="AJ468" s="926"/>
      <c r="AK468" s="926"/>
      <c r="AL468" s="926"/>
      <c r="AM468" s="926"/>
      <c r="AN468" s="926"/>
      <c r="AO468" s="926"/>
      <c r="AP468" s="926"/>
      <c r="AQ468" s="926"/>
      <c r="AR468" s="926"/>
      <c r="AS468" s="926"/>
      <c r="AT468" s="926"/>
      <c r="AU468" s="926"/>
      <c r="AV468" s="926"/>
      <c r="AW468" s="926"/>
      <c r="AX468" s="926"/>
      <c r="AY468" s="926"/>
      <c r="AZ468" s="926"/>
      <c r="BA468" s="926"/>
      <c r="BB468" s="926"/>
      <c r="BC468" s="926"/>
      <c r="BD468" s="926"/>
      <c r="BE468" s="926"/>
      <c r="BF468" s="926"/>
      <c r="BG468" s="926"/>
      <c r="BH468" s="926"/>
      <c r="BI468" s="926"/>
      <c r="BJ468" s="926"/>
      <c r="BK468" s="926"/>
      <c r="BL468" s="926"/>
      <c r="BM468" s="926"/>
      <c r="BN468" s="926"/>
      <c r="BO468" s="926"/>
      <c r="BP468" s="926"/>
      <c r="BQ468" s="926"/>
      <c r="BR468" s="926"/>
      <c r="BS468" s="926"/>
      <c r="BT468" s="926"/>
      <c r="BU468" s="926"/>
      <c r="BV468" s="926"/>
      <c r="BW468" s="926"/>
      <c r="BX468" s="926"/>
      <c r="BY468" s="926"/>
      <c r="BZ468" s="926"/>
      <c r="CA468" s="926"/>
      <c r="CB468" s="926"/>
      <c r="CC468" s="926"/>
      <c r="CD468" s="926"/>
      <c r="CE468" s="926"/>
      <c r="CF468" s="926"/>
      <c r="CG468" s="926"/>
      <c r="CH468" s="926"/>
      <c r="CI468" s="926"/>
      <c r="CJ468" s="926"/>
      <c r="CK468" s="926"/>
      <c r="CL468" s="941"/>
    </row>
    <row r="469" spans="1:90" s="927" customFormat="1" hidden="1">
      <c r="A469" s="928" t="str">
        <f>IF(ISERROR(#REF!),"xx","")</f>
        <v>xx</v>
      </c>
      <c r="B469" s="971"/>
      <c r="C469" s="950" t="str">
        <f t="shared" si="7"/>
        <v/>
      </c>
      <c r="D469" s="872" t="s">
        <v>3073</v>
      </c>
      <c r="E469" s="954" t="s">
        <v>2279</v>
      </c>
      <c r="F469" s="926">
        <v>227</v>
      </c>
      <c r="G469" s="926">
        <v>287</v>
      </c>
      <c r="H469" s="926">
        <v>308</v>
      </c>
      <c r="I469" s="926">
        <v>367</v>
      </c>
      <c r="J469" s="926">
        <v>368</v>
      </c>
      <c r="K469" s="926">
        <v>458</v>
      </c>
      <c r="L469" s="926">
        <v>558</v>
      </c>
      <c r="M469" s="933" t="s">
        <v>2473</v>
      </c>
      <c r="N469" s="933" t="s">
        <v>2474</v>
      </c>
      <c r="O469" s="926" t="s">
        <v>4256</v>
      </c>
      <c r="P469" s="933" t="s">
        <v>2475</v>
      </c>
      <c r="Q469" s="926" t="s">
        <v>4241</v>
      </c>
      <c r="R469" s="933" t="s">
        <v>2384</v>
      </c>
      <c r="S469" s="926" t="s">
        <v>4242</v>
      </c>
      <c r="T469" s="933" t="s">
        <v>2383</v>
      </c>
      <c r="U469" s="926" t="s">
        <v>4243</v>
      </c>
      <c r="V469" s="933" t="s">
        <v>2079</v>
      </c>
      <c r="W469" s="933" t="s">
        <v>2325</v>
      </c>
      <c r="X469" s="926" t="s">
        <v>3256</v>
      </c>
      <c r="Y469" s="926" t="s">
        <v>3291</v>
      </c>
      <c r="Z469" s="933" t="s">
        <v>2080</v>
      </c>
      <c r="AA469" s="934" t="s">
        <v>2333</v>
      </c>
      <c r="AB469" s="926" t="s">
        <v>3257</v>
      </c>
      <c r="AC469" s="926" t="s">
        <v>3128</v>
      </c>
      <c r="AD469" s="933" t="s">
        <v>2081</v>
      </c>
      <c r="AE469" s="926" t="s">
        <v>2082</v>
      </c>
      <c r="AF469" s="926" t="s">
        <v>3130</v>
      </c>
      <c r="AG469" s="926" t="s">
        <v>1804</v>
      </c>
      <c r="AH469" s="926" t="s">
        <v>2052</v>
      </c>
      <c r="AI469" s="926" t="s">
        <v>3665</v>
      </c>
      <c r="AJ469" s="926" t="s">
        <v>1789</v>
      </c>
      <c r="AK469" s="926" t="s">
        <v>2051</v>
      </c>
      <c r="AL469" s="926" t="s">
        <v>3674</v>
      </c>
      <c r="AM469" s="926"/>
      <c r="AN469" s="926"/>
      <c r="AO469" s="926"/>
      <c r="AP469" s="926"/>
      <c r="AQ469" s="926"/>
      <c r="AR469" s="926"/>
      <c r="AS469" s="926"/>
      <c r="AT469" s="926"/>
      <c r="AU469" s="926"/>
      <c r="AV469" s="926"/>
      <c r="AW469" s="926"/>
      <c r="AX469" s="926"/>
      <c r="AY469" s="926"/>
      <c r="AZ469" s="926"/>
      <c r="BA469" s="926"/>
      <c r="BB469" s="926"/>
      <c r="BC469" s="926"/>
      <c r="BD469" s="926"/>
      <c r="BE469" s="926"/>
      <c r="BF469" s="926"/>
      <c r="BG469" s="926"/>
      <c r="BH469" s="926"/>
      <c r="BI469" s="926"/>
      <c r="BJ469" s="926"/>
      <c r="BK469" s="926"/>
      <c r="BL469" s="926"/>
      <c r="BM469" s="926"/>
      <c r="BN469" s="926"/>
      <c r="BO469" s="926"/>
      <c r="BP469" s="926"/>
      <c r="BQ469" s="926"/>
      <c r="BR469" s="926"/>
      <c r="BS469" s="926"/>
      <c r="BT469" s="926"/>
      <c r="BU469" s="926"/>
      <c r="BV469" s="926"/>
      <c r="BW469" s="926"/>
      <c r="BX469" s="926"/>
      <c r="BY469" s="926"/>
      <c r="BZ469" s="926"/>
      <c r="CA469" s="926"/>
      <c r="CB469" s="926"/>
      <c r="CC469" s="926"/>
      <c r="CD469" s="926"/>
      <c r="CE469" s="926"/>
      <c r="CF469" s="926"/>
      <c r="CG469" s="926"/>
      <c r="CH469" s="926"/>
      <c r="CI469" s="926"/>
      <c r="CJ469" s="926"/>
      <c r="CK469" s="926"/>
      <c r="CL469" s="941"/>
    </row>
    <row r="470" spans="1:90" s="927" customFormat="1" hidden="1">
      <c r="A470" s="928" t="str">
        <f>IF(ISERROR(#REF!),"xx","")</f>
        <v>xx</v>
      </c>
      <c r="B470" s="971"/>
      <c r="C470" s="950" t="str">
        <f t="shared" si="7"/>
        <v/>
      </c>
      <c r="D470" s="872" t="s">
        <v>456</v>
      </c>
      <c r="E470" s="954" t="s">
        <v>2280</v>
      </c>
      <c r="F470" s="926">
        <v>227</v>
      </c>
      <c r="G470" s="926">
        <v>287</v>
      </c>
      <c r="H470" s="926">
        <v>308</v>
      </c>
      <c r="I470" s="926">
        <v>367</v>
      </c>
      <c r="J470" s="926">
        <v>368</v>
      </c>
      <c r="K470" s="926">
        <v>458</v>
      </c>
      <c r="L470" s="926">
        <v>558</v>
      </c>
      <c r="M470" s="929">
        <v>654</v>
      </c>
      <c r="N470" s="929">
        <v>754</v>
      </c>
      <c r="O470" s="926">
        <v>758</v>
      </c>
      <c r="P470" s="926">
        <v>958</v>
      </c>
      <c r="Q470" s="926" t="s">
        <v>2473</v>
      </c>
      <c r="R470" s="926" t="s">
        <v>2474</v>
      </c>
      <c r="S470" s="926" t="s">
        <v>4256</v>
      </c>
      <c r="T470" s="926" t="s">
        <v>2475</v>
      </c>
      <c r="U470" s="926" t="s">
        <v>4241</v>
      </c>
      <c r="V470" s="926" t="s">
        <v>2384</v>
      </c>
      <c r="W470" s="926" t="s">
        <v>4242</v>
      </c>
      <c r="X470" s="926" t="s">
        <v>2383</v>
      </c>
      <c r="Y470" s="926" t="s">
        <v>4243</v>
      </c>
      <c r="Z470" s="926" t="s">
        <v>4095</v>
      </c>
      <c r="AA470" s="933" t="s">
        <v>2079</v>
      </c>
      <c r="AB470" s="933" t="s">
        <v>2325</v>
      </c>
      <c r="AC470" s="926" t="s">
        <v>3256</v>
      </c>
      <c r="AD470" s="926" t="s">
        <v>3291</v>
      </c>
      <c r="AE470" s="933" t="s">
        <v>2080</v>
      </c>
      <c r="AF470" s="933" t="s">
        <v>2333</v>
      </c>
      <c r="AG470" s="926" t="s">
        <v>3257</v>
      </c>
      <c r="AH470" s="926" t="s">
        <v>3128</v>
      </c>
      <c r="AI470" s="933" t="s">
        <v>2081</v>
      </c>
      <c r="AJ470" s="933" t="s">
        <v>2082</v>
      </c>
      <c r="AK470" s="926" t="s">
        <v>3130</v>
      </c>
      <c r="AL470" s="933" t="s">
        <v>1804</v>
      </c>
      <c r="AM470" s="933" t="s">
        <v>2052</v>
      </c>
      <c r="AN470" s="926" t="s">
        <v>3665</v>
      </c>
      <c r="AO470" s="934" t="s">
        <v>1789</v>
      </c>
      <c r="AP470" s="933" t="s">
        <v>2051</v>
      </c>
      <c r="AQ470" s="926" t="s">
        <v>3674</v>
      </c>
      <c r="AR470" s="929" t="s">
        <v>1149</v>
      </c>
      <c r="AS470" s="929" t="s">
        <v>2072</v>
      </c>
      <c r="AT470" s="926" t="s">
        <v>3675</v>
      </c>
      <c r="AU470" s="926" t="s">
        <v>4102</v>
      </c>
      <c r="AV470" s="929" t="s">
        <v>1150</v>
      </c>
      <c r="AW470" s="929" t="s">
        <v>2073</v>
      </c>
      <c r="AX470" s="926" t="s">
        <v>4103</v>
      </c>
      <c r="AY470" s="926" t="s">
        <v>4312</v>
      </c>
      <c r="AZ470" s="932" t="s">
        <v>2068</v>
      </c>
      <c r="BA470" s="929" t="s">
        <v>909</v>
      </c>
      <c r="BB470" s="929" t="s">
        <v>2083</v>
      </c>
      <c r="BC470" s="926"/>
      <c r="BD470" s="926"/>
      <c r="BE470" s="926"/>
      <c r="BF470" s="926"/>
      <c r="BG470" s="926"/>
      <c r="BH470" s="926"/>
      <c r="BI470" s="926"/>
      <c r="BJ470" s="926"/>
      <c r="BK470" s="926"/>
      <c r="BL470" s="926"/>
      <c r="BM470" s="926"/>
      <c r="BN470" s="926"/>
      <c r="BO470" s="926"/>
      <c r="BP470" s="926"/>
      <c r="BQ470" s="926"/>
      <c r="BR470" s="926"/>
      <c r="BS470" s="926"/>
      <c r="BT470" s="926"/>
      <c r="BU470" s="926"/>
      <c r="BV470" s="926"/>
      <c r="BW470" s="926"/>
      <c r="BX470" s="926"/>
      <c r="BY470" s="926"/>
      <c r="BZ470" s="926"/>
      <c r="CA470" s="926"/>
      <c r="CB470" s="926"/>
      <c r="CC470" s="926"/>
      <c r="CD470" s="926"/>
      <c r="CE470" s="926"/>
      <c r="CF470" s="926"/>
      <c r="CG470" s="926"/>
      <c r="CH470" s="926"/>
      <c r="CI470" s="926"/>
      <c r="CJ470" s="926"/>
      <c r="CK470" s="926"/>
      <c r="CL470" s="941"/>
    </row>
    <row r="471" spans="1:90" s="927" customFormat="1" hidden="1">
      <c r="A471" s="928" t="str">
        <f>IF(ISERROR(#REF!),"xx","")</f>
        <v>xx</v>
      </c>
      <c r="B471" s="971"/>
      <c r="C471" s="950" t="str">
        <f t="shared" si="7"/>
        <v/>
      </c>
      <c r="D471" s="872" t="s">
        <v>457</v>
      </c>
      <c r="E471" s="954" t="s">
        <v>2281</v>
      </c>
      <c r="F471" s="932">
        <v>654</v>
      </c>
      <c r="G471" s="929">
        <v>754</v>
      </c>
      <c r="H471" s="926" t="s">
        <v>2383</v>
      </c>
      <c r="I471" s="926" t="s">
        <v>2378</v>
      </c>
      <c r="J471" s="926" t="s">
        <v>2379</v>
      </c>
      <c r="K471" s="935" t="s">
        <v>1789</v>
      </c>
      <c r="L471" s="935" t="s">
        <v>2051</v>
      </c>
      <c r="M471" s="932" t="s">
        <v>1149</v>
      </c>
      <c r="N471" s="932" t="s">
        <v>2072</v>
      </c>
      <c r="O471" s="929" t="s">
        <v>1150</v>
      </c>
      <c r="P471" s="929" t="s">
        <v>2073</v>
      </c>
      <c r="Q471" s="932" t="s">
        <v>2068</v>
      </c>
      <c r="R471" s="926" t="s">
        <v>2380</v>
      </c>
      <c r="S471" s="929" t="s">
        <v>909</v>
      </c>
      <c r="T471" s="929" t="s">
        <v>2083</v>
      </c>
      <c r="U471" s="926"/>
      <c r="V471" s="926"/>
      <c r="W471" s="926"/>
      <c r="X471" s="926"/>
      <c r="Y471" s="926"/>
      <c r="Z471" s="926"/>
      <c r="AA471" s="926"/>
      <c r="AB471" s="926"/>
      <c r="AC471" s="926"/>
      <c r="AD471" s="926"/>
      <c r="AE471" s="926"/>
      <c r="AF471" s="926"/>
      <c r="AG471" s="926"/>
      <c r="AH471" s="926"/>
      <c r="AI471" s="926"/>
      <c r="AJ471" s="926"/>
      <c r="AK471" s="926"/>
      <c r="AL471" s="926"/>
      <c r="AM471" s="926"/>
      <c r="AN471" s="926"/>
      <c r="AO471" s="926"/>
      <c r="AP471" s="926"/>
      <c r="AQ471" s="926"/>
      <c r="AR471" s="926"/>
      <c r="AS471" s="926"/>
      <c r="AT471" s="926"/>
      <c r="AU471" s="926"/>
      <c r="AV471" s="926"/>
      <c r="AW471" s="926"/>
      <c r="AX471" s="926"/>
      <c r="AY471" s="926"/>
      <c r="AZ471" s="926"/>
      <c r="BA471" s="926"/>
      <c r="BB471" s="926"/>
      <c r="BC471" s="926"/>
      <c r="BD471" s="926"/>
      <c r="BE471" s="926"/>
      <c r="BF471" s="926"/>
      <c r="BG471" s="926"/>
      <c r="BH471" s="926"/>
      <c r="BI471" s="926"/>
      <c r="BJ471" s="926"/>
      <c r="BK471" s="926"/>
      <c r="BL471" s="926"/>
      <c r="BM471" s="926"/>
      <c r="BN471" s="926"/>
      <c r="BO471" s="926"/>
      <c r="BP471" s="926"/>
      <c r="BQ471" s="926"/>
      <c r="BR471" s="926"/>
      <c r="BS471" s="926"/>
      <c r="BT471" s="926"/>
      <c r="BU471" s="926"/>
      <c r="BV471" s="926"/>
      <c r="BW471" s="926"/>
      <c r="BX471" s="926"/>
      <c r="BY471" s="926"/>
      <c r="BZ471" s="926"/>
      <c r="CA471" s="926"/>
      <c r="CB471" s="926"/>
      <c r="CC471" s="926"/>
      <c r="CD471" s="926"/>
      <c r="CE471" s="926"/>
      <c r="CF471" s="926"/>
      <c r="CG471" s="926"/>
      <c r="CH471" s="926"/>
      <c r="CI471" s="926"/>
      <c r="CJ471" s="926"/>
      <c r="CK471" s="926"/>
      <c r="CL471" s="941"/>
    </row>
    <row r="472" spans="1:90" s="927" customFormat="1">
      <c r="A472" s="928" t="str">
        <f>IF(ISERROR(#REF!),"xx","")</f>
        <v>xx</v>
      </c>
      <c r="B472" s="971"/>
      <c r="C472" s="950" t="str">
        <f t="shared" si="7"/>
        <v>Press C83hc</v>
      </c>
      <c r="D472" s="942" t="s">
        <v>2395</v>
      </c>
      <c r="E472" s="952" t="s">
        <v>2282</v>
      </c>
      <c r="F472" s="929">
        <v>951</v>
      </c>
      <c r="G472" s="926">
        <v>1100</v>
      </c>
      <c r="H472" s="929" t="s">
        <v>3407</v>
      </c>
      <c r="I472" s="929" t="s">
        <v>3410</v>
      </c>
      <c r="J472" s="926" t="s">
        <v>3409</v>
      </c>
      <c r="K472" s="926" t="s">
        <v>4296</v>
      </c>
      <c r="L472" s="926" t="s">
        <v>4332</v>
      </c>
      <c r="M472" s="926" t="s">
        <v>4297</v>
      </c>
      <c r="N472" s="926" t="s">
        <v>4299</v>
      </c>
      <c r="O472" s="926" t="s">
        <v>4302</v>
      </c>
      <c r="P472" s="926" t="s">
        <v>4303</v>
      </c>
      <c r="Q472" s="926" t="s">
        <v>4308</v>
      </c>
      <c r="R472" s="926" t="s">
        <v>4309</v>
      </c>
      <c r="S472" s="926" t="s">
        <v>3900</v>
      </c>
      <c r="T472" s="926" t="s">
        <v>3902</v>
      </c>
      <c r="U472" s="926" t="s">
        <v>3904</v>
      </c>
      <c r="V472" s="926" t="s">
        <v>4313</v>
      </c>
      <c r="W472" s="926" t="s">
        <v>4314</v>
      </c>
      <c r="X472" s="926" t="s">
        <v>4315</v>
      </c>
      <c r="Y472" s="926" t="s">
        <v>4310</v>
      </c>
      <c r="Z472" s="926" t="s">
        <v>4311</v>
      </c>
      <c r="AA472" s="926" t="s">
        <v>4305</v>
      </c>
      <c r="AB472" s="926" t="s">
        <v>4567</v>
      </c>
      <c r="AC472" s="926"/>
      <c r="AD472" s="926"/>
      <c r="AE472" s="926"/>
      <c r="AF472" s="926"/>
      <c r="AG472" s="926"/>
      <c r="AH472" s="926"/>
      <c r="AI472" s="926"/>
      <c r="AJ472" s="926"/>
      <c r="AK472" s="926"/>
      <c r="AL472" s="926"/>
      <c r="AM472" s="926"/>
      <c r="AN472" s="926"/>
      <c r="AO472" s="926"/>
      <c r="AP472" s="926"/>
      <c r="AQ472" s="926"/>
      <c r="AR472" s="926"/>
      <c r="AS472" s="926"/>
      <c r="AT472" s="926"/>
      <c r="AU472" s="926"/>
      <c r="AV472" s="926"/>
      <c r="AW472" s="926"/>
      <c r="AX472" s="926"/>
      <c r="AY472" s="926"/>
      <c r="AZ472" s="926"/>
      <c r="BA472" s="926"/>
      <c r="BB472" s="926"/>
      <c r="BC472" s="926"/>
      <c r="BD472" s="926"/>
      <c r="BE472" s="926"/>
      <c r="BF472" s="926"/>
      <c r="BG472" s="926"/>
      <c r="BH472" s="926"/>
      <c r="BI472" s="926"/>
      <c r="BJ472" s="926"/>
      <c r="BK472" s="926"/>
      <c r="BL472" s="926"/>
      <c r="BM472" s="926"/>
      <c r="BN472" s="926"/>
      <c r="BO472" s="926"/>
      <c r="BP472" s="926"/>
      <c r="BQ472" s="926"/>
      <c r="BR472" s="926"/>
      <c r="BS472" s="926"/>
      <c r="BT472" s="926"/>
      <c r="BU472" s="926"/>
      <c r="BV472" s="926"/>
      <c r="BW472" s="926"/>
      <c r="BX472" s="926"/>
      <c r="BY472" s="926"/>
      <c r="BZ472" s="926"/>
      <c r="CA472" s="926"/>
      <c r="CB472" s="926"/>
      <c r="CC472" s="926"/>
      <c r="CD472" s="926"/>
      <c r="CE472" s="926"/>
      <c r="CF472" s="926"/>
      <c r="CG472" s="926"/>
      <c r="CH472" s="926"/>
      <c r="CI472" s="926"/>
      <c r="CJ472" s="926"/>
      <c r="CK472" s="926"/>
      <c r="CL472" s="941"/>
    </row>
    <row r="473" spans="1:90" s="927" customFormat="1" hidden="1">
      <c r="A473" s="928" t="str">
        <f>IF(ISERROR(#REF!),"xx","")</f>
        <v>xx</v>
      </c>
      <c r="B473" s="971"/>
      <c r="C473" s="950" t="str">
        <f t="shared" si="7"/>
        <v/>
      </c>
      <c r="D473" s="942" t="s">
        <v>3538</v>
      </c>
      <c r="E473" s="952" t="s">
        <v>3593</v>
      </c>
      <c r="F473" s="926">
        <v>458</v>
      </c>
      <c r="G473" s="926">
        <v>558</v>
      </c>
      <c r="H473" s="929">
        <v>758</v>
      </c>
      <c r="I473" s="926">
        <v>958</v>
      </c>
      <c r="J473" s="926" t="s">
        <v>4242</v>
      </c>
      <c r="K473" s="926" t="s">
        <v>4243</v>
      </c>
      <c r="L473" s="926" t="s">
        <v>4095</v>
      </c>
      <c r="M473" s="929" t="s">
        <v>3665</v>
      </c>
      <c r="N473" s="929" t="s">
        <v>3674</v>
      </c>
      <c r="O473" s="926" t="s">
        <v>3675</v>
      </c>
      <c r="P473" s="926" t="s">
        <v>4102</v>
      </c>
      <c r="Q473" s="926" t="s">
        <v>4103</v>
      </c>
      <c r="R473" s="926" t="s">
        <v>4312</v>
      </c>
      <c r="S473" s="926"/>
      <c r="T473" s="926"/>
      <c r="U473" s="926"/>
      <c r="V473" s="926"/>
      <c r="W473" s="926"/>
      <c r="X473" s="926"/>
      <c r="Y473" s="926"/>
      <c r="Z473" s="926"/>
      <c r="AA473" s="926"/>
      <c r="AB473" s="926"/>
      <c r="AC473" s="926"/>
      <c r="AD473" s="926"/>
      <c r="AE473" s="926"/>
      <c r="AF473" s="926"/>
      <c r="AG473" s="926"/>
      <c r="AH473" s="926"/>
      <c r="AI473" s="926"/>
      <c r="AJ473" s="926"/>
      <c r="AK473" s="926"/>
      <c r="AL473" s="926"/>
      <c r="AM473" s="926"/>
      <c r="AN473" s="926"/>
      <c r="AO473" s="926"/>
      <c r="AP473" s="926"/>
      <c r="AQ473" s="926"/>
      <c r="AR473" s="926"/>
      <c r="AS473" s="926"/>
      <c r="AT473" s="926"/>
      <c r="AU473" s="926"/>
      <c r="AV473" s="926"/>
      <c r="AW473" s="926"/>
      <c r="AX473" s="926"/>
      <c r="AY473" s="926"/>
      <c r="AZ473" s="926"/>
      <c r="BA473" s="926"/>
      <c r="BB473" s="926"/>
      <c r="BC473" s="926"/>
      <c r="BD473" s="926"/>
      <c r="BE473" s="926"/>
      <c r="BF473" s="926"/>
      <c r="BG473" s="926"/>
      <c r="BH473" s="926"/>
      <c r="BI473" s="926"/>
      <c r="BJ473" s="926"/>
      <c r="BK473" s="926"/>
      <c r="BL473" s="926"/>
      <c r="BM473" s="926"/>
      <c r="BN473" s="926"/>
      <c r="BO473" s="926"/>
      <c r="BP473" s="926"/>
      <c r="BQ473" s="926"/>
      <c r="BR473" s="926"/>
      <c r="BS473" s="926"/>
      <c r="BT473" s="926"/>
      <c r="BU473" s="926"/>
      <c r="BV473" s="926"/>
      <c r="BW473" s="926"/>
      <c r="BX473" s="926"/>
      <c r="BY473" s="926"/>
      <c r="BZ473" s="926"/>
      <c r="CA473" s="926"/>
      <c r="CB473" s="926"/>
      <c r="CC473" s="926"/>
      <c r="CD473" s="926"/>
      <c r="CE473" s="926"/>
      <c r="CF473" s="926"/>
      <c r="CG473" s="926"/>
      <c r="CH473" s="926"/>
      <c r="CI473" s="926"/>
      <c r="CJ473" s="926"/>
      <c r="CK473" s="926"/>
      <c r="CL473" s="941"/>
    </row>
    <row r="474" spans="1:90" s="927" customFormat="1">
      <c r="A474" s="928" t="str">
        <f>IF(ISERROR(#REF!),"xx","")</f>
        <v>xx</v>
      </c>
      <c r="B474" s="971"/>
      <c r="C474" s="950" t="str">
        <f t="shared" si="7"/>
        <v>Press C83hc</v>
      </c>
      <c r="D474" s="942">
        <v>9967004703</v>
      </c>
      <c r="E474" s="952" t="s">
        <v>3620</v>
      </c>
      <c r="F474" s="929" t="s">
        <v>3407</v>
      </c>
      <c r="G474" s="926" t="s">
        <v>3410</v>
      </c>
      <c r="H474" s="929" t="s">
        <v>3409</v>
      </c>
      <c r="I474" s="926" t="s">
        <v>4296</v>
      </c>
      <c r="J474" s="926" t="s">
        <v>4332</v>
      </c>
      <c r="K474" s="926" t="s">
        <v>4297</v>
      </c>
      <c r="L474" s="929" t="s">
        <v>4308</v>
      </c>
      <c r="M474" s="926" t="s">
        <v>4309</v>
      </c>
      <c r="N474" s="926" t="s">
        <v>3900</v>
      </c>
      <c r="O474" s="926" t="s">
        <v>3902</v>
      </c>
      <c r="P474" s="926" t="s">
        <v>3904</v>
      </c>
      <c r="Q474" s="926" t="s">
        <v>4313</v>
      </c>
      <c r="R474" s="926" t="s">
        <v>4314</v>
      </c>
      <c r="S474" s="926" t="s">
        <v>4315</v>
      </c>
      <c r="T474" s="926" t="s">
        <v>4310</v>
      </c>
      <c r="U474" s="926" t="s">
        <v>4311</v>
      </c>
      <c r="V474" s="926" t="s">
        <v>4567</v>
      </c>
      <c r="W474" s="926"/>
      <c r="X474" s="926"/>
      <c r="Y474" s="926"/>
      <c r="Z474" s="926"/>
      <c r="AA474" s="926"/>
      <c r="AB474" s="926"/>
      <c r="AC474" s="926"/>
      <c r="AD474" s="926"/>
      <c r="AE474" s="926"/>
      <c r="AF474" s="926"/>
      <c r="AG474" s="926"/>
      <c r="AH474" s="926"/>
      <c r="AI474" s="926"/>
      <c r="AJ474" s="926"/>
      <c r="AK474" s="926"/>
      <c r="AL474" s="926"/>
      <c r="AM474" s="926"/>
      <c r="AN474" s="926"/>
      <c r="AO474" s="926"/>
      <c r="AP474" s="926"/>
      <c r="AQ474" s="926"/>
      <c r="AR474" s="926"/>
      <c r="AS474" s="926"/>
      <c r="AT474" s="926"/>
      <c r="AU474" s="926"/>
      <c r="AV474" s="926"/>
      <c r="AW474" s="926"/>
      <c r="AX474" s="926"/>
      <c r="AY474" s="926"/>
      <c r="AZ474" s="926"/>
      <c r="BA474" s="926"/>
      <c r="BB474" s="926"/>
      <c r="BC474" s="926"/>
      <c r="BD474" s="926"/>
      <c r="BE474" s="926"/>
      <c r="BF474" s="926"/>
      <c r="BG474" s="926"/>
      <c r="BH474" s="926"/>
      <c r="BI474" s="926"/>
      <c r="BJ474" s="926"/>
      <c r="BK474" s="926"/>
      <c r="BL474" s="926"/>
      <c r="BM474" s="926"/>
      <c r="BN474" s="926"/>
      <c r="BO474" s="926"/>
      <c r="BP474" s="926"/>
      <c r="BQ474" s="926"/>
      <c r="BR474" s="926"/>
      <c r="BS474" s="926"/>
      <c r="BT474" s="926"/>
      <c r="BU474" s="926"/>
      <c r="BV474" s="926"/>
      <c r="BW474" s="926"/>
      <c r="BX474" s="926"/>
      <c r="BY474" s="926"/>
      <c r="BZ474" s="926"/>
      <c r="CA474" s="926"/>
      <c r="CB474" s="926"/>
      <c r="CC474" s="926"/>
      <c r="CD474" s="926"/>
      <c r="CE474" s="926"/>
      <c r="CF474" s="926"/>
      <c r="CG474" s="926"/>
      <c r="CH474" s="926"/>
      <c r="CI474" s="926"/>
      <c r="CJ474" s="926"/>
      <c r="CK474" s="926"/>
      <c r="CL474" s="941"/>
    </row>
    <row r="475" spans="1:90" s="927" customFormat="1">
      <c r="A475" s="928" t="str">
        <f>IF(ISERROR(#REF!),"xx","")</f>
        <v>xx</v>
      </c>
      <c r="B475" s="971"/>
      <c r="C475" s="950" t="str">
        <f t="shared" si="7"/>
        <v>Press C83hc</v>
      </c>
      <c r="D475" s="942">
        <v>9967004700</v>
      </c>
      <c r="E475" s="952" t="s">
        <v>3618</v>
      </c>
      <c r="F475" s="929" t="s">
        <v>3407</v>
      </c>
      <c r="G475" s="926" t="s">
        <v>3410</v>
      </c>
      <c r="H475" s="929" t="s">
        <v>3409</v>
      </c>
      <c r="I475" s="926" t="s">
        <v>4296</v>
      </c>
      <c r="J475" s="926" t="s">
        <v>4332</v>
      </c>
      <c r="K475" s="926" t="s">
        <v>4297</v>
      </c>
      <c r="L475" s="929" t="s">
        <v>4308</v>
      </c>
      <c r="M475" s="926" t="s">
        <v>4309</v>
      </c>
      <c r="N475" s="926" t="s">
        <v>3900</v>
      </c>
      <c r="O475" s="926" t="s">
        <v>3902</v>
      </c>
      <c r="P475" s="926" t="s">
        <v>3904</v>
      </c>
      <c r="Q475" s="926" t="s">
        <v>4313</v>
      </c>
      <c r="R475" s="926" t="s">
        <v>4314</v>
      </c>
      <c r="S475" s="926" t="s">
        <v>4315</v>
      </c>
      <c r="T475" s="926" t="s">
        <v>4310</v>
      </c>
      <c r="U475" s="926" t="s">
        <v>4311</v>
      </c>
      <c r="V475" s="926" t="s">
        <v>4567</v>
      </c>
      <c r="W475" s="926"/>
      <c r="X475" s="926"/>
      <c r="Y475" s="926"/>
      <c r="Z475" s="926"/>
      <c r="AA475" s="926"/>
      <c r="AB475" s="926"/>
      <c r="AC475" s="926"/>
      <c r="AD475" s="926"/>
      <c r="AE475" s="926"/>
      <c r="AF475" s="926"/>
      <c r="AG475" s="926"/>
      <c r="AH475" s="926"/>
      <c r="AI475" s="926"/>
      <c r="AJ475" s="926"/>
      <c r="AK475" s="926"/>
      <c r="AL475" s="926"/>
      <c r="AM475" s="926"/>
      <c r="AN475" s="926"/>
      <c r="AO475" s="926"/>
      <c r="AP475" s="926"/>
      <c r="AQ475" s="926"/>
      <c r="AR475" s="926"/>
      <c r="AS475" s="926"/>
      <c r="AT475" s="926"/>
      <c r="AU475" s="926"/>
      <c r="AV475" s="926"/>
      <c r="AW475" s="926"/>
      <c r="AX475" s="926"/>
      <c r="AY475" s="926"/>
      <c r="AZ475" s="926"/>
      <c r="BA475" s="926"/>
      <c r="BB475" s="926"/>
      <c r="BC475" s="926"/>
      <c r="BD475" s="926"/>
      <c r="BE475" s="926"/>
      <c r="BF475" s="926"/>
      <c r="BG475" s="926"/>
      <c r="BH475" s="926"/>
      <c r="BI475" s="926"/>
      <c r="BJ475" s="926"/>
      <c r="BK475" s="926"/>
      <c r="BL475" s="926"/>
      <c r="BM475" s="926"/>
      <c r="BN475" s="926"/>
      <c r="BO475" s="926"/>
      <c r="BP475" s="926"/>
      <c r="BQ475" s="926"/>
      <c r="BR475" s="926"/>
      <c r="BS475" s="926"/>
      <c r="BT475" s="926"/>
      <c r="BU475" s="926"/>
      <c r="BV475" s="926"/>
      <c r="BW475" s="926"/>
      <c r="BX475" s="926"/>
      <c r="BY475" s="926"/>
      <c r="BZ475" s="926"/>
      <c r="CA475" s="926"/>
      <c r="CB475" s="926"/>
      <c r="CC475" s="926"/>
      <c r="CD475" s="926"/>
      <c r="CE475" s="926"/>
      <c r="CF475" s="926"/>
      <c r="CG475" s="926"/>
      <c r="CH475" s="926"/>
      <c r="CI475" s="926"/>
      <c r="CJ475" s="926"/>
      <c r="CK475" s="926"/>
      <c r="CL475" s="941"/>
    </row>
    <row r="476" spans="1:90" s="927" customFormat="1">
      <c r="A476" s="928" t="str">
        <f>IF(ISERROR(#REF!),"xx","")</f>
        <v>xx</v>
      </c>
      <c r="B476" s="971"/>
      <c r="C476" s="950" t="str">
        <f t="shared" si="7"/>
        <v>Press C83hc</v>
      </c>
      <c r="D476" s="942">
        <v>9967004701</v>
      </c>
      <c r="E476" s="952" t="s">
        <v>3619</v>
      </c>
      <c r="F476" s="929" t="s">
        <v>3407</v>
      </c>
      <c r="G476" s="926" t="s">
        <v>3410</v>
      </c>
      <c r="H476" s="929" t="s">
        <v>3409</v>
      </c>
      <c r="I476" s="926" t="s">
        <v>4296</v>
      </c>
      <c r="J476" s="926" t="s">
        <v>4332</v>
      </c>
      <c r="K476" s="926" t="s">
        <v>4297</v>
      </c>
      <c r="L476" s="929" t="s">
        <v>4308</v>
      </c>
      <c r="M476" s="926" t="s">
        <v>4309</v>
      </c>
      <c r="N476" s="926" t="s">
        <v>3900</v>
      </c>
      <c r="O476" s="926" t="s">
        <v>3902</v>
      </c>
      <c r="P476" s="926" t="s">
        <v>3904</v>
      </c>
      <c r="Q476" s="926" t="s">
        <v>4313</v>
      </c>
      <c r="R476" s="926" t="s">
        <v>4314</v>
      </c>
      <c r="S476" s="926" t="s">
        <v>4315</v>
      </c>
      <c r="T476" s="926" t="s">
        <v>4310</v>
      </c>
      <c r="U476" s="926" t="s">
        <v>4311</v>
      </c>
      <c r="V476" s="926" t="s">
        <v>4567</v>
      </c>
      <c r="W476" s="926"/>
      <c r="X476" s="926"/>
      <c r="Y476" s="926"/>
      <c r="Z476" s="926"/>
      <c r="AA476" s="926"/>
      <c r="AB476" s="926"/>
      <c r="AC476" s="926"/>
      <c r="AD476" s="926"/>
      <c r="AE476" s="926"/>
      <c r="AF476" s="926"/>
      <c r="AG476" s="926"/>
      <c r="AH476" s="926"/>
      <c r="AI476" s="926"/>
      <c r="AJ476" s="926"/>
      <c r="AK476" s="926"/>
      <c r="AL476" s="926"/>
      <c r="AM476" s="926"/>
      <c r="AN476" s="926"/>
      <c r="AO476" s="926"/>
      <c r="AP476" s="926"/>
      <c r="AQ476" s="926"/>
      <c r="AR476" s="926"/>
      <c r="AS476" s="926"/>
      <c r="AT476" s="926"/>
      <c r="AU476" s="926"/>
      <c r="AV476" s="926"/>
      <c r="AW476" s="926"/>
      <c r="AX476" s="926"/>
      <c r="AY476" s="926"/>
      <c r="AZ476" s="926"/>
      <c r="BA476" s="926"/>
      <c r="BB476" s="926"/>
      <c r="BC476" s="926"/>
      <c r="BD476" s="926"/>
      <c r="BE476" s="926"/>
      <c r="BF476" s="926"/>
      <c r="BG476" s="926"/>
      <c r="BH476" s="926"/>
      <c r="BI476" s="926"/>
      <c r="BJ476" s="926"/>
      <c r="BK476" s="926"/>
      <c r="BL476" s="926"/>
      <c r="BM476" s="926"/>
      <c r="BN476" s="926"/>
      <c r="BO476" s="926"/>
      <c r="BP476" s="926"/>
      <c r="BQ476" s="926"/>
      <c r="BR476" s="926"/>
      <c r="BS476" s="926"/>
      <c r="BT476" s="926"/>
      <c r="BU476" s="926"/>
      <c r="BV476" s="926"/>
      <c r="BW476" s="926"/>
      <c r="BX476" s="926"/>
      <c r="BY476" s="926"/>
      <c r="BZ476" s="926"/>
      <c r="CA476" s="926"/>
      <c r="CB476" s="926"/>
      <c r="CC476" s="926"/>
      <c r="CD476" s="926"/>
      <c r="CE476" s="926"/>
      <c r="CF476" s="926"/>
      <c r="CG476" s="926"/>
      <c r="CH476" s="926"/>
      <c r="CI476" s="926"/>
      <c r="CJ476" s="926"/>
      <c r="CK476" s="926"/>
      <c r="CL476" s="941"/>
    </row>
    <row r="477" spans="1:90" s="927" customFormat="1">
      <c r="A477" s="928" t="str">
        <f>IF(ISERROR(#REF!),"xx","")</f>
        <v>xx</v>
      </c>
      <c r="B477" s="971"/>
      <c r="C477" s="950" t="str">
        <f t="shared" si="7"/>
        <v>Press C83hc</v>
      </c>
      <c r="D477" s="942">
        <v>9967004696</v>
      </c>
      <c r="E477" s="952" t="s">
        <v>3614</v>
      </c>
      <c r="F477" s="929" t="s">
        <v>3407</v>
      </c>
      <c r="G477" s="926" t="s">
        <v>3410</v>
      </c>
      <c r="H477" s="929" t="s">
        <v>3409</v>
      </c>
      <c r="I477" s="926" t="s">
        <v>4296</v>
      </c>
      <c r="J477" s="926" t="s">
        <v>4332</v>
      </c>
      <c r="K477" s="926" t="s">
        <v>4297</v>
      </c>
      <c r="L477" s="929" t="s">
        <v>4308</v>
      </c>
      <c r="M477" s="926" t="s">
        <v>4309</v>
      </c>
      <c r="N477" s="926" t="s">
        <v>3900</v>
      </c>
      <c r="O477" s="926" t="s">
        <v>3902</v>
      </c>
      <c r="P477" s="926" t="s">
        <v>3904</v>
      </c>
      <c r="Q477" s="926" t="s">
        <v>4313</v>
      </c>
      <c r="R477" s="926" t="s">
        <v>4314</v>
      </c>
      <c r="S477" s="926" t="s">
        <v>4315</v>
      </c>
      <c r="T477" s="926" t="s">
        <v>4310</v>
      </c>
      <c r="U477" s="926" t="s">
        <v>4311</v>
      </c>
      <c r="V477" s="926" t="s">
        <v>4567</v>
      </c>
      <c r="W477" s="926"/>
      <c r="X477" s="926"/>
      <c r="Y477" s="926"/>
      <c r="Z477" s="926"/>
      <c r="AA477" s="926"/>
      <c r="AB477" s="926"/>
      <c r="AC477" s="926"/>
      <c r="AD477" s="926"/>
      <c r="AE477" s="926"/>
      <c r="AF477" s="926"/>
      <c r="AG477" s="926"/>
      <c r="AH477" s="926"/>
      <c r="AI477" s="926"/>
      <c r="AJ477" s="926"/>
      <c r="AK477" s="926"/>
      <c r="AL477" s="926"/>
      <c r="AM477" s="926"/>
      <c r="AN477" s="926"/>
      <c r="AO477" s="926"/>
      <c r="AP477" s="926"/>
      <c r="AQ477" s="926"/>
      <c r="AR477" s="926"/>
      <c r="AS477" s="926"/>
      <c r="AT477" s="926"/>
      <c r="AU477" s="926"/>
      <c r="AV477" s="926"/>
      <c r="AW477" s="926"/>
      <c r="AX477" s="926"/>
      <c r="AY477" s="926"/>
      <c r="AZ477" s="926"/>
      <c r="BA477" s="926"/>
      <c r="BB477" s="926"/>
      <c r="BC477" s="926"/>
      <c r="BD477" s="926"/>
      <c r="BE477" s="926"/>
      <c r="BF477" s="926"/>
      <c r="BG477" s="926"/>
      <c r="BH477" s="926"/>
      <c r="BI477" s="926"/>
      <c r="BJ477" s="926"/>
      <c r="BK477" s="926"/>
      <c r="BL477" s="926"/>
      <c r="BM477" s="926"/>
      <c r="BN477" s="926"/>
      <c r="BO477" s="926"/>
      <c r="BP477" s="926"/>
      <c r="BQ477" s="926"/>
      <c r="BR477" s="926"/>
      <c r="BS477" s="926"/>
      <c r="BT477" s="926"/>
      <c r="BU477" s="926"/>
      <c r="BV477" s="926"/>
      <c r="BW477" s="926"/>
      <c r="BX477" s="926"/>
      <c r="BY477" s="926"/>
      <c r="BZ477" s="926"/>
      <c r="CA477" s="926"/>
      <c r="CB477" s="926"/>
      <c r="CC477" s="926"/>
      <c r="CD477" s="926"/>
      <c r="CE477" s="926"/>
      <c r="CF477" s="926"/>
      <c r="CG477" s="926"/>
      <c r="CH477" s="926"/>
      <c r="CI477" s="926"/>
      <c r="CJ477" s="926"/>
      <c r="CK477" s="926"/>
      <c r="CL477" s="941"/>
    </row>
    <row r="478" spans="1:90" s="927" customFormat="1">
      <c r="A478" s="928" t="str">
        <f>IF(ISERROR(#REF!),"xx","")</f>
        <v>xx</v>
      </c>
      <c r="B478" s="971"/>
      <c r="C478" s="950" t="str">
        <f t="shared" si="7"/>
        <v>Press C83hc</v>
      </c>
      <c r="D478" s="942">
        <v>9967004697</v>
      </c>
      <c r="E478" s="952" t="s">
        <v>3615</v>
      </c>
      <c r="F478" s="929" t="s">
        <v>3407</v>
      </c>
      <c r="G478" s="926" t="s">
        <v>3410</v>
      </c>
      <c r="H478" s="929" t="s">
        <v>3409</v>
      </c>
      <c r="I478" s="926" t="s">
        <v>4296</v>
      </c>
      <c r="J478" s="926" t="s">
        <v>4332</v>
      </c>
      <c r="K478" s="926" t="s">
        <v>4297</v>
      </c>
      <c r="L478" s="929" t="s">
        <v>4308</v>
      </c>
      <c r="M478" s="926" t="s">
        <v>4309</v>
      </c>
      <c r="N478" s="926" t="s">
        <v>3900</v>
      </c>
      <c r="O478" s="926" t="s">
        <v>3902</v>
      </c>
      <c r="P478" s="926" t="s">
        <v>3904</v>
      </c>
      <c r="Q478" s="926" t="s">
        <v>4313</v>
      </c>
      <c r="R478" s="926" t="s">
        <v>4314</v>
      </c>
      <c r="S478" s="926" t="s">
        <v>4315</v>
      </c>
      <c r="T478" s="926" t="s">
        <v>4310</v>
      </c>
      <c r="U478" s="926" t="s">
        <v>4311</v>
      </c>
      <c r="V478" s="926" t="s">
        <v>4567</v>
      </c>
      <c r="W478" s="926"/>
      <c r="X478" s="926"/>
      <c r="Y478" s="926"/>
      <c r="Z478" s="926"/>
      <c r="AA478" s="926"/>
      <c r="AB478" s="926"/>
      <c r="AC478" s="926"/>
      <c r="AD478" s="926"/>
      <c r="AE478" s="926"/>
      <c r="AF478" s="926"/>
      <c r="AG478" s="926"/>
      <c r="AH478" s="926"/>
      <c r="AI478" s="926"/>
      <c r="AJ478" s="926"/>
      <c r="AK478" s="926"/>
      <c r="AL478" s="926"/>
      <c r="AM478" s="926"/>
      <c r="AN478" s="926"/>
      <c r="AO478" s="926"/>
      <c r="AP478" s="926"/>
      <c r="AQ478" s="926"/>
      <c r="AR478" s="926"/>
      <c r="AS478" s="926"/>
      <c r="AT478" s="926"/>
      <c r="AU478" s="926"/>
      <c r="AV478" s="926"/>
      <c r="AW478" s="926"/>
      <c r="AX478" s="926"/>
      <c r="AY478" s="926"/>
      <c r="AZ478" s="926"/>
      <c r="BA478" s="926"/>
      <c r="BB478" s="926"/>
      <c r="BC478" s="926"/>
      <c r="BD478" s="926"/>
      <c r="BE478" s="926"/>
      <c r="BF478" s="926"/>
      <c r="BG478" s="926"/>
      <c r="BH478" s="926"/>
      <c r="BI478" s="926"/>
      <c r="BJ478" s="926"/>
      <c r="BK478" s="926"/>
      <c r="BL478" s="926"/>
      <c r="BM478" s="926"/>
      <c r="BN478" s="926"/>
      <c r="BO478" s="926"/>
      <c r="BP478" s="926"/>
      <c r="BQ478" s="926"/>
      <c r="BR478" s="926"/>
      <c r="BS478" s="926"/>
      <c r="BT478" s="926"/>
      <c r="BU478" s="926"/>
      <c r="BV478" s="926"/>
      <c r="BW478" s="926"/>
      <c r="BX478" s="926"/>
      <c r="BY478" s="926"/>
      <c r="BZ478" s="926"/>
      <c r="CA478" s="926"/>
      <c r="CB478" s="926"/>
      <c r="CC478" s="926"/>
      <c r="CD478" s="926"/>
      <c r="CE478" s="926"/>
      <c r="CF478" s="926"/>
      <c r="CG478" s="926"/>
      <c r="CH478" s="926"/>
      <c r="CI478" s="926"/>
      <c r="CJ478" s="926"/>
      <c r="CK478" s="926"/>
      <c r="CL478" s="941"/>
    </row>
    <row r="479" spans="1:90" s="927" customFormat="1">
      <c r="A479" s="928" t="str">
        <f>IF(ISERROR(#REF!),"xx","")</f>
        <v>xx</v>
      </c>
      <c r="B479" s="971"/>
      <c r="C479" s="950" t="str">
        <f t="shared" si="7"/>
        <v>Press C83hc</v>
      </c>
      <c r="D479" s="942">
        <v>9967004699</v>
      </c>
      <c r="E479" s="952" t="s">
        <v>3617</v>
      </c>
      <c r="F479" s="929" t="s">
        <v>3407</v>
      </c>
      <c r="G479" s="926" t="s">
        <v>3410</v>
      </c>
      <c r="H479" s="929" t="s">
        <v>3409</v>
      </c>
      <c r="I479" s="926" t="s">
        <v>4296</v>
      </c>
      <c r="J479" s="926" t="s">
        <v>4332</v>
      </c>
      <c r="K479" s="926" t="s">
        <v>4297</v>
      </c>
      <c r="L479" s="929" t="s">
        <v>4308</v>
      </c>
      <c r="M479" s="926" t="s">
        <v>4309</v>
      </c>
      <c r="N479" s="926" t="s">
        <v>3900</v>
      </c>
      <c r="O479" s="926" t="s">
        <v>3902</v>
      </c>
      <c r="P479" s="926" t="s">
        <v>3904</v>
      </c>
      <c r="Q479" s="926" t="s">
        <v>4313</v>
      </c>
      <c r="R479" s="926" t="s">
        <v>4314</v>
      </c>
      <c r="S479" s="926" t="s">
        <v>4315</v>
      </c>
      <c r="T479" s="926" t="s">
        <v>4310</v>
      </c>
      <c r="U479" s="926" t="s">
        <v>4311</v>
      </c>
      <c r="V479" s="926" t="s">
        <v>4567</v>
      </c>
      <c r="W479" s="926"/>
      <c r="X479" s="926"/>
      <c r="Y479" s="926"/>
      <c r="Z479" s="926"/>
      <c r="AA479" s="926"/>
      <c r="AB479" s="926"/>
      <c r="AC479" s="926"/>
      <c r="AD479" s="926"/>
      <c r="AE479" s="926"/>
      <c r="AF479" s="926"/>
      <c r="AG479" s="926"/>
      <c r="AH479" s="926"/>
      <c r="AI479" s="926"/>
      <c r="AJ479" s="926"/>
      <c r="AK479" s="926"/>
      <c r="AL479" s="926"/>
      <c r="AM479" s="926"/>
      <c r="AN479" s="926"/>
      <c r="AO479" s="926"/>
      <c r="AP479" s="926"/>
      <c r="AQ479" s="926"/>
      <c r="AR479" s="926"/>
      <c r="AS479" s="926"/>
      <c r="AT479" s="926"/>
      <c r="AU479" s="926"/>
      <c r="AV479" s="926"/>
      <c r="AW479" s="926"/>
      <c r="AX479" s="926"/>
      <c r="AY479" s="926"/>
      <c r="AZ479" s="926"/>
      <c r="BA479" s="926"/>
      <c r="BB479" s="926"/>
      <c r="BC479" s="926"/>
      <c r="BD479" s="926"/>
      <c r="BE479" s="926"/>
      <c r="BF479" s="926"/>
      <c r="BG479" s="926"/>
      <c r="BH479" s="926"/>
      <c r="BI479" s="926"/>
      <c r="BJ479" s="926"/>
      <c r="BK479" s="926"/>
      <c r="BL479" s="926"/>
      <c r="BM479" s="926"/>
      <c r="BN479" s="926"/>
      <c r="BO479" s="926"/>
      <c r="BP479" s="926"/>
      <c r="BQ479" s="926"/>
      <c r="BR479" s="926"/>
      <c r="BS479" s="926"/>
      <c r="BT479" s="926"/>
      <c r="BU479" s="926"/>
      <c r="BV479" s="926"/>
      <c r="BW479" s="926"/>
      <c r="BX479" s="926"/>
      <c r="BY479" s="926"/>
      <c r="BZ479" s="926"/>
      <c r="CA479" s="926"/>
      <c r="CB479" s="926"/>
      <c r="CC479" s="926"/>
      <c r="CD479" s="926"/>
      <c r="CE479" s="926"/>
      <c r="CF479" s="926"/>
      <c r="CG479" s="926"/>
      <c r="CH479" s="926"/>
      <c r="CI479" s="926"/>
      <c r="CJ479" s="926"/>
      <c r="CK479" s="926"/>
      <c r="CL479" s="941"/>
    </row>
    <row r="480" spans="1:90" s="927" customFormat="1">
      <c r="A480" s="928" t="str">
        <f>IF(ISERROR(#REF!),"xx","")</f>
        <v>xx</v>
      </c>
      <c r="B480" s="971"/>
      <c r="C480" s="950" t="str">
        <f t="shared" si="7"/>
        <v>Press C83hc</v>
      </c>
      <c r="D480" s="942">
        <v>9967004698</v>
      </c>
      <c r="E480" s="952" t="s">
        <v>3616</v>
      </c>
      <c r="F480" s="929" t="s">
        <v>3407</v>
      </c>
      <c r="G480" s="926" t="s">
        <v>3410</v>
      </c>
      <c r="H480" s="929" t="s">
        <v>3409</v>
      </c>
      <c r="I480" s="926" t="s">
        <v>4296</v>
      </c>
      <c r="J480" s="926" t="s">
        <v>4332</v>
      </c>
      <c r="K480" s="926" t="s">
        <v>4297</v>
      </c>
      <c r="L480" s="929" t="s">
        <v>4308</v>
      </c>
      <c r="M480" s="926" t="s">
        <v>4309</v>
      </c>
      <c r="N480" s="926" t="s">
        <v>3900</v>
      </c>
      <c r="O480" s="926" t="s">
        <v>3902</v>
      </c>
      <c r="P480" s="926" t="s">
        <v>3904</v>
      </c>
      <c r="Q480" s="926" t="s">
        <v>4313</v>
      </c>
      <c r="R480" s="926" t="s">
        <v>4314</v>
      </c>
      <c r="S480" s="926" t="s">
        <v>4315</v>
      </c>
      <c r="T480" s="926" t="s">
        <v>4310</v>
      </c>
      <c r="U480" s="926" t="s">
        <v>4311</v>
      </c>
      <c r="V480" s="926" t="s">
        <v>4567</v>
      </c>
      <c r="W480" s="926"/>
      <c r="X480" s="926"/>
      <c r="Y480" s="926"/>
      <c r="Z480" s="926"/>
      <c r="AA480" s="926"/>
      <c r="AB480" s="926"/>
      <c r="AC480" s="926"/>
      <c r="AD480" s="926"/>
      <c r="AE480" s="926"/>
      <c r="AF480" s="926"/>
      <c r="AG480" s="926"/>
      <c r="AH480" s="926"/>
      <c r="AI480" s="926"/>
      <c r="AJ480" s="926"/>
      <c r="AK480" s="926"/>
      <c r="AL480" s="926"/>
      <c r="AM480" s="926"/>
      <c r="AN480" s="926"/>
      <c r="AO480" s="926"/>
      <c r="AP480" s="926"/>
      <c r="AQ480" s="926"/>
      <c r="AR480" s="926"/>
      <c r="AS480" s="926"/>
      <c r="AT480" s="926"/>
      <c r="AU480" s="926"/>
      <c r="AV480" s="926"/>
      <c r="AW480" s="926"/>
      <c r="AX480" s="926"/>
      <c r="AY480" s="926"/>
      <c r="AZ480" s="926"/>
      <c r="BA480" s="926"/>
      <c r="BB480" s="926"/>
      <c r="BC480" s="926"/>
      <c r="BD480" s="926"/>
      <c r="BE480" s="926"/>
      <c r="BF480" s="926"/>
      <c r="BG480" s="926"/>
      <c r="BH480" s="926"/>
      <c r="BI480" s="926"/>
      <c r="BJ480" s="926"/>
      <c r="BK480" s="926"/>
      <c r="BL480" s="926"/>
      <c r="BM480" s="926"/>
      <c r="BN480" s="926"/>
      <c r="BO480" s="926"/>
      <c r="BP480" s="926"/>
      <c r="BQ480" s="926"/>
      <c r="BR480" s="926"/>
      <c r="BS480" s="926"/>
      <c r="BT480" s="926"/>
      <c r="BU480" s="926"/>
      <c r="BV480" s="926"/>
      <c r="BW480" s="926"/>
      <c r="BX480" s="926"/>
      <c r="BY480" s="926"/>
      <c r="BZ480" s="926"/>
      <c r="CA480" s="926"/>
      <c r="CB480" s="926"/>
      <c r="CC480" s="926"/>
      <c r="CD480" s="926"/>
      <c r="CE480" s="926"/>
      <c r="CF480" s="926"/>
      <c r="CG480" s="926"/>
      <c r="CH480" s="926"/>
      <c r="CI480" s="926"/>
      <c r="CJ480" s="926"/>
      <c r="CK480" s="926"/>
      <c r="CL480" s="941"/>
    </row>
    <row r="481" spans="1:90" s="927" customFormat="1">
      <c r="A481" s="928" t="str">
        <f>IF(ISERROR(#REF!),"xx","")</f>
        <v>xx</v>
      </c>
      <c r="B481" s="971"/>
      <c r="C481" s="950" t="str">
        <f t="shared" si="7"/>
        <v>Press C83hc</v>
      </c>
      <c r="D481" s="942">
        <v>9967004704</v>
      </c>
      <c r="E481" s="952" t="s">
        <v>4068</v>
      </c>
      <c r="F481" s="929" t="s">
        <v>3407</v>
      </c>
      <c r="G481" s="926" t="s">
        <v>3410</v>
      </c>
      <c r="H481" s="929" t="s">
        <v>3409</v>
      </c>
      <c r="I481" s="926" t="s">
        <v>4296</v>
      </c>
      <c r="J481" s="926" t="s">
        <v>4332</v>
      </c>
      <c r="K481" s="926" t="s">
        <v>4297</v>
      </c>
      <c r="L481" s="929" t="s">
        <v>4308</v>
      </c>
      <c r="M481" s="926" t="s">
        <v>4309</v>
      </c>
      <c r="N481" s="926" t="s">
        <v>3900</v>
      </c>
      <c r="O481" s="926" t="s">
        <v>3902</v>
      </c>
      <c r="P481" s="926" t="s">
        <v>3904</v>
      </c>
      <c r="Q481" s="926" t="s">
        <v>4313</v>
      </c>
      <c r="R481" s="926" t="s">
        <v>4314</v>
      </c>
      <c r="S481" s="926" t="s">
        <v>4315</v>
      </c>
      <c r="T481" s="926" t="s">
        <v>4310</v>
      </c>
      <c r="U481" s="926" t="s">
        <v>4311</v>
      </c>
      <c r="V481" s="926" t="s">
        <v>4567</v>
      </c>
      <c r="W481" s="926"/>
      <c r="X481" s="926"/>
      <c r="Y481" s="926"/>
      <c r="Z481" s="926"/>
      <c r="AA481" s="926"/>
      <c r="AB481" s="926"/>
      <c r="AC481" s="926"/>
      <c r="AD481" s="926"/>
      <c r="AE481" s="926"/>
      <c r="AF481" s="926"/>
      <c r="AG481" s="926"/>
      <c r="AH481" s="926"/>
      <c r="AI481" s="926"/>
      <c r="AJ481" s="926"/>
      <c r="AK481" s="926"/>
      <c r="AL481" s="926"/>
      <c r="AM481" s="926"/>
      <c r="AN481" s="926"/>
      <c r="AO481" s="926"/>
      <c r="AP481" s="926"/>
      <c r="AQ481" s="926"/>
      <c r="AR481" s="926"/>
      <c r="AS481" s="926"/>
      <c r="AT481" s="926"/>
      <c r="AU481" s="926"/>
      <c r="AV481" s="926"/>
      <c r="AW481" s="926"/>
      <c r="AX481" s="926"/>
      <c r="AY481" s="926"/>
      <c r="AZ481" s="926"/>
      <c r="BA481" s="926"/>
      <c r="BB481" s="926"/>
      <c r="BC481" s="926"/>
      <c r="BD481" s="926"/>
      <c r="BE481" s="926"/>
      <c r="BF481" s="926"/>
      <c r="BG481" s="926"/>
      <c r="BH481" s="926"/>
      <c r="BI481" s="926"/>
      <c r="BJ481" s="926"/>
      <c r="BK481" s="926"/>
      <c r="BL481" s="926"/>
      <c r="BM481" s="926"/>
      <c r="BN481" s="926"/>
      <c r="BO481" s="926"/>
      <c r="BP481" s="926"/>
      <c r="BQ481" s="926"/>
      <c r="BR481" s="926"/>
      <c r="BS481" s="926"/>
      <c r="BT481" s="926"/>
      <c r="BU481" s="926"/>
      <c r="BV481" s="926"/>
      <c r="BW481" s="926"/>
      <c r="BX481" s="926"/>
      <c r="BY481" s="926"/>
      <c r="BZ481" s="926"/>
      <c r="CA481" s="926"/>
      <c r="CB481" s="926"/>
      <c r="CC481" s="926"/>
      <c r="CD481" s="926"/>
      <c r="CE481" s="926"/>
      <c r="CF481" s="926"/>
      <c r="CG481" s="926"/>
      <c r="CH481" s="926"/>
      <c r="CI481" s="926"/>
      <c r="CJ481" s="926"/>
      <c r="CK481" s="926"/>
      <c r="CL481" s="941"/>
    </row>
    <row r="482" spans="1:90" s="927" customFormat="1" hidden="1">
      <c r="A482" s="928" t="str">
        <f>IF(ISERROR(#REF!),"xx","")</f>
        <v>xx</v>
      </c>
      <c r="B482" s="971"/>
      <c r="C482" s="950" t="str">
        <f t="shared" si="7"/>
        <v/>
      </c>
      <c r="D482" s="942" t="s">
        <v>767</v>
      </c>
      <c r="E482" s="952" t="s">
        <v>2283</v>
      </c>
      <c r="F482" s="929">
        <v>1051</v>
      </c>
      <c r="G482" s="929">
        <v>1200</v>
      </c>
      <c r="H482" s="925" t="s">
        <v>3407</v>
      </c>
      <c r="I482" s="929" t="s">
        <v>2076</v>
      </c>
      <c r="J482" s="929" t="s">
        <v>3410</v>
      </c>
      <c r="K482" s="929" t="s">
        <v>3409</v>
      </c>
      <c r="L482" s="926" t="s">
        <v>2890</v>
      </c>
      <c r="M482" s="926" t="s">
        <v>4296</v>
      </c>
      <c r="N482" s="926" t="s">
        <v>4332</v>
      </c>
      <c r="O482" s="926" t="s">
        <v>4297</v>
      </c>
      <c r="P482" s="926"/>
      <c r="Q482" s="926"/>
      <c r="R482" s="926"/>
      <c r="S482" s="926"/>
      <c r="T482" s="926"/>
      <c r="U482" s="926"/>
      <c r="V482" s="926"/>
      <c r="W482" s="926"/>
      <c r="X482" s="926"/>
      <c r="Y482" s="926"/>
      <c r="Z482" s="926"/>
      <c r="AA482" s="926"/>
      <c r="AB482" s="926"/>
      <c r="AC482" s="926"/>
      <c r="AD482" s="926"/>
      <c r="AE482" s="926"/>
      <c r="AF482" s="926"/>
      <c r="AG482" s="926"/>
      <c r="AH482" s="926"/>
      <c r="AI482" s="926"/>
      <c r="AJ482" s="926"/>
      <c r="AK482" s="926"/>
      <c r="AL482" s="926"/>
      <c r="AM482" s="926"/>
      <c r="AN482" s="926"/>
      <c r="AO482" s="926"/>
      <c r="AP482" s="926"/>
      <c r="AQ482" s="926"/>
      <c r="AR482" s="926"/>
      <c r="AS482" s="926"/>
      <c r="AT482" s="926"/>
      <c r="AU482" s="926"/>
      <c r="AV482" s="926"/>
      <c r="AW482" s="926"/>
      <c r="AX482" s="926"/>
      <c r="AY482" s="926"/>
      <c r="AZ482" s="926"/>
      <c r="BA482" s="926"/>
      <c r="BB482" s="926"/>
      <c r="BC482" s="926"/>
      <c r="BD482" s="926"/>
      <c r="BE482" s="926"/>
      <c r="BF482" s="926"/>
      <c r="BG482" s="926"/>
      <c r="BH482" s="926"/>
      <c r="BI482" s="926"/>
      <c r="BJ482" s="926"/>
      <c r="BK482" s="926"/>
      <c r="BL482" s="926"/>
      <c r="BM482" s="926"/>
      <c r="BN482" s="926"/>
      <c r="BO482" s="926"/>
      <c r="BP482" s="926"/>
      <c r="BQ482" s="926"/>
      <c r="BR482" s="926"/>
      <c r="BS482" s="926"/>
      <c r="BT482" s="926"/>
      <c r="BU482" s="926"/>
      <c r="BV482" s="926"/>
      <c r="BW482" s="926"/>
      <c r="BX482" s="926"/>
      <c r="BY482" s="926"/>
      <c r="BZ482" s="926"/>
      <c r="CA482" s="926"/>
      <c r="CB482" s="926"/>
      <c r="CC482" s="926"/>
      <c r="CD482" s="926"/>
      <c r="CE482" s="926"/>
      <c r="CF482" s="926"/>
      <c r="CG482" s="926"/>
      <c r="CH482" s="926"/>
      <c r="CI482" s="926"/>
      <c r="CJ482" s="926"/>
      <c r="CK482" s="926"/>
      <c r="CL482" s="941"/>
    </row>
    <row r="483" spans="1:90" s="927" customFormat="1">
      <c r="A483" s="928" t="str">
        <f>IF(ISERROR(#REF!),"xx","")</f>
        <v>xx</v>
      </c>
      <c r="B483" s="971"/>
      <c r="C483" s="950" t="str">
        <f t="shared" si="7"/>
        <v>Press C83hc</v>
      </c>
      <c r="D483" s="942">
        <v>9967003445</v>
      </c>
      <c r="E483" s="952" t="s">
        <v>3925</v>
      </c>
      <c r="F483" s="929">
        <v>951</v>
      </c>
      <c r="G483" s="926" t="s">
        <v>3407</v>
      </c>
      <c r="H483" s="926" t="s">
        <v>3410</v>
      </c>
      <c r="I483" s="926" t="s">
        <v>3409</v>
      </c>
      <c r="J483" s="926" t="s">
        <v>2890</v>
      </c>
      <c r="K483" s="926" t="s">
        <v>4299</v>
      </c>
      <c r="L483" s="929" t="s">
        <v>4302</v>
      </c>
      <c r="M483" s="925" t="s">
        <v>4303</v>
      </c>
      <c r="N483" s="929" t="s">
        <v>4308</v>
      </c>
      <c r="O483" s="929" t="s">
        <v>4309</v>
      </c>
      <c r="P483" s="926" t="s">
        <v>3900</v>
      </c>
      <c r="Q483" s="926" t="s">
        <v>3902</v>
      </c>
      <c r="R483" s="926" t="s">
        <v>3904</v>
      </c>
      <c r="S483" s="926" t="s">
        <v>4313</v>
      </c>
      <c r="T483" s="926" t="s">
        <v>4314</v>
      </c>
      <c r="U483" s="926" t="s">
        <v>4315</v>
      </c>
      <c r="V483" s="926" t="s">
        <v>4310</v>
      </c>
      <c r="W483" s="926" t="s">
        <v>4311</v>
      </c>
      <c r="X483" s="929" t="s">
        <v>4305</v>
      </c>
      <c r="Y483" s="926" t="s">
        <v>4567</v>
      </c>
      <c r="Z483" s="926"/>
      <c r="AA483" s="926"/>
      <c r="AB483" s="926"/>
      <c r="AC483" s="926"/>
      <c r="AD483" s="926"/>
      <c r="AE483" s="926"/>
      <c r="AF483" s="926"/>
      <c r="AG483" s="926"/>
      <c r="AH483" s="926"/>
      <c r="AI483" s="926"/>
      <c r="AJ483" s="926"/>
      <c r="AK483" s="926"/>
      <c r="AL483" s="926"/>
      <c r="AM483" s="926"/>
      <c r="AN483" s="926"/>
      <c r="AO483" s="926"/>
      <c r="AP483" s="926"/>
      <c r="AQ483" s="926"/>
      <c r="AR483" s="926"/>
      <c r="AS483" s="926"/>
      <c r="AT483" s="926"/>
      <c r="AU483" s="926"/>
      <c r="AV483" s="926"/>
      <c r="AW483" s="926"/>
      <c r="AX483" s="926"/>
      <c r="AY483" s="926"/>
      <c r="AZ483" s="926"/>
      <c r="BA483" s="926"/>
      <c r="BB483" s="926"/>
      <c r="BC483" s="926"/>
      <c r="BD483" s="926"/>
      <c r="BE483" s="926"/>
      <c r="BF483" s="926"/>
      <c r="BG483" s="926"/>
      <c r="BH483" s="926"/>
      <c r="BI483" s="926"/>
      <c r="BJ483" s="926"/>
      <c r="BK483" s="926"/>
      <c r="BL483" s="926"/>
      <c r="BM483" s="926"/>
      <c r="BN483" s="926"/>
      <c r="BO483" s="926"/>
      <c r="BP483" s="926"/>
      <c r="BQ483" s="926"/>
      <c r="BR483" s="926"/>
      <c r="BS483" s="926"/>
      <c r="BT483" s="926"/>
      <c r="BU483" s="926"/>
      <c r="BV483" s="926"/>
      <c r="BW483" s="926"/>
      <c r="BX483" s="926"/>
      <c r="BY483" s="926"/>
      <c r="BZ483" s="926"/>
      <c r="CA483" s="926"/>
      <c r="CB483" s="926"/>
      <c r="CC483" s="926"/>
      <c r="CD483" s="926"/>
      <c r="CE483" s="926"/>
      <c r="CF483" s="926"/>
      <c r="CG483" s="926"/>
      <c r="CH483" s="926"/>
      <c r="CI483" s="926"/>
      <c r="CJ483" s="926"/>
      <c r="CK483" s="926"/>
      <c r="CL483" s="941"/>
    </row>
    <row r="484" spans="1:90" s="927" customFormat="1" hidden="1">
      <c r="A484" s="928" t="str">
        <f>IF(ISERROR(#REF!),"xx","")</f>
        <v>xx</v>
      </c>
      <c r="B484" s="971"/>
      <c r="C484" s="950" t="str">
        <f t="shared" si="7"/>
        <v/>
      </c>
      <c r="D484" s="942">
        <v>9967001323</v>
      </c>
      <c r="E484" s="952" t="s">
        <v>2284</v>
      </c>
      <c r="F484" s="926" t="s">
        <v>4298</v>
      </c>
      <c r="G484" s="932" t="s">
        <v>4300</v>
      </c>
      <c r="H484" s="926" t="s">
        <v>2084</v>
      </c>
      <c r="I484" s="929"/>
      <c r="J484" s="929"/>
      <c r="K484" s="926"/>
      <c r="L484" s="926"/>
      <c r="M484" s="926"/>
      <c r="N484" s="926"/>
      <c r="O484" s="926"/>
      <c r="P484" s="926"/>
      <c r="Q484" s="926"/>
      <c r="R484" s="926"/>
      <c r="S484" s="926"/>
      <c r="T484" s="926"/>
      <c r="U484" s="926"/>
      <c r="V484" s="926"/>
      <c r="W484" s="926"/>
      <c r="X484" s="926"/>
      <c r="Y484" s="926"/>
      <c r="Z484" s="926"/>
      <c r="AA484" s="926"/>
      <c r="AB484" s="926"/>
      <c r="AC484" s="926"/>
      <c r="AD484" s="926"/>
      <c r="AE484" s="926"/>
      <c r="AF484" s="926"/>
      <c r="AG484" s="926"/>
      <c r="AH484" s="926"/>
      <c r="AI484" s="926"/>
      <c r="AJ484" s="926"/>
      <c r="AK484" s="926"/>
      <c r="AL484" s="926"/>
      <c r="AM484" s="926"/>
      <c r="AN484" s="926"/>
      <c r="AO484" s="926"/>
      <c r="AP484" s="926"/>
      <c r="AQ484" s="926"/>
      <c r="AR484" s="926"/>
      <c r="AS484" s="926"/>
      <c r="AT484" s="926"/>
      <c r="AU484" s="926"/>
      <c r="AV484" s="926"/>
      <c r="AW484" s="926"/>
      <c r="AX484" s="926"/>
      <c r="AY484" s="926"/>
      <c r="AZ484" s="926"/>
      <c r="BA484" s="926"/>
      <c r="BB484" s="926"/>
      <c r="BC484" s="926"/>
      <c r="BD484" s="926"/>
      <c r="BE484" s="926"/>
      <c r="BF484" s="926"/>
      <c r="BG484" s="926"/>
      <c r="BH484" s="926"/>
      <c r="BI484" s="926"/>
      <c r="BJ484" s="926"/>
      <c r="BK484" s="926"/>
      <c r="BL484" s="926"/>
      <c r="BM484" s="926"/>
      <c r="BN484" s="926"/>
      <c r="BO484" s="926"/>
      <c r="BP484" s="926"/>
      <c r="BQ484" s="926"/>
      <c r="BR484" s="926"/>
      <c r="BS484" s="926"/>
      <c r="BT484" s="926"/>
      <c r="BU484" s="926"/>
      <c r="BV484" s="926"/>
      <c r="BW484" s="926"/>
      <c r="BX484" s="926"/>
      <c r="BY484" s="926"/>
      <c r="BZ484" s="926"/>
      <c r="CA484" s="926"/>
      <c r="CB484" s="926"/>
      <c r="CC484" s="926"/>
      <c r="CD484" s="926"/>
      <c r="CE484" s="926"/>
      <c r="CF484" s="926"/>
      <c r="CG484" s="926"/>
      <c r="CH484" s="926"/>
      <c r="CI484" s="926"/>
      <c r="CJ484" s="926"/>
      <c r="CK484" s="926"/>
      <c r="CL484" s="941"/>
    </row>
    <row r="485" spans="1:90" s="927" customFormat="1" hidden="1">
      <c r="A485" s="928" t="str">
        <f>IF(ISERROR(#REF!),"xx","")</f>
        <v>xx</v>
      </c>
      <c r="B485" s="971"/>
      <c r="C485" s="950" t="str">
        <f t="shared" si="7"/>
        <v/>
      </c>
      <c r="D485" s="872">
        <v>9967001963</v>
      </c>
      <c r="E485" s="954" t="s">
        <v>2285</v>
      </c>
      <c r="F485" s="933" t="s">
        <v>2080</v>
      </c>
      <c r="G485" s="933" t="s">
        <v>2333</v>
      </c>
      <c r="H485" s="933" t="s">
        <v>2081</v>
      </c>
      <c r="I485" s="933" t="s">
        <v>2082</v>
      </c>
      <c r="J485" s="933" t="s">
        <v>1804</v>
      </c>
      <c r="K485" s="933" t="s">
        <v>2052</v>
      </c>
      <c r="L485" s="934" t="s">
        <v>1789</v>
      </c>
      <c r="M485" s="933" t="s">
        <v>2051</v>
      </c>
      <c r="N485" s="929" t="s">
        <v>1149</v>
      </c>
      <c r="O485" s="929" t="s">
        <v>2072</v>
      </c>
      <c r="P485" s="929" t="s">
        <v>1150</v>
      </c>
      <c r="Q485" s="929" t="s">
        <v>2073</v>
      </c>
      <c r="R485" s="926"/>
      <c r="S485" s="926"/>
      <c r="T485" s="926"/>
      <c r="U485" s="926"/>
      <c r="V485" s="926"/>
      <c r="W485" s="926"/>
      <c r="X485" s="926"/>
      <c r="Y485" s="926"/>
      <c r="Z485" s="926"/>
      <c r="AA485" s="926"/>
      <c r="AB485" s="926"/>
      <c r="AC485" s="926"/>
      <c r="AD485" s="926"/>
      <c r="AE485" s="926"/>
      <c r="AF485" s="926"/>
      <c r="AG485" s="926"/>
      <c r="AH485" s="926"/>
      <c r="AI485" s="926"/>
      <c r="AJ485" s="926"/>
      <c r="AK485" s="926"/>
      <c r="AL485" s="926"/>
      <c r="AM485" s="926"/>
      <c r="AN485" s="926"/>
      <c r="AO485" s="926"/>
      <c r="AP485" s="926"/>
      <c r="AQ485" s="926"/>
      <c r="AR485" s="926"/>
      <c r="AS485" s="926"/>
      <c r="AT485" s="926"/>
      <c r="AU485" s="926"/>
      <c r="AV485" s="926"/>
      <c r="AW485" s="926"/>
      <c r="AX485" s="926"/>
      <c r="AY485" s="926"/>
      <c r="AZ485" s="926"/>
      <c r="BA485" s="926"/>
      <c r="BB485" s="926"/>
      <c r="BC485" s="926"/>
      <c r="BD485" s="926"/>
      <c r="BE485" s="926"/>
      <c r="BF485" s="926"/>
      <c r="BG485" s="926"/>
      <c r="BH485" s="926"/>
      <c r="BI485" s="926"/>
      <c r="BJ485" s="926"/>
      <c r="BK485" s="926"/>
      <c r="BL485" s="926"/>
      <c r="BM485" s="926"/>
      <c r="BN485" s="926"/>
      <c r="BO485" s="926"/>
      <c r="BP485" s="926"/>
      <c r="BQ485" s="926"/>
      <c r="BR485" s="926"/>
      <c r="BS485" s="926"/>
      <c r="BT485" s="926"/>
      <c r="BU485" s="926"/>
      <c r="BV485" s="926"/>
      <c r="BW485" s="926"/>
      <c r="BX485" s="926"/>
      <c r="BY485" s="926"/>
      <c r="BZ485" s="926"/>
      <c r="CA485" s="926"/>
      <c r="CB485" s="926"/>
      <c r="CC485" s="926"/>
      <c r="CD485" s="926"/>
      <c r="CE485" s="926"/>
      <c r="CF485" s="926"/>
      <c r="CG485" s="926"/>
      <c r="CH485" s="926"/>
      <c r="CI485" s="926"/>
      <c r="CJ485" s="926"/>
      <c r="CK485" s="926"/>
      <c r="CL485" s="941"/>
    </row>
    <row r="486" spans="1:90" s="927" customFormat="1" hidden="1">
      <c r="A486" s="928" t="str">
        <f>IF(ISERROR(#REF!),"xx","")</f>
        <v>xx</v>
      </c>
      <c r="B486" s="971"/>
      <c r="C486" s="950" t="str">
        <f t="shared" si="7"/>
        <v/>
      </c>
      <c r="D486" s="943" t="s">
        <v>900</v>
      </c>
      <c r="E486" s="953" t="s">
        <v>2334</v>
      </c>
      <c r="F486" s="929">
        <v>950</v>
      </c>
      <c r="G486" s="926"/>
      <c r="H486" s="926"/>
      <c r="I486" s="926"/>
      <c r="J486" s="926"/>
      <c r="K486" s="926"/>
      <c r="L486" s="926"/>
      <c r="M486" s="926"/>
      <c r="N486" s="926"/>
      <c r="O486" s="926"/>
      <c r="P486" s="926"/>
      <c r="Q486" s="926"/>
      <c r="R486" s="926"/>
      <c r="S486" s="926"/>
      <c r="T486" s="926"/>
      <c r="U486" s="926"/>
      <c r="V486" s="926"/>
      <c r="W486" s="926"/>
      <c r="X486" s="926"/>
      <c r="Y486" s="926"/>
      <c r="Z486" s="926"/>
      <c r="AA486" s="926"/>
      <c r="AB486" s="926"/>
      <c r="AC486" s="926"/>
      <c r="AD486" s="926"/>
      <c r="AE486" s="926"/>
      <c r="AF486" s="926"/>
      <c r="AG486" s="926"/>
      <c r="AH486" s="926"/>
      <c r="AI486" s="926"/>
      <c r="AJ486" s="926"/>
      <c r="AK486" s="926"/>
      <c r="AL486" s="926"/>
      <c r="AM486" s="926"/>
      <c r="AN486" s="926"/>
      <c r="AO486" s="926"/>
      <c r="AP486" s="926"/>
      <c r="AQ486" s="926"/>
      <c r="AR486" s="926"/>
      <c r="AS486" s="926"/>
      <c r="AT486" s="926"/>
      <c r="AU486" s="926"/>
      <c r="AV486" s="926"/>
      <c r="AW486" s="926"/>
      <c r="AX486" s="926"/>
      <c r="AY486" s="926"/>
      <c r="AZ486" s="926"/>
      <c r="BA486" s="926"/>
      <c r="BB486" s="926"/>
      <c r="BC486" s="926"/>
      <c r="BD486" s="926"/>
      <c r="BE486" s="926"/>
      <c r="BF486" s="926"/>
      <c r="BG486" s="926"/>
      <c r="BH486" s="926"/>
      <c r="BI486" s="926"/>
      <c r="BJ486" s="926"/>
      <c r="BK486" s="926"/>
      <c r="BL486" s="926"/>
      <c r="BM486" s="926"/>
      <c r="BN486" s="926"/>
      <c r="BO486" s="926"/>
      <c r="BP486" s="926"/>
      <c r="BQ486" s="926"/>
      <c r="BR486" s="926"/>
      <c r="BS486" s="926"/>
      <c r="BT486" s="926"/>
      <c r="BU486" s="926"/>
      <c r="BV486" s="926"/>
      <c r="BW486" s="926"/>
      <c r="BX486" s="926"/>
      <c r="BY486" s="926"/>
      <c r="BZ486" s="926"/>
      <c r="CA486" s="926"/>
      <c r="CB486" s="926"/>
      <c r="CC486" s="926"/>
      <c r="CD486" s="926"/>
      <c r="CE486" s="926"/>
      <c r="CF486" s="926"/>
      <c r="CG486" s="926"/>
      <c r="CH486" s="926"/>
      <c r="CI486" s="926"/>
      <c r="CJ486" s="926"/>
      <c r="CK486" s="926"/>
      <c r="CL486" s="941"/>
    </row>
    <row r="487" spans="1:90" s="927" customFormat="1" hidden="1">
      <c r="A487" s="928" t="str">
        <f>IF(ISERROR(#REF!),"xx","")</f>
        <v>xx</v>
      </c>
      <c r="B487" s="971"/>
      <c r="C487" s="950" t="str">
        <f t="shared" si="7"/>
        <v/>
      </c>
      <c r="D487" s="940">
        <v>9967002352</v>
      </c>
      <c r="E487" s="955" t="s">
        <v>2286</v>
      </c>
      <c r="F487" s="925" t="s">
        <v>1959</v>
      </c>
      <c r="G487" s="925"/>
      <c r="H487" s="925"/>
      <c r="I487" s="926"/>
      <c r="J487" s="926"/>
      <c r="K487" s="926"/>
      <c r="L487" s="926"/>
      <c r="M487" s="926"/>
      <c r="N487" s="926"/>
      <c r="O487" s="926"/>
      <c r="P487" s="926"/>
      <c r="Q487" s="926"/>
      <c r="R487" s="926"/>
      <c r="S487" s="926"/>
      <c r="T487" s="926"/>
      <c r="U487" s="926"/>
      <c r="V487" s="926"/>
      <c r="W487" s="926"/>
      <c r="X487" s="926"/>
      <c r="Y487" s="926"/>
      <c r="Z487" s="926"/>
      <c r="AA487" s="926"/>
      <c r="AB487" s="926"/>
      <c r="AC487" s="926"/>
      <c r="AD487" s="926"/>
      <c r="AE487" s="926"/>
      <c r="AF487" s="926"/>
      <c r="AG487" s="926"/>
      <c r="AH487" s="926"/>
      <c r="AI487" s="926"/>
      <c r="AJ487" s="926"/>
      <c r="AK487" s="926"/>
      <c r="AL487" s="926"/>
      <c r="AM487" s="926"/>
      <c r="AN487" s="926"/>
      <c r="AO487" s="926"/>
      <c r="AP487" s="926"/>
      <c r="AQ487" s="926"/>
      <c r="AR487" s="926"/>
      <c r="AS487" s="926"/>
      <c r="AT487" s="926"/>
      <c r="AU487" s="926"/>
      <c r="AV487" s="926"/>
      <c r="AW487" s="926"/>
      <c r="AX487" s="926"/>
      <c r="AY487" s="926"/>
      <c r="AZ487" s="926"/>
      <c r="BA487" s="926"/>
      <c r="BB487" s="926"/>
      <c r="BC487" s="926"/>
      <c r="BD487" s="926"/>
      <c r="BE487" s="926"/>
      <c r="BF487" s="926"/>
      <c r="BG487" s="926"/>
      <c r="BH487" s="926"/>
      <c r="BI487" s="926"/>
      <c r="BJ487" s="926"/>
      <c r="BK487" s="926"/>
      <c r="BL487" s="926"/>
      <c r="BM487" s="926"/>
      <c r="BN487" s="926"/>
      <c r="BO487" s="926"/>
      <c r="BP487" s="926"/>
      <c r="BQ487" s="926"/>
      <c r="BR487" s="926"/>
      <c r="BS487" s="926"/>
      <c r="BT487" s="926"/>
      <c r="BU487" s="926"/>
      <c r="BV487" s="926"/>
      <c r="BW487" s="926"/>
      <c r="BX487" s="926"/>
      <c r="BY487" s="926"/>
      <c r="BZ487" s="926"/>
      <c r="CA487" s="926"/>
      <c r="CB487" s="926"/>
      <c r="CC487" s="926"/>
      <c r="CD487" s="926"/>
      <c r="CE487" s="926"/>
      <c r="CF487" s="926"/>
      <c r="CG487" s="926"/>
      <c r="CH487" s="926"/>
      <c r="CI487" s="926"/>
      <c r="CJ487" s="926"/>
      <c r="CK487" s="926"/>
      <c r="CL487" s="941"/>
    </row>
    <row r="488" spans="1:90" s="927" customFormat="1" hidden="1">
      <c r="A488" s="928" t="str">
        <f>IF(ISERROR(#REF!),"xx","")</f>
        <v>xx</v>
      </c>
      <c r="B488" s="971"/>
      <c r="C488" s="950" t="str">
        <f t="shared" si="7"/>
        <v/>
      </c>
      <c r="D488" s="940">
        <v>9967002353</v>
      </c>
      <c r="E488" s="955" t="s">
        <v>4337</v>
      </c>
      <c r="F488" s="925" t="s">
        <v>1959</v>
      </c>
      <c r="G488" s="925"/>
      <c r="H488" s="925"/>
      <c r="I488" s="926"/>
      <c r="J488" s="926"/>
      <c r="K488" s="926"/>
      <c r="L488" s="926"/>
      <c r="M488" s="926"/>
      <c r="N488" s="926"/>
      <c r="O488" s="926"/>
      <c r="P488" s="926"/>
      <c r="Q488" s="926"/>
      <c r="R488" s="926"/>
      <c r="S488" s="926"/>
      <c r="T488" s="926"/>
      <c r="U488" s="926"/>
      <c r="V488" s="926"/>
      <c r="W488" s="926"/>
      <c r="X488" s="926"/>
      <c r="Y488" s="926"/>
      <c r="Z488" s="926"/>
      <c r="AA488" s="926"/>
      <c r="AB488" s="926"/>
      <c r="AC488" s="926"/>
      <c r="AD488" s="926"/>
      <c r="AE488" s="926"/>
      <c r="AF488" s="926"/>
      <c r="AG488" s="926"/>
      <c r="AH488" s="926"/>
      <c r="AI488" s="926"/>
      <c r="AJ488" s="926"/>
      <c r="AK488" s="926"/>
      <c r="AL488" s="926"/>
      <c r="AM488" s="926"/>
      <c r="AN488" s="926"/>
      <c r="AO488" s="926"/>
      <c r="AP488" s="926"/>
      <c r="AQ488" s="926"/>
      <c r="AR488" s="926"/>
      <c r="AS488" s="926"/>
      <c r="AT488" s="926"/>
      <c r="AU488" s="926"/>
      <c r="AV488" s="926"/>
      <c r="AW488" s="926"/>
      <c r="AX488" s="926"/>
      <c r="AY488" s="926"/>
      <c r="AZ488" s="926"/>
      <c r="BA488" s="926"/>
      <c r="BB488" s="926"/>
      <c r="BC488" s="926"/>
      <c r="BD488" s="926"/>
      <c r="BE488" s="926"/>
      <c r="BF488" s="926"/>
      <c r="BG488" s="926"/>
      <c r="BH488" s="926"/>
      <c r="BI488" s="926"/>
      <c r="BJ488" s="926"/>
      <c r="BK488" s="926"/>
      <c r="BL488" s="926"/>
      <c r="BM488" s="926"/>
      <c r="BN488" s="926"/>
      <c r="BO488" s="926"/>
      <c r="BP488" s="926"/>
      <c r="BQ488" s="926"/>
      <c r="BR488" s="926"/>
      <c r="BS488" s="926"/>
      <c r="BT488" s="926"/>
      <c r="BU488" s="926"/>
      <c r="BV488" s="926"/>
      <c r="BW488" s="926"/>
      <c r="BX488" s="926"/>
      <c r="BY488" s="926"/>
      <c r="BZ488" s="926"/>
      <c r="CA488" s="926"/>
      <c r="CB488" s="926"/>
      <c r="CC488" s="926"/>
      <c r="CD488" s="926"/>
      <c r="CE488" s="926"/>
      <c r="CF488" s="926"/>
      <c r="CG488" s="926"/>
      <c r="CH488" s="926"/>
      <c r="CI488" s="926"/>
      <c r="CJ488" s="926"/>
      <c r="CK488" s="926"/>
      <c r="CL488" s="941"/>
    </row>
    <row r="489" spans="1:90" s="927" customFormat="1" hidden="1">
      <c r="A489" s="928" t="str">
        <f>IF(ISERROR(#REF!),"xx","")</f>
        <v>xx</v>
      </c>
      <c r="B489" s="971"/>
      <c r="C489" s="950" t="str">
        <f t="shared" si="7"/>
        <v/>
      </c>
      <c r="D489" s="1918">
        <v>9967001324</v>
      </c>
      <c r="E489" s="1919" t="s">
        <v>2287</v>
      </c>
      <c r="F489" s="929" t="s">
        <v>4307</v>
      </c>
      <c r="G489" s="926"/>
      <c r="H489" s="926"/>
      <c r="I489" s="926"/>
      <c r="J489" s="926"/>
      <c r="K489" s="926"/>
      <c r="L489" s="926"/>
      <c r="M489" s="926"/>
      <c r="N489" s="926"/>
      <c r="O489" s="926"/>
      <c r="P489" s="926"/>
      <c r="Q489" s="926"/>
      <c r="R489" s="926"/>
      <c r="S489" s="926"/>
      <c r="T489" s="926"/>
      <c r="U489" s="926"/>
      <c r="V489" s="926"/>
      <c r="W489" s="926"/>
      <c r="X489" s="926"/>
      <c r="Y489" s="926"/>
      <c r="Z489" s="926"/>
      <c r="AA489" s="926"/>
      <c r="AB489" s="926"/>
      <c r="AC489" s="926"/>
      <c r="AD489" s="926"/>
      <c r="AE489" s="926"/>
      <c r="AF489" s="926"/>
      <c r="AG489" s="926"/>
      <c r="AH489" s="926"/>
      <c r="AI489" s="926"/>
      <c r="AJ489" s="926"/>
      <c r="AK489" s="926"/>
      <c r="AL489" s="926"/>
      <c r="AM489" s="926"/>
      <c r="AN489" s="926"/>
      <c r="AO489" s="926"/>
      <c r="AP489" s="926"/>
      <c r="AQ489" s="926"/>
      <c r="AR489" s="926"/>
      <c r="AS489" s="926"/>
      <c r="AT489" s="926"/>
      <c r="AU489" s="926"/>
      <c r="AV489" s="926"/>
      <c r="AW489" s="926"/>
      <c r="AX489" s="926"/>
      <c r="AY489" s="926"/>
      <c r="AZ489" s="926"/>
      <c r="BA489" s="926"/>
      <c r="BB489" s="926"/>
      <c r="BC489" s="926"/>
      <c r="BD489" s="926"/>
      <c r="BE489" s="926"/>
      <c r="BF489" s="926"/>
      <c r="BG489" s="926"/>
      <c r="BH489" s="926"/>
      <c r="BI489" s="926"/>
      <c r="BJ489" s="926"/>
      <c r="BK489" s="926"/>
      <c r="BL489" s="926"/>
      <c r="BM489" s="926"/>
      <c r="BN489" s="926"/>
      <c r="BO489" s="926"/>
      <c r="BP489" s="926"/>
      <c r="BQ489" s="926"/>
      <c r="BR489" s="926"/>
      <c r="BS489" s="926"/>
      <c r="BT489" s="926"/>
      <c r="BU489" s="926"/>
      <c r="BV489" s="926"/>
      <c r="BW489" s="926"/>
      <c r="BX489" s="926"/>
      <c r="BY489" s="926"/>
      <c r="BZ489" s="926"/>
      <c r="CA489" s="926"/>
      <c r="CB489" s="926"/>
      <c r="CC489" s="926"/>
      <c r="CD489" s="926"/>
      <c r="CE489" s="926"/>
      <c r="CF489" s="926"/>
      <c r="CG489" s="926"/>
      <c r="CH489" s="926"/>
      <c r="CI489" s="926"/>
      <c r="CJ489" s="926"/>
      <c r="CK489" s="926"/>
      <c r="CL489" s="941"/>
    </row>
    <row r="490" spans="1:90" s="927" customFormat="1" hidden="1">
      <c r="A490" s="928" t="str">
        <f>IF(ISERROR(#REF!),"xx","")</f>
        <v>xx</v>
      </c>
      <c r="B490" s="971"/>
      <c r="C490" s="950" t="str">
        <f t="shared" si="7"/>
        <v/>
      </c>
      <c r="D490" s="942" t="s">
        <v>1731</v>
      </c>
      <c r="E490" s="952" t="s">
        <v>2288</v>
      </c>
      <c r="F490" s="929">
        <v>951</v>
      </c>
      <c r="G490" s="929">
        <v>1051</v>
      </c>
      <c r="H490" s="929">
        <v>1200</v>
      </c>
      <c r="I490" s="929" t="s">
        <v>3407</v>
      </c>
      <c r="J490" s="929" t="s">
        <v>2076</v>
      </c>
      <c r="K490" s="929" t="s">
        <v>3410</v>
      </c>
      <c r="L490" s="926" t="s">
        <v>3409</v>
      </c>
      <c r="M490" s="926" t="s">
        <v>2890</v>
      </c>
      <c r="N490" s="926"/>
      <c r="O490" s="926"/>
      <c r="P490" s="926"/>
      <c r="Q490" s="926"/>
      <c r="R490" s="926"/>
      <c r="S490" s="926"/>
      <c r="T490" s="926"/>
      <c r="U490" s="926"/>
      <c r="V490" s="926"/>
      <c r="W490" s="926"/>
      <c r="X490" s="926"/>
      <c r="Y490" s="926"/>
      <c r="Z490" s="926"/>
      <c r="AA490" s="926"/>
      <c r="AB490" s="926"/>
      <c r="AC490" s="926"/>
      <c r="AD490" s="926"/>
      <c r="AE490" s="926"/>
      <c r="AF490" s="926"/>
      <c r="AG490" s="926"/>
      <c r="AH490" s="926"/>
      <c r="AI490" s="926"/>
      <c r="AJ490" s="926"/>
      <c r="AK490" s="926"/>
      <c r="AL490" s="926"/>
      <c r="AM490" s="926"/>
      <c r="AN490" s="926"/>
      <c r="AO490" s="926"/>
      <c r="AP490" s="926"/>
      <c r="AQ490" s="926"/>
      <c r="AR490" s="926"/>
      <c r="AS490" s="926"/>
      <c r="AT490" s="926"/>
      <c r="AU490" s="926"/>
      <c r="AV490" s="926"/>
      <c r="AW490" s="926"/>
      <c r="AX490" s="926"/>
      <c r="AY490" s="926"/>
      <c r="AZ490" s="926"/>
      <c r="BA490" s="926"/>
      <c r="BB490" s="926"/>
      <c r="BC490" s="926"/>
      <c r="BD490" s="926"/>
      <c r="BE490" s="926"/>
      <c r="BF490" s="926"/>
      <c r="BG490" s="926"/>
      <c r="BH490" s="926"/>
      <c r="BI490" s="926"/>
      <c r="BJ490" s="926"/>
      <c r="BK490" s="926"/>
      <c r="BL490" s="926"/>
      <c r="BM490" s="926"/>
      <c r="BN490" s="926"/>
      <c r="BO490" s="926"/>
      <c r="BP490" s="926"/>
      <c r="BQ490" s="926"/>
      <c r="BR490" s="926"/>
      <c r="BS490" s="926"/>
      <c r="BT490" s="926"/>
      <c r="BU490" s="926"/>
      <c r="BV490" s="926"/>
      <c r="BW490" s="926"/>
      <c r="BX490" s="926"/>
      <c r="BY490" s="926"/>
      <c r="BZ490" s="926"/>
      <c r="CA490" s="926"/>
      <c r="CB490" s="926"/>
      <c r="CC490" s="926"/>
      <c r="CD490" s="926"/>
      <c r="CE490" s="926"/>
      <c r="CF490" s="926"/>
      <c r="CG490" s="926"/>
      <c r="CH490" s="926"/>
      <c r="CI490" s="926"/>
      <c r="CJ490" s="926"/>
      <c r="CK490" s="926"/>
      <c r="CL490" s="941"/>
    </row>
    <row r="491" spans="1:90" s="927" customFormat="1" hidden="1">
      <c r="A491" s="928" t="str">
        <f>IF(ISERROR(#REF!),"xx","")</f>
        <v>xx</v>
      </c>
      <c r="B491" s="971"/>
      <c r="C491" s="950" t="str">
        <f t="shared" si="7"/>
        <v/>
      </c>
      <c r="D491" s="942" t="s">
        <v>3360</v>
      </c>
      <c r="E491" s="952" t="s">
        <v>2288</v>
      </c>
      <c r="F491" s="929">
        <v>1100</v>
      </c>
      <c r="G491" s="929"/>
      <c r="H491" s="929"/>
      <c r="I491" s="929"/>
      <c r="J491" s="929"/>
      <c r="K491" s="929"/>
      <c r="L491" s="926"/>
      <c r="M491" s="926"/>
      <c r="N491" s="926"/>
      <c r="O491" s="926"/>
      <c r="P491" s="926"/>
      <c r="Q491" s="926"/>
      <c r="R491" s="926"/>
      <c r="S491" s="926"/>
      <c r="T491" s="926"/>
      <c r="U491" s="926"/>
      <c r="V491" s="926"/>
      <c r="W491" s="926"/>
      <c r="X491" s="926"/>
      <c r="Y491" s="926"/>
      <c r="Z491" s="926"/>
      <c r="AA491" s="926"/>
      <c r="AB491" s="926"/>
      <c r="AC491" s="926"/>
      <c r="AD491" s="926"/>
      <c r="AE491" s="926"/>
      <c r="AF491" s="926"/>
      <c r="AG491" s="926"/>
      <c r="AH491" s="926"/>
      <c r="AI491" s="926"/>
      <c r="AJ491" s="926"/>
      <c r="AK491" s="926"/>
      <c r="AL491" s="926"/>
      <c r="AM491" s="926"/>
      <c r="AN491" s="926"/>
      <c r="AO491" s="926"/>
      <c r="AP491" s="926"/>
      <c r="AQ491" s="926"/>
      <c r="AR491" s="926"/>
      <c r="AS491" s="926"/>
      <c r="AT491" s="926"/>
      <c r="AU491" s="926"/>
      <c r="AV491" s="926"/>
      <c r="AW491" s="926"/>
      <c r="AX491" s="926"/>
      <c r="AY491" s="926"/>
      <c r="AZ491" s="926"/>
      <c r="BA491" s="926"/>
      <c r="BB491" s="926"/>
      <c r="BC491" s="926"/>
      <c r="BD491" s="926"/>
      <c r="BE491" s="926"/>
      <c r="BF491" s="926"/>
      <c r="BG491" s="926"/>
      <c r="BH491" s="926"/>
      <c r="BI491" s="926"/>
      <c r="BJ491" s="926"/>
      <c r="BK491" s="926"/>
      <c r="BL491" s="926"/>
      <c r="BM491" s="926"/>
      <c r="BN491" s="926"/>
      <c r="BO491" s="926"/>
      <c r="BP491" s="926"/>
      <c r="BQ491" s="926"/>
      <c r="BR491" s="926"/>
      <c r="BS491" s="926"/>
      <c r="BT491" s="926"/>
      <c r="BU491" s="926"/>
      <c r="BV491" s="926"/>
      <c r="BW491" s="926"/>
      <c r="BX491" s="926"/>
      <c r="BY491" s="926"/>
      <c r="BZ491" s="926"/>
      <c r="CA491" s="926"/>
      <c r="CB491" s="926"/>
      <c r="CC491" s="926"/>
      <c r="CD491" s="926"/>
      <c r="CE491" s="926"/>
      <c r="CF491" s="926"/>
      <c r="CG491" s="926"/>
      <c r="CH491" s="926"/>
      <c r="CI491" s="926"/>
      <c r="CJ491" s="926"/>
      <c r="CK491" s="926"/>
      <c r="CL491" s="941"/>
    </row>
    <row r="492" spans="1:90" s="927" customFormat="1" hidden="1">
      <c r="A492" s="928" t="str">
        <f>IF(ISERROR(#REF!),"xx","")</f>
        <v>xx</v>
      </c>
      <c r="B492" s="971"/>
      <c r="C492" s="950" t="str">
        <f t="shared" si="7"/>
        <v/>
      </c>
      <c r="D492" s="942" t="s">
        <v>4228</v>
      </c>
      <c r="E492" s="952" t="s">
        <v>2288</v>
      </c>
      <c r="F492" s="929" t="s">
        <v>4296</v>
      </c>
      <c r="G492" s="929" t="s">
        <v>4332</v>
      </c>
      <c r="H492" s="929" t="s">
        <v>4297</v>
      </c>
      <c r="I492" s="929"/>
      <c r="J492" s="929"/>
      <c r="K492" s="929"/>
      <c r="L492" s="926"/>
      <c r="M492" s="926"/>
      <c r="N492" s="926"/>
      <c r="O492" s="926"/>
      <c r="P492" s="926"/>
      <c r="Q492" s="926"/>
      <c r="R492" s="926"/>
      <c r="S492" s="926"/>
      <c r="T492" s="926"/>
      <c r="U492" s="926"/>
      <c r="V492" s="926"/>
      <c r="W492" s="926"/>
      <c r="X492" s="926"/>
      <c r="Y492" s="926"/>
      <c r="Z492" s="926"/>
      <c r="AA492" s="926"/>
      <c r="AB492" s="926"/>
      <c r="AC492" s="926"/>
      <c r="AD492" s="926"/>
      <c r="AE492" s="926"/>
      <c r="AF492" s="926"/>
      <c r="AG492" s="926"/>
      <c r="AH492" s="926"/>
      <c r="AI492" s="926"/>
      <c r="AJ492" s="926"/>
      <c r="AK492" s="926"/>
      <c r="AL492" s="926"/>
      <c r="AM492" s="926"/>
      <c r="AN492" s="926"/>
      <c r="AO492" s="926"/>
      <c r="AP492" s="926"/>
      <c r="AQ492" s="926"/>
      <c r="AR492" s="926"/>
      <c r="AS492" s="926"/>
      <c r="AT492" s="926"/>
      <c r="AU492" s="926"/>
      <c r="AV492" s="926"/>
      <c r="AW492" s="926"/>
      <c r="AX492" s="926"/>
      <c r="AY492" s="926"/>
      <c r="AZ492" s="926"/>
      <c r="BA492" s="926"/>
      <c r="BB492" s="926"/>
      <c r="BC492" s="926"/>
      <c r="BD492" s="926"/>
      <c r="BE492" s="926"/>
      <c r="BF492" s="926"/>
      <c r="BG492" s="926"/>
      <c r="BH492" s="926"/>
      <c r="BI492" s="926"/>
      <c r="BJ492" s="926"/>
      <c r="BK492" s="926"/>
      <c r="BL492" s="926"/>
      <c r="BM492" s="926"/>
      <c r="BN492" s="926"/>
      <c r="BO492" s="926"/>
      <c r="BP492" s="926"/>
      <c r="BQ492" s="926"/>
      <c r="BR492" s="926"/>
      <c r="BS492" s="926"/>
      <c r="BT492" s="926"/>
      <c r="BU492" s="926"/>
      <c r="BV492" s="926"/>
      <c r="BW492" s="926"/>
      <c r="BX492" s="926"/>
      <c r="BY492" s="926"/>
      <c r="BZ492" s="926"/>
      <c r="CA492" s="926"/>
      <c r="CB492" s="926"/>
      <c r="CC492" s="926"/>
      <c r="CD492" s="926"/>
      <c r="CE492" s="926"/>
      <c r="CF492" s="926"/>
      <c r="CG492" s="926"/>
      <c r="CH492" s="926"/>
      <c r="CI492" s="926"/>
      <c r="CJ492" s="926"/>
      <c r="CK492" s="926"/>
      <c r="CL492" s="941"/>
    </row>
    <row r="493" spans="1:90" s="927" customFormat="1" hidden="1">
      <c r="A493" s="928" t="str">
        <f>IF(ISERROR(#REF!),"xx","")</f>
        <v>xx</v>
      </c>
      <c r="B493" s="971"/>
      <c r="C493" s="950" t="str">
        <f t="shared" si="7"/>
        <v/>
      </c>
      <c r="D493" s="942" t="s">
        <v>771</v>
      </c>
      <c r="E493" s="952" t="s">
        <v>2289</v>
      </c>
      <c r="F493" s="929">
        <v>1051</v>
      </c>
      <c r="G493" s="929">
        <v>1200</v>
      </c>
      <c r="H493" s="929" t="s">
        <v>2076</v>
      </c>
      <c r="I493" s="929" t="s">
        <v>4298</v>
      </c>
      <c r="J493" s="929" t="s">
        <v>4300</v>
      </c>
      <c r="K493" s="929" t="s">
        <v>4301</v>
      </c>
      <c r="L493" s="929" t="s">
        <v>4304</v>
      </c>
      <c r="M493" s="929" t="s">
        <v>4307</v>
      </c>
      <c r="N493" s="929" t="s">
        <v>695</v>
      </c>
      <c r="O493" s="929" t="s">
        <v>2078</v>
      </c>
      <c r="P493" s="929" t="s">
        <v>1495</v>
      </c>
      <c r="Q493" s="926"/>
      <c r="R493" s="926"/>
      <c r="S493" s="926"/>
      <c r="T493" s="926"/>
      <c r="U493" s="926"/>
      <c r="V493" s="926"/>
      <c r="W493" s="926"/>
      <c r="X493" s="926"/>
      <c r="Y493" s="926"/>
      <c r="Z493" s="926"/>
      <c r="AA493" s="926"/>
      <c r="AB493" s="926"/>
      <c r="AC493" s="926"/>
      <c r="AD493" s="926"/>
      <c r="AE493" s="926"/>
      <c r="AF493" s="926"/>
      <c r="AG493" s="926"/>
      <c r="AH493" s="926"/>
      <c r="AI493" s="926"/>
      <c r="AJ493" s="926"/>
      <c r="AK493" s="926"/>
      <c r="AL493" s="926"/>
      <c r="AM493" s="926"/>
      <c r="AN493" s="926"/>
      <c r="AO493" s="926"/>
      <c r="AP493" s="926"/>
      <c r="AQ493" s="926"/>
      <c r="AR493" s="926"/>
      <c r="AS493" s="926"/>
      <c r="AT493" s="926"/>
      <c r="AU493" s="926"/>
      <c r="AV493" s="926"/>
      <c r="AW493" s="926"/>
      <c r="AX493" s="926"/>
      <c r="AY493" s="926"/>
      <c r="AZ493" s="926"/>
      <c r="BA493" s="926"/>
      <c r="BB493" s="926"/>
      <c r="BC493" s="926"/>
      <c r="BD493" s="926"/>
      <c r="BE493" s="926"/>
      <c r="BF493" s="926"/>
      <c r="BG493" s="926"/>
      <c r="BH493" s="926"/>
      <c r="BI493" s="926"/>
      <c r="BJ493" s="926"/>
      <c r="BK493" s="926"/>
      <c r="BL493" s="926"/>
      <c r="BM493" s="926"/>
      <c r="BN493" s="926"/>
      <c r="BO493" s="926"/>
      <c r="BP493" s="926"/>
      <c r="BQ493" s="926"/>
      <c r="BR493" s="926"/>
      <c r="BS493" s="926"/>
      <c r="BT493" s="926"/>
      <c r="BU493" s="926"/>
      <c r="BV493" s="926"/>
      <c r="BW493" s="926"/>
      <c r="BX493" s="926"/>
      <c r="BY493" s="926"/>
      <c r="BZ493" s="926"/>
      <c r="CA493" s="926"/>
      <c r="CB493" s="926"/>
      <c r="CC493" s="926"/>
      <c r="CD493" s="926"/>
      <c r="CE493" s="926"/>
      <c r="CF493" s="926"/>
      <c r="CG493" s="926"/>
      <c r="CH493" s="926"/>
      <c r="CI493" s="926"/>
      <c r="CJ493" s="926"/>
      <c r="CK493" s="926"/>
      <c r="CL493" s="941"/>
    </row>
    <row r="494" spans="1:90" s="927" customFormat="1" hidden="1">
      <c r="A494" s="928" t="str">
        <f>IF(ISERROR(#REF!),"xx","")</f>
        <v>xx</v>
      </c>
      <c r="B494" s="971"/>
      <c r="C494" s="950" t="str">
        <f t="shared" si="7"/>
        <v/>
      </c>
      <c r="D494" s="942" t="s">
        <v>1387</v>
      </c>
      <c r="E494" s="952" t="s">
        <v>2290</v>
      </c>
      <c r="F494" s="926" t="s">
        <v>4307</v>
      </c>
      <c r="G494" s="926"/>
      <c r="H494" s="926"/>
      <c r="I494" s="926"/>
      <c r="J494" s="926"/>
      <c r="K494" s="926"/>
      <c r="L494" s="926"/>
      <c r="M494" s="926"/>
      <c r="N494" s="926"/>
      <c r="O494" s="926"/>
      <c r="P494" s="926"/>
      <c r="Q494" s="926"/>
      <c r="R494" s="926"/>
      <c r="S494" s="926"/>
      <c r="T494" s="926"/>
      <c r="U494" s="926"/>
      <c r="V494" s="926"/>
      <c r="W494" s="926"/>
      <c r="X494" s="926"/>
      <c r="Y494" s="926"/>
      <c r="Z494" s="926"/>
      <c r="AA494" s="926"/>
      <c r="AB494" s="926"/>
      <c r="AC494" s="926"/>
      <c r="AD494" s="926"/>
      <c r="AE494" s="926"/>
      <c r="AF494" s="926"/>
      <c r="AG494" s="926"/>
      <c r="AH494" s="926"/>
      <c r="AI494" s="926"/>
      <c r="AJ494" s="926"/>
      <c r="AK494" s="926"/>
      <c r="AL494" s="926"/>
      <c r="AM494" s="926"/>
      <c r="AN494" s="926"/>
      <c r="AO494" s="926"/>
      <c r="AP494" s="926"/>
      <c r="AQ494" s="926"/>
      <c r="AR494" s="926"/>
      <c r="AS494" s="926"/>
      <c r="AT494" s="926"/>
      <c r="AU494" s="926"/>
      <c r="AV494" s="926"/>
      <c r="AW494" s="926"/>
      <c r="AX494" s="926"/>
      <c r="AY494" s="926"/>
      <c r="AZ494" s="926"/>
      <c r="BA494" s="926"/>
      <c r="BB494" s="926"/>
      <c r="BC494" s="926"/>
      <c r="BD494" s="926"/>
      <c r="BE494" s="926"/>
      <c r="BF494" s="926"/>
      <c r="BG494" s="926"/>
      <c r="BH494" s="926"/>
      <c r="BI494" s="926"/>
      <c r="BJ494" s="926"/>
      <c r="BK494" s="926"/>
      <c r="BL494" s="926"/>
      <c r="BM494" s="926"/>
      <c r="BN494" s="926"/>
      <c r="BO494" s="926"/>
      <c r="BP494" s="926"/>
      <c r="BQ494" s="926"/>
      <c r="BR494" s="926"/>
      <c r="BS494" s="926"/>
      <c r="BT494" s="926"/>
      <c r="BU494" s="926"/>
      <c r="BV494" s="926"/>
      <c r="BW494" s="926"/>
      <c r="BX494" s="926"/>
      <c r="BY494" s="926"/>
      <c r="BZ494" s="926"/>
      <c r="CA494" s="926"/>
      <c r="CB494" s="926"/>
      <c r="CC494" s="926"/>
      <c r="CD494" s="926"/>
      <c r="CE494" s="926"/>
      <c r="CF494" s="926"/>
      <c r="CG494" s="926"/>
      <c r="CH494" s="926"/>
      <c r="CI494" s="926"/>
      <c r="CJ494" s="926"/>
      <c r="CK494" s="926"/>
      <c r="CL494" s="941"/>
    </row>
    <row r="495" spans="1:90" s="927" customFormat="1" hidden="1">
      <c r="A495" s="928" t="str">
        <f>IF(ISERROR(#REF!),"xx","")</f>
        <v>xx</v>
      </c>
      <c r="B495" s="971"/>
      <c r="C495" s="950" t="str">
        <f t="shared" si="7"/>
        <v/>
      </c>
      <c r="D495" s="942" t="s">
        <v>2401</v>
      </c>
      <c r="E495" s="952" t="s">
        <v>2291</v>
      </c>
      <c r="F495" s="929" t="s">
        <v>3407</v>
      </c>
      <c r="G495" s="929" t="s">
        <v>3410</v>
      </c>
      <c r="H495" s="932" t="s">
        <v>3409</v>
      </c>
      <c r="I495" s="929" t="s">
        <v>2890</v>
      </c>
      <c r="J495" s="926" t="s">
        <v>4299</v>
      </c>
      <c r="K495" s="926" t="s">
        <v>4302</v>
      </c>
      <c r="L495" s="926" t="s">
        <v>4303</v>
      </c>
      <c r="M495" s="926" t="s">
        <v>3900</v>
      </c>
      <c r="N495" s="926" t="s">
        <v>3902</v>
      </c>
      <c r="O495" s="926" t="s">
        <v>3904</v>
      </c>
      <c r="P495" s="929" t="s">
        <v>4298</v>
      </c>
      <c r="Q495" s="929" t="s">
        <v>4300</v>
      </c>
      <c r="R495" s="929" t="s">
        <v>4301</v>
      </c>
      <c r="S495" s="926" t="s">
        <v>4304</v>
      </c>
      <c r="T495" s="926" t="s">
        <v>4305</v>
      </c>
      <c r="U495" s="926"/>
      <c r="V495" s="926"/>
      <c r="W495" s="926"/>
      <c r="X495" s="926"/>
      <c r="Y495" s="926"/>
      <c r="Z495" s="926"/>
      <c r="AA495" s="926"/>
      <c r="AB495" s="926"/>
      <c r="AC495" s="926"/>
      <c r="AD495" s="926"/>
      <c r="AE495" s="926"/>
      <c r="AF495" s="926"/>
      <c r="AG495" s="926"/>
      <c r="AH495" s="926"/>
      <c r="AI495" s="926"/>
      <c r="AJ495" s="926"/>
      <c r="AK495" s="926"/>
      <c r="AL495" s="926"/>
      <c r="AM495" s="926"/>
      <c r="AN495" s="926"/>
      <c r="AO495" s="926"/>
      <c r="AP495" s="926"/>
      <c r="AQ495" s="926"/>
      <c r="AR495" s="926"/>
      <c r="AS495" s="926"/>
      <c r="AT495" s="926"/>
      <c r="AU495" s="926"/>
      <c r="AV495" s="926"/>
      <c r="AW495" s="926"/>
      <c r="AX495" s="926"/>
      <c r="AY495" s="926"/>
      <c r="AZ495" s="926"/>
      <c r="BA495" s="926"/>
      <c r="BB495" s="926"/>
      <c r="BC495" s="926"/>
      <c r="BD495" s="926"/>
      <c r="BE495" s="926"/>
      <c r="BF495" s="926"/>
      <c r="BG495" s="926"/>
      <c r="BH495" s="926"/>
      <c r="BI495" s="926"/>
      <c r="BJ495" s="926"/>
      <c r="BK495" s="926"/>
      <c r="BL495" s="926"/>
      <c r="BM495" s="926"/>
      <c r="BN495" s="926"/>
      <c r="BO495" s="926"/>
      <c r="BP495" s="926"/>
      <c r="BQ495" s="926"/>
      <c r="BR495" s="926"/>
      <c r="BS495" s="926"/>
      <c r="BT495" s="926"/>
      <c r="BU495" s="926"/>
      <c r="BV495" s="926"/>
      <c r="BW495" s="926"/>
      <c r="BX495" s="926"/>
      <c r="BY495" s="926"/>
      <c r="BZ495" s="926"/>
      <c r="CA495" s="926"/>
      <c r="CB495" s="926"/>
      <c r="CC495" s="926"/>
      <c r="CD495" s="926"/>
      <c r="CE495" s="926"/>
      <c r="CF495" s="926"/>
      <c r="CG495" s="926"/>
      <c r="CH495" s="926"/>
      <c r="CI495" s="926"/>
      <c r="CJ495" s="926"/>
      <c r="CK495" s="926"/>
      <c r="CL495" s="941"/>
    </row>
    <row r="496" spans="1:90" s="927" customFormat="1">
      <c r="A496" s="928" t="str">
        <f>IF(ISERROR(#REF!),"xx","")</f>
        <v>xx</v>
      </c>
      <c r="B496" s="971"/>
      <c r="C496" s="950" t="str">
        <f t="shared" si="7"/>
        <v>Press C83hc</v>
      </c>
      <c r="D496" s="942" t="s">
        <v>1825</v>
      </c>
      <c r="E496" s="952" t="s">
        <v>2292</v>
      </c>
      <c r="F496" s="929" t="s">
        <v>3407</v>
      </c>
      <c r="G496" s="929" t="s">
        <v>3410</v>
      </c>
      <c r="H496" s="926" t="s">
        <v>3409</v>
      </c>
      <c r="I496" s="926" t="s">
        <v>2890</v>
      </c>
      <c r="J496" s="926" t="s">
        <v>4296</v>
      </c>
      <c r="K496" s="926" t="s">
        <v>4332</v>
      </c>
      <c r="L496" s="926" t="s">
        <v>4297</v>
      </c>
      <c r="M496" s="929" t="s">
        <v>4299</v>
      </c>
      <c r="N496" s="926" t="s">
        <v>4302</v>
      </c>
      <c r="O496" s="926" t="s">
        <v>4303</v>
      </c>
      <c r="P496" s="926" t="s">
        <v>4308</v>
      </c>
      <c r="Q496" s="926" t="s">
        <v>4309</v>
      </c>
      <c r="R496" s="926" t="s">
        <v>3900</v>
      </c>
      <c r="S496" s="926" t="s">
        <v>3902</v>
      </c>
      <c r="T496" s="926" t="s">
        <v>3904</v>
      </c>
      <c r="U496" s="926" t="s">
        <v>4313</v>
      </c>
      <c r="V496" s="926" t="s">
        <v>4314</v>
      </c>
      <c r="W496" s="926" t="s">
        <v>4315</v>
      </c>
      <c r="X496" s="926" t="s">
        <v>4310</v>
      </c>
      <c r="Y496" s="926" t="s">
        <v>4311</v>
      </c>
      <c r="Z496" s="926" t="s">
        <v>4305</v>
      </c>
      <c r="AA496" s="926" t="s">
        <v>4567</v>
      </c>
      <c r="AB496" s="926"/>
      <c r="AC496" s="926"/>
      <c r="AD496" s="926"/>
      <c r="AE496" s="926"/>
      <c r="AF496" s="926"/>
      <c r="AG496" s="926"/>
      <c r="AH496" s="926"/>
      <c r="AI496" s="926"/>
      <c r="AJ496" s="926"/>
      <c r="AK496" s="926"/>
      <c r="AL496" s="926"/>
      <c r="AM496" s="926"/>
      <c r="AN496" s="926"/>
      <c r="AO496" s="926"/>
      <c r="AP496" s="926"/>
      <c r="AQ496" s="926"/>
      <c r="AR496" s="926"/>
      <c r="AS496" s="926"/>
      <c r="AT496" s="926"/>
      <c r="AU496" s="926"/>
      <c r="AV496" s="926"/>
      <c r="AW496" s="926"/>
      <c r="AX496" s="926"/>
      <c r="AY496" s="926"/>
      <c r="AZ496" s="926"/>
      <c r="BA496" s="926"/>
      <c r="BB496" s="926"/>
      <c r="BC496" s="926"/>
      <c r="BD496" s="926"/>
      <c r="BE496" s="926"/>
      <c r="BF496" s="926"/>
      <c r="BG496" s="926"/>
      <c r="BH496" s="926"/>
      <c r="BI496" s="926"/>
      <c r="BJ496" s="926"/>
      <c r="BK496" s="926"/>
      <c r="BL496" s="926"/>
      <c r="BM496" s="926"/>
      <c r="BN496" s="926"/>
      <c r="BO496" s="926"/>
      <c r="BP496" s="926"/>
      <c r="BQ496" s="926"/>
      <c r="BR496" s="926"/>
      <c r="BS496" s="926"/>
      <c r="BT496" s="926"/>
      <c r="BU496" s="926"/>
      <c r="BV496" s="926"/>
      <c r="BW496" s="926"/>
      <c r="BX496" s="926"/>
      <c r="BY496" s="926"/>
      <c r="BZ496" s="926"/>
      <c r="CA496" s="926"/>
      <c r="CB496" s="926"/>
      <c r="CC496" s="926"/>
      <c r="CD496" s="926"/>
      <c r="CE496" s="926"/>
      <c r="CF496" s="926"/>
      <c r="CG496" s="926"/>
      <c r="CH496" s="926"/>
      <c r="CI496" s="926"/>
      <c r="CJ496" s="926"/>
      <c r="CK496" s="926"/>
      <c r="CL496" s="941"/>
    </row>
    <row r="497" spans="1:90" s="927" customFormat="1" hidden="1">
      <c r="A497" s="928" t="str">
        <f>IF(ISERROR(#REF!),"xx","")</f>
        <v>xx</v>
      </c>
      <c r="B497" s="971"/>
      <c r="C497" s="950" t="str">
        <f t="shared" si="7"/>
        <v/>
      </c>
      <c r="D497" s="942" t="s">
        <v>3684</v>
      </c>
      <c r="E497" s="952" t="s">
        <v>3188</v>
      </c>
      <c r="F497" s="926">
        <v>308</v>
      </c>
      <c r="G497" s="926">
        <v>368</v>
      </c>
      <c r="H497" s="926">
        <v>458</v>
      </c>
      <c r="I497" s="926">
        <v>558</v>
      </c>
      <c r="J497" s="926">
        <v>654</v>
      </c>
      <c r="K497" s="926">
        <v>754</v>
      </c>
      <c r="L497" s="926" t="s">
        <v>2473</v>
      </c>
      <c r="M497" s="926" t="s">
        <v>2474</v>
      </c>
      <c r="N497" s="926" t="s">
        <v>4256</v>
      </c>
      <c r="O497" s="926" t="s">
        <v>2475</v>
      </c>
      <c r="P497" s="926" t="s">
        <v>4241</v>
      </c>
      <c r="Q497" s="926" t="s">
        <v>2384</v>
      </c>
      <c r="R497" s="926" t="s">
        <v>4242</v>
      </c>
      <c r="S497" s="926" t="s">
        <v>2383</v>
      </c>
      <c r="T497" s="926" t="s">
        <v>4243</v>
      </c>
      <c r="U497" s="926" t="s">
        <v>2378</v>
      </c>
      <c r="V497" s="926" t="s">
        <v>4095</v>
      </c>
      <c r="W497" s="926" t="s">
        <v>2379</v>
      </c>
      <c r="X497" s="926" t="s">
        <v>2079</v>
      </c>
      <c r="Y497" s="926" t="s">
        <v>2325</v>
      </c>
      <c r="Z497" s="929" t="s">
        <v>3291</v>
      </c>
      <c r="AA497" s="926" t="s">
        <v>2080</v>
      </c>
      <c r="AB497" s="926" t="s">
        <v>2333</v>
      </c>
      <c r="AC497" s="929" t="s">
        <v>3128</v>
      </c>
      <c r="AD497" s="926" t="s">
        <v>2081</v>
      </c>
      <c r="AE497" s="926" t="s">
        <v>2082</v>
      </c>
      <c r="AF497" s="926" t="s">
        <v>3130</v>
      </c>
      <c r="AG497" s="926" t="s">
        <v>1804</v>
      </c>
      <c r="AH497" s="926" t="s">
        <v>2052</v>
      </c>
      <c r="AI497" s="926" t="s">
        <v>3665</v>
      </c>
      <c r="AJ497" s="926" t="s">
        <v>1789</v>
      </c>
      <c r="AK497" s="926" t="s">
        <v>2051</v>
      </c>
      <c r="AL497" s="929" t="s">
        <v>3674</v>
      </c>
      <c r="AM497" s="926" t="s">
        <v>1149</v>
      </c>
      <c r="AN497" s="926" t="s">
        <v>2072</v>
      </c>
      <c r="AO497" s="926" t="s">
        <v>3675</v>
      </c>
      <c r="AP497" s="926" t="s">
        <v>1150</v>
      </c>
      <c r="AQ497" s="926" t="s">
        <v>2073</v>
      </c>
      <c r="AR497" s="926" t="s">
        <v>2068</v>
      </c>
      <c r="AS497" s="926" t="s">
        <v>2380</v>
      </c>
      <c r="AT497" s="926" t="s">
        <v>909</v>
      </c>
      <c r="AU497" s="926" t="s">
        <v>2083</v>
      </c>
      <c r="AV497" s="926"/>
      <c r="AW497" s="926"/>
      <c r="AX497" s="926"/>
      <c r="AY497" s="926"/>
      <c r="AZ497" s="926"/>
      <c r="BA497" s="926"/>
      <c r="BB497" s="926"/>
      <c r="BC497" s="926"/>
      <c r="BD497" s="926"/>
      <c r="BE497" s="926"/>
      <c r="BF497" s="926"/>
      <c r="BG497" s="926"/>
      <c r="BH497" s="926"/>
      <c r="BI497" s="926"/>
      <c r="BJ497" s="926"/>
      <c r="BK497" s="926"/>
      <c r="BL497" s="926"/>
      <c r="BM497" s="926"/>
      <c r="BN497" s="926"/>
      <c r="BO497" s="926"/>
      <c r="BP497" s="926"/>
      <c r="BQ497" s="926"/>
      <c r="BR497" s="926"/>
      <c r="BS497" s="926"/>
      <c r="BT497" s="926"/>
      <c r="BU497" s="926"/>
      <c r="BV497" s="926"/>
      <c r="BW497" s="926"/>
      <c r="BX497" s="926"/>
      <c r="BY497" s="926"/>
      <c r="BZ497" s="926"/>
      <c r="CA497" s="926"/>
      <c r="CB497" s="926"/>
      <c r="CC497" s="926"/>
      <c r="CD497" s="926"/>
      <c r="CE497" s="926"/>
      <c r="CF497" s="926"/>
      <c r="CG497" s="926"/>
      <c r="CH497" s="926"/>
      <c r="CI497" s="926"/>
      <c r="CJ497" s="926"/>
      <c r="CK497" s="926"/>
      <c r="CL497" s="941"/>
    </row>
    <row r="498" spans="1:90" s="927" customFormat="1" hidden="1">
      <c r="A498" s="928" t="str">
        <f>IF(ISERROR(#REF!),"xx","")</f>
        <v>xx</v>
      </c>
      <c r="B498" s="971"/>
      <c r="C498" s="950" t="str">
        <f t="shared" si="7"/>
        <v/>
      </c>
      <c r="D498" s="942" t="s">
        <v>3065</v>
      </c>
      <c r="E498" s="952" t="s">
        <v>3093</v>
      </c>
      <c r="F498" s="929">
        <v>227</v>
      </c>
      <c r="G498" s="929">
        <v>287</v>
      </c>
      <c r="H498" s="926">
        <v>367</v>
      </c>
      <c r="I498" s="929" t="s">
        <v>3256</v>
      </c>
      <c r="J498" s="926" t="s">
        <v>3257</v>
      </c>
      <c r="K498" s="926"/>
      <c r="L498" s="926"/>
      <c r="M498" s="926"/>
      <c r="N498" s="926"/>
      <c r="O498" s="926"/>
      <c r="P498" s="926"/>
      <c r="Q498" s="926"/>
      <c r="R498" s="926"/>
      <c r="S498" s="926"/>
      <c r="T498" s="926"/>
      <c r="U498" s="926"/>
      <c r="V498" s="926"/>
      <c r="W498" s="926"/>
      <c r="X498" s="926"/>
      <c r="Y498" s="926"/>
      <c r="Z498" s="926"/>
      <c r="AA498" s="926"/>
      <c r="AB498" s="926"/>
      <c r="AC498" s="926"/>
      <c r="AD498" s="926"/>
      <c r="AE498" s="926"/>
      <c r="AF498" s="926"/>
      <c r="AG498" s="926"/>
      <c r="AH498" s="926"/>
      <c r="AI498" s="926"/>
      <c r="AJ498" s="926"/>
      <c r="AK498" s="926"/>
      <c r="AL498" s="926"/>
      <c r="AM498" s="926"/>
      <c r="AN498" s="926"/>
      <c r="AO498" s="926"/>
      <c r="AP498" s="926"/>
      <c r="AQ498" s="926"/>
      <c r="AR498" s="926"/>
      <c r="AS498" s="926"/>
      <c r="AT498" s="926"/>
      <c r="AU498" s="926"/>
      <c r="AV498" s="926"/>
      <c r="AW498" s="926"/>
      <c r="AX498" s="926"/>
      <c r="AY498" s="926"/>
      <c r="AZ498" s="926"/>
      <c r="BA498" s="926"/>
      <c r="BB498" s="926"/>
      <c r="BC498" s="926"/>
      <c r="BD498" s="926"/>
      <c r="BE498" s="926"/>
      <c r="BF498" s="926"/>
      <c r="BG498" s="926"/>
      <c r="BH498" s="926"/>
      <c r="BI498" s="926"/>
      <c r="BJ498" s="926"/>
      <c r="BK498" s="926"/>
      <c r="BL498" s="926"/>
      <c r="BM498" s="926"/>
      <c r="BN498" s="926"/>
      <c r="BO498" s="926"/>
      <c r="BP498" s="926"/>
      <c r="BQ498" s="926"/>
      <c r="BR498" s="926"/>
      <c r="BS498" s="926"/>
      <c r="BT498" s="926"/>
      <c r="BU498" s="926"/>
      <c r="BV498" s="926"/>
      <c r="BW498" s="926"/>
      <c r="BX498" s="926"/>
      <c r="BY498" s="926"/>
      <c r="BZ498" s="926"/>
      <c r="CA498" s="926"/>
      <c r="CB498" s="926"/>
      <c r="CC498" s="926"/>
      <c r="CD498" s="926"/>
      <c r="CE498" s="926"/>
      <c r="CF498" s="926"/>
      <c r="CG498" s="926"/>
      <c r="CH498" s="926"/>
      <c r="CI498" s="926"/>
      <c r="CJ498" s="926"/>
      <c r="CK498" s="926"/>
      <c r="CL498" s="941"/>
    </row>
    <row r="499" spans="1:90" s="927" customFormat="1" hidden="1">
      <c r="A499" s="928" t="str">
        <f>IF(ISERROR(#REF!),"xx","")</f>
        <v>xx</v>
      </c>
      <c r="B499" s="971"/>
      <c r="C499" s="950" t="str">
        <f t="shared" si="7"/>
        <v/>
      </c>
      <c r="D499" s="942" t="s">
        <v>3540</v>
      </c>
      <c r="E499" s="952" t="s">
        <v>3599</v>
      </c>
      <c r="F499" s="929">
        <v>758</v>
      </c>
      <c r="G499" s="929">
        <v>958</v>
      </c>
      <c r="H499" s="926" t="s">
        <v>4102</v>
      </c>
      <c r="I499" s="929" t="s">
        <v>4103</v>
      </c>
      <c r="J499" s="926" t="s">
        <v>4312</v>
      </c>
      <c r="K499" s="926"/>
      <c r="L499" s="926"/>
      <c r="M499" s="926"/>
      <c r="N499" s="926"/>
      <c r="O499" s="926"/>
      <c r="P499" s="926"/>
      <c r="Q499" s="926"/>
      <c r="R499" s="926"/>
      <c r="S499" s="926"/>
      <c r="T499" s="926"/>
      <c r="U499" s="926"/>
      <c r="V499" s="926"/>
      <c r="W499" s="926"/>
      <c r="X499" s="926"/>
      <c r="Y499" s="926"/>
      <c r="Z499" s="926"/>
      <c r="AA499" s="926"/>
      <c r="AB499" s="926"/>
      <c r="AC499" s="926"/>
      <c r="AD499" s="926"/>
      <c r="AE499" s="926"/>
      <c r="AF499" s="926"/>
      <c r="AG499" s="926"/>
      <c r="AH499" s="926"/>
      <c r="AI499" s="926"/>
      <c r="AJ499" s="926"/>
      <c r="AK499" s="926"/>
      <c r="AL499" s="926"/>
      <c r="AM499" s="926"/>
      <c r="AN499" s="926"/>
      <c r="AO499" s="926"/>
      <c r="AP499" s="926"/>
      <c r="AQ499" s="926"/>
      <c r="AR499" s="926"/>
      <c r="AS499" s="926"/>
      <c r="AT499" s="926"/>
      <c r="AU499" s="926"/>
      <c r="AV499" s="926"/>
      <c r="AW499" s="926"/>
      <c r="AX499" s="926"/>
      <c r="AY499" s="926"/>
      <c r="AZ499" s="926"/>
      <c r="BA499" s="926"/>
      <c r="BB499" s="926"/>
      <c r="BC499" s="926"/>
      <c r="BD499" s="926"/>
      <c r="BE499" s="926"/>
      <c r="BF499" s="926"/>
      <c r="BG499" s="926"/>
      <c r="BH499" s="926"/>
      <c r="BI499" s="926"/>
      <c r="BJ499" s="926"/>
      <c r="BK499" s="926"/>
      <c r="BL499" s="926"/>
      <c r="BM499" s="926"/>
      <c r="BN499" s="926"/>
      <c r="BO499" s="926"/>
      <c r="BP499" s="926"/>
      <c r="BQ499" s="926"/>
      <c r="BR499" s="926"/>
      <c r="BS499" s="926"/>
      <c r="BT499" s="926"/>
      <c r="BU499" s="926"/>
      <c r="BV499" s="926"/>
      <c r="BW499" s="926"/>
      <c r="BX499" s="926"/>
      <c r="BY499" s="926"/>
      <c r="BZ499" s="926"/>
      <c r="CA499" s="926"/>
      <c r="CB499" s="926"/>
      <c r="CC499" s="926"/>
      <c r="CD499" s="926"/>
      <c r="CE499" s="926"/>
      <c r="CF499" s="926"/>
      <c r="CG499" s="926"/>
      <c r="CH499" s="926"/>
      <c r="CI499" s="926"/>
      <c r="CJ499" s="926"/>
      <c r="CK499" s="926"/>
      <c r="CL499" s="941"/>
    </row>
    <row r="500" spans="1:90" s="927" customFormat="1" hidden="1">
      <c r="A500" s="928" t="str">
        <f>IF(ISERROR(#REF!),"xx","")</f>
        <v>xx</v>
      </c>
      <c r="B500" s="971"/>
      <c r="C500" s="950" t="str">
        <f t="shared" si="7"/>
        <v/>
      </c>
      <c r="D500" s="942" t="s">
        <v>3008</v>
      </c>
      <c r="E500" s="952" t="s">
        <v>3010</v>
      </c>
      <c r="F500" s="929" t="s">
        <v>4299</v>
      </c>
      <c r="G500" s="929" t="s">
        <v>4334</v>
      </c>
      <c r="H500" s="926" t="s">
        <v>4302</v>
      </c>
      <c r="I500" s="929" t="s">
        <v>4303</v>
      </c>
      <c r="J500" s="926" t="s">
        <v>4305</v>
      </c>
      <c r="K500" s="926"/>
      <c r="L500" s="926"/>
      <c r="M500" s="926"/>
      <c r="N500" s="926"/>
      <c r="O500" s="926"/>
      <c r="P500" s="926"/>
      <c r="Q500" s="926"/>
      <c r="R500" s="926"/>
      <c r="S500" s="926"/>
      <c r="T500" s="926"/>
      <c r="U500" s="926"/>
      <c r="V500" s="926"/>
      <c r="W500" s="926"/>
      <c r="X500" s="926"/>
      <c r="Y500" s="926"/>
      <c r="Z500" s="926"/>
      <c r="AA500" s="926"/>
      <c r="AB500" s="926"/>
      <c r="AC500" s="926"/>
      <c r="AD500" s="926"/>
      <c r="AE500" s="926"/>
      <c r="AF500" s="926"/>
      <c r="AG500" s="926"/>
      <c r="AH500" s="926"/>
      <c r="AI500" s="926"/>
      <c r="AJ500" s="926"/>
      <c r="AK500" s="926"/>
      <c r="AL500" s="926"/>
      <c r="AM500" s="926"/>
      <c r="AN500" s="926"/>
      <c r="AO500" s="926"/>
      <c r="AP500" s="926"/>
      <c r="AQ500" s="926"/>
      <c r="AR500" s="926"/>
      <c r="AS500" s="926"/>
      <c r="AT500" s="926"/>
      <c r="AU500" s="926"/>
      <c r="AV500" s="926"/>
      <c r="AW500" s="926"/>
      <c r="AX500" s="926"/>
      <c r="AY500" s="926"/>
      <c r="AZ500" s="926"/>
      <c r="BA500" s="926"/>
      <c r="BB500" s="926"/>
      <c r="BC500" s="926"/>
      <c r="BD500" s="926"/>
      <c r="BE500" s="926"/>
      <c r="BF500" s="926"/>
      <c r="BG500" s="926"/>
      <c r="BH500" s="926"/>
      <c r="BI500" s="926"/>
      <c r="BJ500" s="926"/>
      <c r="BK500" s="926"/>
      <c r="BL500" s="926"/>
      <c r="BM500" s="926"/>
      <c r="BN500" s="926"/>
      <c r="BO500" s="926"/>
      <c r="BP500" s="926"/>
      <c r="BQ500" s="926"/>
      <c r="BR500" s="926"/>
      <c r="BS500" s="926"/>
      <c r="BT500" s="926"/>
      <c r="BU500" s="926"/>
      <c r="BV500" s="926"/>
      <c r="BW500" s="926"/>
      <c r="BX500" s="926"/>
      <c r="BY500" s="926"/>
      <c r="BZ500" s="926"/>
      <c r="CA500" s="926"/>
      <c r="CB500" s="926"/>
      <c r="CC500" s="926"/>
      <c r="CD500" s="926"/>
      <c r="CE500" s="926"/>
      <c r="CF500" s="926"/>
      <c r="CG500" s="926"/>
      <c r="CH500" s="926"/>
      <c r="CI500" s="926"/>
      <c r="CJ500" s="926"/>
      <c r="CK500" s="926"/>
      <c r="CL500" s="941"/>
    </row>
    <row r="501" spans="1:90" s="927" customFormat="1" hidden="1">
      <c r="A501" s="928" t="str">
        <f>IF(ISERROR(#REF!),"xx","")</f>
        <v>xx</v>
      </c>
      <c r="B501" s="971"/>
      <c r="C501" s="950" t="str">
        <f t="shared" si="7"/>
        <v/>
      </c>
      <c r="D501" s="942" t="s">
        <v>3204</v>
      </c>
      <c r="E501" s="952" t="s">
        <v>3207</v>
      </c>
      <c r="F501" s="929" t="s">
        <v>4299</v>
      </c>
      <c r="G501" s="929" t="s">
        <v>4334</v>
      </c>
      <c r="H501" s="926" t="s">
        <v>4302</v>
      </c>
      <c r="I501" s="929" t="s">
        <v>4303</v>
      </c>
      <c r="J501" s="926" t="s">
        <v>4305</v>
      </c>
      <c r="K501" s="926"/>
      <c r="L501" s="926"/>
      <c r="M501" s="926"/>
      <c r="N501" s="926"/>
      <c r="O501" s="926"/>
      <c r="P501" s="926"/>
      <c r="Q501" s="926"/>
      <c r="R501" s="926"/>
      <c r="S501" s="926"/>
      <c r="T501" s="926"/>
      <c r="U501" s="926"/>
      <c r="V501" s="926"/>
      <c r="W501" s="926"/>
      <c r="X501" s="926"/>
      <c r="Y501" s="926"/>
      <c r="Z501" s="926"/>
      <c r="AA501" s="926"/>
      <c r="AB501" s="926"/>
      <c r="AC501" s="926"/>
      <c r="AD501" s="926"/>
      <c r="AE501" s="926"/>
      <c r="AF501" s="926"/>
      <c r="AG501" s="926"/>
      <c r="AH501" s="926"/>
      <c r="AI501" s="926"/>
      <c r="AJ501" s="926"/>
      <c r="AK501" s="926"/>
      <c r="AL501" s="926"/>
      <c r="AM501" s="926"/>
      <c r="AN501" s="926"/>
      <c r="AO501" s="926"/>
      <c r="AP501" s="926"/>
      <c r="AQ501" s="926"/>
      <c r="AR501" s="926"/>
      <c r="AS501" s="926"/>
      <c r="AT501" s="926"/>
      <c r="AU501" s="926"/>
      <c r="AV501" s="926"/>
      <c r="AW501" s="926"/>
      <c r="AX501" s="926"/>
      <c r="AY501" s="926"/>
      <c r="AZ501" s="926"/>
      <c r="BA501" s="926"/>
      <c r="BB501" s="926"/>
      <c r="BC501" s="926"/>
      <c r="BD501" s="926"/>
      <c r="BE501" s="926"/>
      <c r="BF501" s="926"/>
      <c r="BG501" s="926"/>
      <c r="BH501" s="926"/>
      <c r="BI501" s="926"/>
      <c r="BJ501" s="926"/>
      <c r="BK501" s="926"/>
      <c r="BL501" s="926"/>
      <c r="BM501" s="926"/>
      <c r="BN501" s="926"/>
      <c r="BO501" s="926"/>
      <c r="BP501" s="926"/>
      <c r="BQ501" s="926"/>
      <c r="BR501" s="926"/>
      <c r="BS501" s="926"/>
      <c r="BT501" s="926"/>
      <c r="BU501" s="926"/>
      <c r="BV501" s="926"/>
      <c r="BW501" s="926"/>
      <c r="BX501" s="926"/>
      <c r="BY501" s="926"/>
      <c r="BZ501" s="926"/>
      <c r="CA501" s="926"/>
      <c r="CB501" s="926"/>
      <c r="CC501" s="926"/>
      <c r="CD501" s="926"/>
      <c r="CE501" s="926"/>
      <c r="CF501" s="926"/>
      <c r="CG501" s="926"/>
      <c r="CH501" s="926"/>
      <c r="CI501" s="926"/>
      <c r="CJ501" s="926"/>
      <c r="CK501" s="926"/>
      <c r="CL501" s="941"/>
    </row>
    <row r="502" spans="1:90" s="927" customFormat="1">
      <c r="A502" s="928" t="str">
        <f>IF(ISERROR(#REF!),"xx","")</f>
        <v>xx</v>
      </c>
      <c r="B502" s="971"/>
      <c r="C502" s="950" t="str">
        <f t="shared" si="7"/>
        <v>Press C83hc</v>
      </c>
      <c r="D502" s="942" t="s">
        <v>4184</v>
      </c>
      <c r="E502" s="952" t="s">
        <v>4267</v>
      </c>
      <c r="F502" s="926">
        <v>1100</v>
      </c>
      <c r="G502" s="929" t="s">
        <v>4296</v>
      </c>
      <c r="H502" s="929" t="s">
        <v>4332</v>
      </c>
      <c r="I502" s="926" t="s">
        <v>4297</v>
      </c>
      <c r="J502" s="926" t="s">
        <v>4313</v>
      </c>
      <c r="K502" s="926" t="s">
        <v>4314</v>
      </c>
      <c r="L502" s="929" t="s">
        <v>4315</v>
      </c>
      <c r="M502" s="926" t="s">
        <v>4310</v>
      </c>
      <c r="N502" s="926" t="s">
        <v>4311</v>
      </c>
      <c r="O502" s="926" t="s">
        <v>4567</v>
      </c>
      <c r="P502" s="926"/>
      <c r="Q502" s="926"/>
      <c r="R502" s="926"/>
      <c r="S502" s="926"/>
      <c r="T502" s="926"/>
      <c r="U502" s="926"/>
      <c r="V502" s="926"/>
      <c r="W502" s="926"/>
      <c r="X502" s="926"/>
      <c r="Y502" s="926"/>
      <c r="Z502" s="926"/>
      <c r="AA502" s="926"/>
      <c r="AB502" s="926"/>
      <c r="AC502" s="926"/>
      <c r="AD502" s="926"/>
      <c r="AE502" s="926"/>
      <c r="AF502" s="926"/>
      <c r="AG502" s="926"/>
      <c r="AH502" s="926"/>
      <c r="AI502" s="926"/>
      <c r="AJ502" s="926"/>
      <c r="AK502" s="926"/>
      <c r="AL502" s="926"/>
      <c r="AM502" s="926"/>
      <c r="AN502" s="926"/>
      <c r="AO502" s="926"/>
      <c r="AP502" s="926"/>
      <c r="AQ502" s="926"/>
      <c r="AR502" s="926"/>
      <c r="AS502" s="926"/>
      <c r="AT502" s="926"/>
      <c r="AU502" s="926"/>
      <c r="AV502" s="926"/>
      <c r="AW502" s="926"/>
      <c r="AX502" s="926"/>
      <c r="AY502" s="926"/>
      <c r="AZ502" s="926"/>
      <c r="BA502" s="926"/>
      <c r="BB502" s="926"/>
      <c r="BC502" s="926"/>
      <c r="BD502" s="926"/>
      <c r="BE502" s="926"/>
      <c r="BF502" s="926"/>
      <c r="BG502" s="926"/>
      <c r="BH502" s="926"/>
      <c r="BI502" s="926"/>
      <c r="BJ502" s="926"/>
      <c r="BK502" s="926"/>
      <c r="BL502" s="926"/>
      <c r="BM502" s="926"/>
      <c r="BN502" s="926"/>
      <c r="BO502" s="926"/>
      <c r="BP502" s="926"/>
      <c r="BQ502" s="926"/>
      <c r="BR502" s="926"/>
      <c r="BS502" s="926"/>
      <c r="BT502" s="926"/>
      <c r="BU502" s="926"/>
      <c r="BV502" s="926"/>
      <c r="BW502" s="926"/>
      <c r="BX502" s="926"/>
      <c r="BY502" s="926"/>
      <c r="BZ502" s="926"/>
      <c r="CA502" s="926"/>
      <c r="CB502" s="926"/>
      <c r="CC502" s="926"/>
      <c r="CD502" s="926"/>
      <c r="CE502" s="926"/>
      <c r="CF502" s="926"/>
      <c r="CG502" s="926"/>
      <c r="CH502" s="926"/>
      <c r="CI502" s="926"/>
      <c r="CJ502" s="926"/>
      <c r="CK502" s="926"/>
      <c r="CL502" s="941"/>
    </row>
    <row r="503" spans="1:90" s="927" customFormat="1">
      <c r="A503" s="928" t="str">
        <f>IF(ISERROR(#REF!),"xx","")</f>
        <v>xx</v>
      </c>
      <c r="B503" s="971"/>
      <c r="C503" s="950" t="str">
        <f t="shared" si="7"/>
        <v>Press C83hc</v>
      </c>
      <c r="D503" s="942">
        <v>9967008336</v>
      </c>
      <c r="E503" s="952" t="s">
        <v>4535</v>
      </c>
      <c r="F503" s="926" t="s">
        <v>4313</v>
      </c>
      <c r="G503" s="929" t="s">
        <v>4314</v>
      </c>
      <c r="H503" s="929" t="s">
        <v>4315</v>
      </c>
      <c r="I503" s="926" t="s">
        <v>4310</v>
      </c>
      <c r="J503" s="926" t="s">
        <v>4311</v>
      </c>
      <c r="K503" s="926" t="s">
        <v>4567</v>
      </c>
      <c r="L503" s="929"/>
      <c r="M503" s="926"/>
      <c r="N503" s="926"/>
      <c r="O503" s="926"/>
      <c r="P503" s="926"/>
      <c r="Q503" s="926"/>
      <c r="R503" s="926"/>
      <c r="S503" s="926"/>
      <c r="T503" s="926"/>
      <c r="U503" s="926"/>
      <c r="V503" s="926"/>
      <c r="W503" s="926"/>
      <c r="X503" s="926"/>
      <c r="Y503" s="926"/>
      <c r="Z503" s="926"/>
      <c r="AA503" s="926"/>
      <c r="AB503" s="926"/>
      <c r="AC503" s="926"/>
      <c r="AD503" s="926"/>
      <c r="AE503" s="926"/>
      <c r="AF503" s="926"/>
      <c r="AG503" s="926"/>
      <c r="AH503" s="926"/>
      <c r="AI503" s="926"/>
      <c r="AJ503" s="926"/>
      <c r="AK503" s="926"/>
      <c r="AL503" s="926"/>
      <c r="AM503" s="926"/>
      <c r="AN503" s="926"/>
      <c r="AO503" s="926"/>
      <c r="AP503" s="926"/>
      <c r="AQ503" s="926"/>
      <c r="AR503" s="926"/>
      <c r="AS503" s="926"/>
      <c r="AT503" s="926"/>
      <c r="AU503" s="926"/>
      <c r="AV503" s="926"/>
      <c r="AW503" s="926"/>
      <c r="AX503" s="926"/>
      <c r="AY503" s="926"/>
      <c r="AZ503" s="926"/>
      <c r="BA503" s="926"/>
      <c r="BB503" s="926"/>
      <c r="BC503" s="926"/>
      <c r="BD503" s="926"/>
      <c r="BE503" s="926"/>
      <c r="BF503" s="926"/>
      <c r="BG503" s="926"/>
      <c r="BH503" s="926"/>
      <c r="BI503" s="926"/>
      <c r="BJ503" s="926"/>
      <c r="BK503" s="926"/>
      <c r="BL503" s="926"/>
      <c r="BM503" s="926"/>
      <c r="BN503" s="926"/>
      <c r="BO503" s="926"/>
      <c r="BP503" s="926"/>
      <c r="BQ503" s="926"/>
      <c r="BR503" s="926"/>
      <c r="BS503" s="926"/>
      <c r="BT503" s="926"/>
      <c r="BU503" s="926"/>
      <c r="BV503" s="926"/>
      <c r="BW503" s="926"/>
      <c r="BX503" s="926"/>
      <c r="BY503" s="926"/>
      <c r="BZ503" s="926"/>
      <c r="CA503" s="926"/>
      <c r="CB503" s="926"/>
      <c r="CC503" s="926"/>
      <c r="CD503" s="926"/>
      <c r="CE503" s="926"/>
      <c r="CF503" s="926"/>
      <c r="CG503" s="926"/>
      <c r="CH503" s="926"/>
      <c r="CI503" s="926"/>
      <c r="CJ503" s="926"/>
      <c r="CK503" s="926"/>
      <c r="CL503" s="941"/>
    </row>
    <row r="504" spans="1:90" s="927" customFormat="1" hidden="1">
      <c r="A504" s="928" t="str">
        <f>IF(ISERROR(#REF!),"xx","")</f>
        <v>xx</v>
      </c>
      <c r="B504" s="971"/>
      <c r="C504" s="950" t="str">
        <f t="shared" si="7"/>
        <v/>
      </c>
      <c r="D504" s="942" t="s">
        <v>3547</v>
      </c>
      <c r="E504" s="952" t="s">
        <v>3189</v>
      </c>
      <c r="F504" s="926">
        <v>308</v>
      </c>
      <c r="G504" s="926">
        <v>368</v>
      </c>
      <c r="H504" s="926">
        <v>458</v>
      </c>
      <c r="I504" s="926">
        <v>558</v>
      </c>
      <c r="J504" s="926">
        <v>654</v>
      </c>
      <c r="K504" s="926">
        <v>754</v>
      </c>
      <c r="L504" s="926">
        <v>758</v>
      </c>
      <c r="M504" s="926">
        <v>958</v>
      </c>
      <c r="N504" s="926" t="s">
        <v>2473</v>
      </c>
      <c r="O504" s="926" t="s">
        <v>2474</v>
      </c>
      <c r="P504" s="926" t="s">
        <v>4256</v>
      </c>
      <c r="Q504" s="926" t="s">
        <v>2475</v>
      </c>
      <c r="R504" s="926" t="s">
        <v>4241</v>
      </c>
      <c r="S504" s="929" t="s">
        <v>2384</v>
      </c>
      <c r="T504" s="926" t="s">
        <v>4242</v>
      </c>
      <c r="U504" s="926" t="s">
        <v>2383</v>
      </c>
      <c r="V504" s="926" t="s">
        <v>4243</v>
      </c>
      <c r="W504" s="926" t="s">
        <v>2378</v>
      </c>
      <c r="X504" s="926" t="s">
        <v>4095</v>
      </c>
      <c r="Y504" s="929" t="s">
        <v>2379</v>
      </c>
      <c r="Z504" s="926" t="s">
        <v>2079</v>
      </c>
      <c r="AA504" s="926" t="s">
        <v>2325</v>
      </c>
      <c r="AB504" s="926" t="s">
        <v>3291</v>
      </c>
      <c r="AC504" s="926" t="s">
        <v>2080</v>
      </c>
      <c r="AD504" s="926" t="s">
        <v>2333</v>
      </c>
      <c r="AE504" s="932" t="s">
        <v>3128</v>
      </c>
      <c r="AF504" s="926" t="s">
        <v>2081</v>
      </c>
      <c r="AG504" s="926" t="s">
        <v>2082</v>
      </c>
      <c r="AH504" s="926" t="s">
        <v>3130</v>
      </c>
      <c r="AI504" s="926" t="s">
        <v>1804</v>
      </c>
      <c r="AJ504" s="926" t="s">
        <v>2052</v>
      </c>
      <c r="AK504" s="926" t="s">
        <v>3665</v>
      </c>
      <c r="AL504" s="926" t="s">
        <v>1789</v>
      </c>
      <c r="AM504" s="926" t="s">
        <v>2051</v>
      </c>
      <c r="AN504" s="926" t="s">
        <v>3674</v>
      </c>
      <c r="AO504" s="926" t="s">
        <v>1149</v>
      </c>
      <c r="AP504" s="926" t="s">
        <v>2072</v>
      </c>
      <c r="AQ504" s="926" t="s">
        <v>3675</v>
      </c>
      <c r="AR504" s="926" t="s">
        <v>4102</v>
      </c>
      <c r="AS504" s="926" t="s">
        <v>1150</v>
      </c>
      <c r="AT504" s="926" t="s">
        <v>2073</v>
      </c>
      <c r="AU504" s="926" t="s">
        <v>4103</v>
      </c>
      <c r="AV504" s="926" t="s">
        <v>4312</v>
      </c>
      <c r="AW504" s="926" t="s">
        <v>2068</v>
      </c>
      <c r="AX504" s="926" t="s">
        <v>2380</v>
      </c>
      <c r="AY504" s="926" t="s">
        <v>909</v>
      </c>
      <c r="AZ504" s="926" t="s">
        <v>2083</v>
      </c>
      <c r="BA504" s="926"/>
      <c r="BB504" s="926"/>
      <c r="BC504" s="926"/>
      <c r="BD504" s="926"/>
      <c r="BE504" s="926"/>
      <c r="BF504" s="926"/>
      <c r="BG504" s="926"/>
      <c r="BH504" s="926"/>
      <c r="BI504" s="926"/>
      <c r="BJ504" s="926"/>
      <c r="BK504" s="926"/>
      <c r="BL504" s="926"/>
      <c r="BM504" s="926"/>
      <c r="BN504" s="926"/>
      <c r="BO504" s="926"/>
      <c r="BP504" s="926"/>
      <c r="BQ504" s="926"/>
      <c r="BR504" s="926"/>
      <c r="BS504" s="926"/>
      <c r="BT504" s="926"/>
      <c r="BU504" s="926"/>
      <c r="BV504" s="926"/>
      <c r="BW504" s="926"/>
      <c r="BX504" s="926"/>
      <c r="BY504" s="926"/>
      <c r="BZ504" s="926"/>
      <c r="CA504" s="926"/>
      <c r="CB504" s="926"/>
      <c r="CC504" s="926"/>
      <c r="CD504" s="926"/>
      <c r="CE504" s="926"/>
      <c r="CF504" s="926"/>
      <c r="CG504" s="926"/>
      <c r="CH504" s="926"/>
      <c r="CI504" s="926"/>
      <c r="CJ504" s="926"/>
      <c r="CK504" s="926"/>
      <c r="CL504" s="941"/>
    </row>
    <row r="505" spans="1:90" s="927" customFormat="1" hidden="1">
      <c r="A505" s="928" t="str">
        <f>IF(ISERROR(#REF!),"xx","")</f>
        <v>xx</v>
      </c>
      <c r="B505" s="971"/>
      <c r="C505" s="950" t="str">
        <f t="shared" si="7"/>
        <v/>
      </c>
      <c r="D505" s="942">
        <v>9960750000</v>
      </c>
      <c r="E505" s="952" t="s">
        <v>2293</v>
      </c>
      <c r="F505" s="931" t="s">
        <v>2328</v>
      </c>
      <c r="G505" s="926"/>
      <c r="H505" s="926"/>
      <c r="I505" s="926"/>
      <c r="J505" s="926"/>
      <c r="K505" s="926"/>
      <c r="L505" s="926"/>
      <c r="M505" s="926"/>
      <c r="N505" s="926"/>
      <c r="O505" s="926"/>
      <c r="P505" s="926"/>
      <c r="Q505" s="926"/>
      <c r="R505" s="926"/>
      <c r="S505" s="926"/>
      <c r="T505" s="926"/>
      <c r="U505" s="926"/>
      <c r="V505" s="926"/>
      <c r="W505" s="926"/>
      <c r="X505" s="926"/>
      <c r="Y505" s="926"/>
      <c r="Z505" s="926"/>
      <c r="AA505" s="926"/>
      <c r="AB505" s="926"/>
      <c r="AC505" s="926"/>
      <c r="AD505" s="926"/>
      <c r="AE505" s="926"/>
      <c r="AF505" s="926"/>
      <c r="AG505" s="926"/>
      <c r="AH505" s="926"/>
      <c r="AI505" s="926"/>
      <c r="AJ505" s="926"/>
      <c r="AK505" s="926"/>
      <c r="AL505" s="926"/>
      <c r="AM505" s="926"/>
      <c r="AN505" s="926"/>
      <c r="AO505" s="926"/>
      <c r="AP505" s="926"/>
      <c r="AQ505" s="926"/>
      <c r="AR505" s="926"/>
      <c r="AS505" s="926"/>
      <c r="AT505" s="926"/>
      <c r="AU505" s="926"/>
      <c r="AV505" s="926"/>
      <c r="AW505" s="926"/>
      <c r="AX505" s="926"/>
      <c r="AY505" s="926"/>
      <c r="AZ505" s="926"/>
      <c r="BA505" s="926"/>
      <c r="BB505" s="926"/>
      <c r="BC505" s="926"/>
      <c r="BD505" s="926"/>
      <c r="BE505" s="926"/>
      <c r="BF505" s="926"/>
      <c r="BG505" s="926"/>
      <c r="BH505" s="926"/>
      <c r="BI505" s="926"/>
      <c r="BJ505" s="926"/>
      <c r="BK505" s="926"/>
      <c r="BL505" s="926"/>
      <c r="BM505" s="926"/>
      <c r="BN505" s="926"/>
      <c r="BO505" s="926"/>
      <c r="BP505" s="926"/>
      <c r="BQ505" s="926"/>
      <c r="BR505" s="926"/>
      <c r="BS505" s="926"/>
      <c r="BT505" s="926"/>
      <c r="BU505" s="926"/>
      <c r="BV505" s="926"/>
      <c r="BW505" s="926"/>
      <c r="BX505" s="926"/>
      <c r="BY505" s="926"/>
      <c r="BZ505" s="926"/>
      <c r="CA505" s="926"/>
      <c r="CB505" s="926"/>
      <c r="CC505" s="926"/>
      <c r="CD505" s="926"/>
      <c r="CE505" s="926"/>
      <c r="CF505" s="926"/>
      <c r="CG505" s="926"/>
      <c r="CH505" s="926"/>
      <c r="CI505" s="926"/>
      <c r="CJ505" s="926"/>
      <c r="CK505" s="926"/>
      <c r="CL505" s="941"/>
    </row>
    <row r="506" spans="1:90" s="927" customFormat="1" hidden="1">
      <c r="A506" s="928" t="str">
        <f>IF(ISERROR(#REF!),"xx","")</f>
        <v>xx</v>
      </c>
      <c r="B506" s="971"/>
      <c r="C506" s="950" t="str">
        <f t="shared" si="7"/>
        <v/>
      </c>
      <c r="D506" s="942">
        <v>9960930000</v>
      </c>
      <c r="E506" s="952" t="s">
        <v>2294</v>
      </c>
      <c r="F506" s="931">
        <v>163</v>
      </c>
      <c r="G506" s="931">
        <v>211</v>
      </c>
      <c r="H506" s="926"/>
      <c r="I506" s="926"/>
      <c r="J506" s="926"/>
      <c r="K506" s="926"/>
      <c r="L506" s="926"/>
      <c r="M506" s="926"/>
      <c r="N506" s="926"/>
      <c r="O506" s="926"/>
      <c r="P506" s="926"/>
      <c r="Q506" s="926"/>
      <c r="R506" s="926"/>
      <c r="S506" s="926"/>
      <c r="T506" s="926"/>
      <c r="U506" s="926"/>
      <c r="V506" s="926"/>
      <c r="W506" s="926"/>
      <c r="X506" s="926"/>
      <c r="Y506" s="926"/>
      <c r="Z506" s="926"/>
      <c r="AA506" s="926"/>
      <c r="AB506" s="926"/>
      <c r="AC506" s="926"/>
      <c r="AD506" s="926"/>
      <c r="AE506" s="926"/>
      <c r="AF506" s="926"/>
      <c r="AG506" s="926"/>
      <c r="AH506" s="926"/>
      <c r="AI506" s="926"/>
      <c r="AJ506" s="926"/>
      <c r="AK506" s="926"/>
      <c r="AL506" s="926"/>
      <c r="AM506" s="926"/>
      <c r="AN506" s="926"/>
      <c r="AO506" s="926"/>
      <c r="AP506" s="926"/>
      <c r="AQ506" s="926"/>
      <c r="AR506" s="926"/>
      <c r="AS506" s="926"/>
      <c r="AT506" s="926"/>
      <c r="AU506" s="926"/>
      <c r="AV506" s="926"/>
      <c r="AW506" s="926"/>
      <c r="AX506" s="926"/>
      <c r="AY506" s="926"/>
      <c r="AZ506" s="926"/>
      <c r="BA506" s="926"/>
      <c r="BB506" s="926"/>
      <c r="BC506" s="926"/>
      <c r="BD506" s="926"/>
      <c r="BE506" s="926"/>
      <c r="BF506" s="926"/>
      <c r="BG506" s="926"/>
      <c r="BH506" s="926"/>
      <c r="BI506" s="926"/>
      <c r="BJ506" s="926"/>
      <c r="BK506" s="926"/>
      <c r="BL506" s="926"/>
      <c r="BM506" s="926"/>
      <c r="BN506" s="926"/>
      <c r="BO506" s="926"/>
      <c r="BP506" s="926"/>
      <c r="BQ506" s="926"/>
      <c r="BR506" s="926"/>
      <c r="BS506" s="926"/>
      <c r="BT506" s="926"/>
      <c r="BU506" s="926"/>
      <c r="BV506" s="926"/>
      <c r="BW506" s="926"/>
      <c r="BX506" s="926"/>
      <c r="BY506" s="926"/>
      <c r="BZ506" s="926"/>
      <c r="CA506" s="926"/>
      <c r="CB506" s="926"/>
      <c r="CC506" s="926"/>
      <c r="CD506" s="926"/>
      <c r="CE506" s="926"/>
      <c r="CF506" s="926"/>
      <c r="CG506" s="926"/>
      <c r="CH506" s="926"/>
      <c r="CI506" s="926"/>
      <c r="CJ506" s="926"/>
      <c r="CK506" s="926"/>
      <c r="CL506" s="941"/>
    </row>
    <row r="507" spans="1:90" s="927" customFormat="1" hidden="1">
      <c r="A507" s="928" t="str">
        <f>IF(ISERROR(#REF!),"xx","")</f>
        <v>xx</v>
      </c>
      <c r="B507" s="971"/>
      <c r="C507" s="950" t="str">
        <f t="shared" si="7"/>
        <v/>
      </c>
      <c r="D507" s="940">
        <v>9960880000</v>
      </c>
      <c r="E507" s="955" t="s">
        <v>2295</v>
      </c>
      <c r="F507" s="932" t="s">
        <v>778</v>
      </c>
      <c r="G507" s="925" t="s">
        <v>2670</v>
      </c>
      <c r="H507" s="925" t="s">
        <v>2880</v>
      </c>
      <c r="I507" s="925" t="s">
        <v>703</v>
      </c>
      <c r="J507" s="925"/>
      <c r="K507" s="925"/>
      <c r="L507" s="925"/>
      <c r="M507" s="925"/>
      <c r="N507" s="926"/>
      <c r="O507" s="926"/>
      <c r="P507" s="926"/>
      <c r="Q507" s="926"/>
      <c r="R507" s="926"/>
      <c r="S507" s="926"/>
      <c r="T507" s="926"/>
      <c r="U507" s="926"/>
      <c r="V507" s="926"/>
      <c r="W507" s="926"/>
      <c r="X507" s="926"/>
      <c r="Y507" s="926"/>
      <c r="Z507" s="926"/>
      <c r="AA507" s="926"/>
      <c r="AB507" s="926"/>
      <c r="AC507" s="926"/>
      <c r="AD507" s="926"/>
      <c r="AE507" s="926"/>
      <c r="AF507" s="926"/>
      <c r="AG507" s="926"/>
      <c r="AH507" s="926"/>
      <c r="AI507" s="926"/>
      <c r="AJ507" s="926"/>
      <c r="AK507" s="926"/>
      <c r="AL507" s="926"/>
      <c r="AM507" s="926"/>
      <c r="AN507" s="926"/>
      <c r="AO507" s="926"/>
      <c r="AP507" s="926"/>
      <c r="AQ507" s="926"/>
      <c r="AR507" s="926"/>
      <c r="AS507" s="926"/>
      <c r="AT507" s="926"/>
      <c r="AU507" s="926"/>
      <c r="AV507" s="926"/>
      <c r="AW507" s="926"/>
      <c r="AX507" s="926"/>
      <c r="AY507" s="926"/>
      <c r="AZ507" s="926"/>
      <c r="BA507" s="926"/>
      <c r="BB507" s="926"/>
      <c r="BC507" s="926"/>
      <c r="BD507" s="926"/>
      <c r="BE507" s="926"/>
      <c r="BF507" s="926"/>
      <c r="BG507" s="926"/>
      <c r="BH507" s="926"/>
      <c r="BI507" s="926"/>
      <c r="BJ507" s="926"/>
      <c r="BK507" s="926"/>
      <c r="BL507" s="926"/>
      <c r="BM507" s="926"/>
      <c r="BN507" s="926"/>
      <c r="BO507" s="926"/>
      <c r="BP507" s="926"/>
      <c r="BQ507" s="926"/>
      <c r="BR507" s="926"/>
      <c r="BS507" s="926"/>
      <c r="BT507" s="926"/>
      <c r="BU507" s="926"/>
      <c r="BV507" s="926"/>
      <c r="BW507" s="926"/>
      <c r="BX507" s="926"/>
      <c r="BY507" s="926"/>
      <c r="BZ507" s="926"/>
      <c r="CA507" s="926"/>
      <c r="CB507" s="926"/>
      <c r="CC507" s="926"/>
      <c r="CD507" s="926"/>
      <c r="CE507" s="926"/>
      <c r="CF507" s="926"/>
      <c r="CG507" s="926"/>
      <c r="CH507" s="926"/>
      <c r="CI507" s="926"/>
      <c r="CJ507" s="926"/>
      <c r="CK507" s="926"/>
      <c r="CL507" s="941"/>
    </row>
    <row r="508" spans="1:90" hidden="1">
      <c r="A508" s="928" t="str">
        <f>IF(ISERROR(#REF!),"xx","")</f>
        <v>xx</v>
      </c>
      <c r="C508" s="950" t="str">
        <f t="shared" si="7"/>
        <v/>
      </c>
      <c r="D508" s="940">
        <v>9967002358</v>
      </c>
      <c r="E508" s="955" t="s">
        <v>2296</v>
      </c>
      <c r="F508" s="925" t="s">
        <v>1959</v>
      </c>
      <c r="G508" s="925"/>
      <c r="H508" s="925"/>
      <c r="CL508" s="941"/>
    </row>
    <row r="509" spans="1:90" hidden="1">
      <c r="A509" s="928" t="str">
        <f>IF(ISERROR(#REF!),"xx","")</f>
        <v>xx</v>
      </c>
      <c r="C509" s="950" t="str">
        <f t="shared" si="7"/>
        <v/>
      </c>
      <c r="D509" s="940">
        <v>9967002359</v>
      </c>
      <c r="E509" s="955" t="s">
        <v>2297</v>
      </c>
      <c r="F509" s="925" t="s">
        <v>1959</v>
      </c>
      <c r="G509" s="925"/>
      <c r="H509" s="925"/>
      <c r="CL509" s="941"/>
    </row>
    <row r="510" spans="1:90" hidden="1">
      <c r="A510" s="928" t="str">
        <f>IF(ISERROR(#REF!),"xx","")</f>
        <v>xx</v>
      </c>
      <c r="C510" s="950" t="str">
        <f t="shared" si="7"/>
        <v/>
      </c>
      <c r="D510" s="940">
        <v>9967002761</v>
      </c>
      <c r="E510" s="955" t="s">
        <v>2626</v>
      </c>
      <c r="F510" s="926">
        <v>3320</v>
      </c>
      <c r="G510" s="926">
        <v>4020</v>
      </c>
      <c r="H510" s="929">
        <v>4050</v>
      </c>
      <c r="I510" s="929">
        <v>4750</v>
      </c>
      <c r="J510" s="929" t="s">
        <v>2018</v>
      </c>
      <c r="K510" s="926" t="s">
        <v>3242</v>
      </c>
      <c r="L510" s="926" t="s">
        <v>2019</v>
      </c>
      <c r="M510" s="926" t="s">
        <v>2020</v>
      </c>
      <c r="CL510" s="941"/>
    </row>
    <row r="511" spans="1:90" hidden="1">
      <c r="A511" s="928" t="str">
        <f>IF(ISERROR(#REF!),"xx","")</f>
        <v>xx</v>
      </c>
      <c r="C511" s="950" t="str">
        <f t="shared" si="7"/>
        <v/>
      </c>
      <c r="D511" s="940">
        <v>9967008246</v>
      </c>
      <c r="E511" s="955" t="s">
        <v>2626</v>
      </c>
      <c r="F511" s="926">
        <v>3622</v>
      </c>
      <c r="G511" s="926">
        <v>4052</v>
      </c>
      <c r="H511" s="926">
        <v>4422</v>
      </c>
      <c r="I511" s="929">
        <v>4752</v>
      </c>
      <c r="J511" s="926" t="s">
        <v>4407</v>
      </c>
      <c r="K511" s="926" t="s">
        <v>4408</v>
      </c>
      <c r="L511" s="929" t="s">
        <v>4409</v>
      </c>
      <c r="N511" s="929"/>
      <c r="CL511" s="941"/>
    </row>
    <row r="512" spans="1:90">
      <c r="A512" s="928" t="str">
        <f>IF(ISERROR(#REF!),"xx","")</f>
        <v>xx</v>
      </c>
      <c r="C512" s="950" t="str">
        <f t="shared" si="7"/>
        <v>Press C83hc</v>
      </c>
      <c r="D512" s="942" t="s">
        <v>1432</v>
      </c>
      <c r="E512" s="952" t="s">
        <v>2298</v>
      </c>
      <c r="F512" s="929">
        <v>1051</v>
      </c>
      <c r="G512" s="929">
        <v>1200</v>
      </c>
      <c r="H512" s="929" t="s">
        <v>3407</v>
      </c>
      <c r="I512" s="929" t="s">
        <v>2076</v>
      </c>
      <c r="J512" s="929" t="s">
        <v>3410</v>
      </c>
      <c r="K512" s="929" t="s">
        <v>3409</v>
      </c>
      <c r="L512" s="926" t="s">
        <v>2890</v>
      </c>
      <c r="M512" s="926" t="s">
        <v>4296</v>
      </c>
      <c r="N512" s="926" t="s">
        <v>4332</v>
      </c>
      <c r="O512" s="926" t="s">
        <v>4297</v>
      </c>
      <c r="P512" s="926" t="s">
        <v>4299</v>
      </c>
      <c r="Q512" s="926" t="s">
        <v>4302</v>
      </c>
      <c r="R512" s="926" t="s">
        <v>4303</v>
      </c>
      <c r="S512" s="926" t="s">
        <v>4308</v>
      </c>
      <c r="T512" s="926" t="s">
        <v>4309</v>
      </c>
      <c r="U512" s="926" t="s">
        <v>3900</v>
      </c>
      <c r="V512" s="926" t="s">
        <v>3902</v>
      </c>
      <c r="W512" s="926" t="s">
        <v>3904</v>
      </c>
      <c r="X512" s="926" t="s">
        <v>4313</v>
      </c>
      <c r="Y512" s="926" t="s">
        <v>4314</v>
      </c>
      <c r="Z512" s="926" t="s">
        <v>4315</v>
      </c>
      <c r="AA512" s="929" t="s">
        <v>4298</v>
      </c>
      <c r="AB512" s="926" t="s">
        <v>4310</v>
      </c>
      <c r="AC512" s="926" t="s">
        <v>4311</v>
      </c>
      <c r="AD512" s="929" t="s">
        <v>4300</v>
      </c>
      <c r="AE512" s="929" t="s">
        <v>4301</v>
      </c>
      <c r="AF512" s="929" t="s">
        <v>4304</v>
      </c>
      <c r="AG512" s="926" t="s">
        <v>4305</v>
      </c>
      <c r="AH512" s="929" t="s">
        <v>4307</v>
      </c>
      <c r="AI512" s="926" t="s">
        <v>4567</v>
      </c>
      <c r="AJ512" s="929" t="s">
        <v>475</v>
      </c>
      <c r="AK512" s="929" t="s">
        <v>2077</v>
      </c>
      <c r="AL512" s="929" t="s">
        <v>695</v>
      </c>
      <c r="AM512" s="929" t="s">
        <v>2078</v>
      </c>
      <c r="AN512" s="929" t="s">
        <v>1495</v>
      </c>
      <c r="CL512" s="941"/>
    </row>
    <row r="513" spans="1:90">
      <c r="A513" s="928" t="str">
        <f>IF(ISERROR(#REF!),"xx","")</f>
        <v>xx</v>
      </c>
      <c r="C513" s="950" t="str">
        <f t="shared" si="7"/>
        <v>Press C83hc</v>
      </c>
      <c r="D513" s="942" t="s">
        <v>1707</v>
      </c>
      <c r="E513" s="952" t="s">
        <v>2299</v>
      </c>
      <c r="F513" s="929">
        <v>951</v>
      </c>
      <c r="G513" s="926">
        <v>1100</v>
      </c>
      <c r="H513" s="929" t="s">
        <v>3407</v>
      </c>
      <c r="I513" s="929" t="s">
        <v>3410</v>
      </c>
      <c r="J513" s="926" t="s">
        <v>3409</v>
      </c>
      <c r="K513" s="926" t="s">
        <v>4296</v>
      </c>
      <c r="L513" s="926" t="s">
        <v>4332</v>
      </c>
      <c r="M513" s="926" t="s">
        <v>4297</v>
      </c>
      <c r="N513" s="926" t="s">
        <v>4299</v>
      </c>
      <c r="O513" s="926" t="s">
        <v>4302</v>
      </c>
      <c r="P513" s="926" t="s">
        <v>4303</v>
      </c>
      <c r="Q513" s="926" t="s">
        <v>4308</v>
      </c>
      <c r="R513" s="926" t="s">
        <v>4309</v>
      </c>
      <c r="S513" s="926" t="s">
        <v>3900</v>
      </c>
      <c r="T513" s="926" t="s">
        <v>3902</v>
      </c>
      <c r="U513" s="926" t="s">
        <v>3904</v>
      </c>
      <c r="V513" s="926" t="s">
        <v>4313</v>
      </c>
      <c r="W513" s="926" t="s">
        <v>4314</v>
      </c>
      <c r="X513" s="926" t="s">
        <v>4315</v>
      </c>
      <c r="Y513" s="926" t="s">
        <v>4310</v>
      </c>
      <c r="Z513" s="926" t="s">
        <v>4311</v>
      </c>
      <c r="AA513" s="926" t="s">
        <v>4305</v>
      </c>
      <c r="AB513" s="926" t="s">
        <v>4567</v>
      </c>
      <c r="CL513" s="941"/>
    </row>
    <row r="514" spans="1:90" hidden="1">
      <c r="A514" s="928" t="str">
        <f>IF(ISERROR(#REF!),"xx","")</f>
        <v>xx</v>
      </c>
      <c r="C514" s="950" t="str">
        <f t="shared" si="7"/>
        <v/>
      </c>
      <c r="D514" s="872" t="s">
        <v>455</v>
      </c>
      <c r="E514" s="954" t="s">
        <v>2300</v>
      </c>
      <c r="F514" s="932">
        <v>654</v>
      </c>
      <c r="G514" s="929">
        <v>754</v>
      </c>
      <c r="H514" s="926" t="s">
        <v>2383</v>
      </c>
      <c r="I514" s="926" t="s">
        <v>2378</v>
      </c>
      <c r="J514" s="926" t="s">
        <v>2379</v>
      </c>
      <c r="K514" s="935" t="s">
        <v>1789</v>
      </c>
      <c r="L514" s="935" t="s">
        <v>2051</v>
      </c>
      <c r="M514" s="932" t="s">
        <v>1149</v>
      </c>
      <c r="N514" s="932" t="s">
        <v>2072</v>
      </c>
      <c r="O514" s="929" t="s">
        <v>1150</v>
      </c>
      <c r="P514" s="929" t="s">
        <v>2073</v>
      </c>
      <c r="Q514" s="932" t="s">
        <v>2068</v>
      </c>
      <c r="R514" s="926" t="s">
        <v>2380</v>
      </c>
      <c r="S514" s="929" t="s">
        <v>909</v>
      </c>
      <c r="T514" s="929" t="s">
        <v>2083</v>
      </c>
      <c r="CL514" s="941"/>
    </row>
    <row r="515" spans="1:90">
      <c r="A515" s="928" t="str">
        <f>IF(ISERROR(#REF!),"xx","")</f>
        <v>xx</v>
      </c>
      <c r="C515" s="950" t="str">
        <f t="shared" si="7"/>
        <v>Press C83hc</v>
      </c>
      <c r="D515" s="872" t="s">
        <v>3293</v>
      </c>
      <c r="E515" s="954" t="s">
        <v>3313</v>
      </c>
      <c r="F515" s="935" t="s">
        <v>3407</v>
      </c>
      <c r="G515" s="932" t="s">
        <v>3410</v>
      </c>
      <c r="H515" s="932" t="s">
        <v>3409</v>
      </c>
      <c r="I515" s="929" t="s">
        <v>2890</v>
      </c>
      <c r="J515" s="926" t="s">
        <v>4296</v>
      </c>
      <c r="K515" s="926" t="s">
        <v>4332</v>
      </c>
      <c r="L515" s="926" t="s">
        <v>4297</v>
      </c>
      <c r="M515" s="932" t="s">
        <v>4299</v>
      </c>
      <c r="N515" s="929" t="s">
        <v>4302</v>
      </c>
      <c r="O515" s="926" t="s">
        <v>4303</v>
      </c>
      <c r="P515" s="926" t="s">
        <v>4308</v>
      </c>
      <c r="Q515" s="926" t="s">
        <v>4309</v>
      </c>
      <c r="R515" s="929" t="s">
        <v>3900</v>
      </c>
      <c r="S515" s="932" t="s">
        <v>3902</v>
      </c>
      <c r="T515" s="926" t="s">
        <v>3904</v>
      </c>
      <c r="U515" s="926" t="s">
        <v>4313</v>
      </c>
      <c r="V515" s="926" t="s">
        <v>4314</v>
      </c>
      <c r="W515" s="926" t="s">
        <v>4315</v>
      </c>
      <c r="X515" s="929" t="s">
        <v>4310</v>
      </c>
      <c r="Y515" s="929" t="s">
        <v>4311</v>
      </c>
      <c r="Z515" s="935" t="s">
        <v>4305</v>
      </c>
      <c r="AA515" s="926" t="s">
        <v>4567</v>
      </c>
      <c r="CL515" s="941"/>
    </row>
    <row r="516" spans="1:90">
      <c r="A516" s="928" t="str">
        <f>IF(ISERROR(#REF!),"xx","")</f>
        <v>xx</v>
      </c>
      <c r="C516" s="950" t="str">
        <f t="shared" si="7"/>
        <v>Press C83hc</v>
      </c>
      <c r="D516" s="872" t="s">
        <v>3294</v>
      </c>
      <c r="E516" s="954" t="s">
        <v>3314</v>
      </c>
      <c r="F516" s="935" t="s">
        <v>3407</v>
      </c>
      <c r="G516" s="932" t="s">
        <v>3410</v>
      </c>
      <c r="H516" s="932" t="s">
        <v>3409</v>
      </c>
      <c r="I516" s="929" t="s">
        <v>2890</v>
      </c>
      <c r="J516" s="926" t="s">
        <v>4296</v>
      </c>
      <c r="K516" s="926" t="s">
        <v>4332</v>
      </c>
      <c r="L516" s="926" t="s">
        <v>4297</v>
      </c>
      <c r="M516" s="932" t="s">
        <v>4299</v>
      </c>
      <c r="N516" s="929" t="s">
        <v>4302</v>
      </c>
      <c r="O516" s="926" t="s">
        <v>4303</v>
      </c>
      <c r="P516" s="926" t="s">
        <v>4308</v>
      </c>
      <c r="Q516" s="926" t="s">
        <v>4309</v>
      </c>
      <c r="R516" s="929" t="s">
        <v>3900</v>
      </c>
      <c r="S516" s="932" t="s">
        <v>3902</v>
      </c>
      <c r="T516" s="926" t="s">
        <v>3904</v>
      </c>
      <c r="U516" s="926" t="s">
        <v>4313</v>
      </c>
      <c r="V516" s="926" t="s">
        <v>4314</v>
      </c>
      <c r="W516" s="926" t="s">
        <v>4315</v>
      </c>
      <c r="X516" s="929" t="s">
        <v>4310</v>
      </c>
      <c r="Y516" s="929" t="s">
        <v>4311</v>
      </c>
      <c r="Z516" s="935" t="s">
        <v>4305</v>
      </c>
      <c r="AA516" s="926" t="s">
        <v>4567</v>
      </c>
      <c r="CL516" s="941"/>
    </row>
    <row r="517" spans="1:90" s="927" customFormat="1" hidden="1">
      <c r="A517" s="928" t="str">
        <f>IF(ISERROR(#REF!),"xx","")</f>
        <v>xx</v>
      </c>
      <c r="B517" s="971"/>
      <c r="C517" s="950" t="str">
        <f t="shared" si="7"/>
        <v/>
      </c>
      <c r="D517" s="942">
        <v>9967001354</v>
      </c>
      <c r="E517" s="952" t="s">
        <v>2301</v>
      </c>
      <c r="F517" s="926" t="s">
        <v>4298</v>
      </c>
      <c r="G517" s="932" t="s">
        <v>4300</v>
      </c>
      <c r="H517" s="926" t="s">
        <v>2084</v>
      </c>
      <c r="I517" s="926"/>
      <c r="J517" s="926"/>
      <c r="K517" s="926"/>
      <c r="L517" s="926"/>
      <c r="M517" s="926"/>
      <c r="N517" s="926"/>
      <c r="O517" s="926"/>
      <c r="P517" s="926"/>
      <c r="Q517" s="926"/>
      <c r="R517" s="926"/>
      <c r="S517" s="926"/>
      <c r="T517" s="926"/>
      <c r="U517" s="926"/>
      <c r="V517" s="926"/>
      <c r="W517" s="926"/>
      <c r="X517" s="926"/>
      <c r="Y517" s="926"/>
      <c r="Z517" s="926"/>
      <c r="AA517" s="926"/>
      <c r="AB517" s="926"/>
      <c r="AC517" s="926"/>
      <c r="AD517" s="926"/>
      <c r="AE517" s="926"/>
      <c r="AF517" s="926"/>
      <c r="AG517" s="926"/>
      <c r="AH517" s="926"/>
      <c r="AI517" s="926"/>
      <c r="AJ517" s="926"/>
      <c r="AK517" s="926"/>
      <c r="AL517" s="926"/>
      <c r="AM517" s="926"/>
      <c r="AN517" s="926"/>
      <c r="AO517" s="926"/>
      <c r="AP517" s="926"/>
      <c r="AQ517" s="926"/>
      <c r="AR517" s="926"/>
      <c r="AS517" s="926"/>
      <c r="AT517" s="926"/>
      <c r="AU517" s="926"/>
      <c r="AV517" s="926"/>
      <c r="AW517" s="926"/>
      <c r="AX517" s="926"/>
      <c r="AY517" s="926"/>
      <c r="AZ517" s="926"/>
      <c r="BA517" s="926"/>
      <c r="BB517" s="926"/>
      <c r="BC517" s="926"/>
      <c r="BD517" s="926"/>
      <c r="BE517" s="926"/>
      <c r="BF517" s="926"/>
      <c r="BG517" s="926"/>
      <c r="BH517" s="926"/>
      <c r="BI517" s="926"/>
      <c r="BJ517" s="926"/>
      <c r="BK517" s="926"/>
      <c r="BL517" s="926"/>
      <c r="BM517" s="926"/>
      <c r="BN517" s="926"/>
      <c r="BO517" s="926"/>
      <c r="BP517" s="926"/>
      <c r="BQ517" s="926"/>
      <c r="BR517" s="926"/>
      <c r="BS517" s="926"/>
      <c r="BT517" s="926"/>
      <c r="BU517" s="926"/>
      <c r="BV517" s="926"/>
      <c r="BW517" s="926"/>
      <c r="BX517" s="926"/>
      <c r="BY517" s="926"/>
      <c r="BZ517" s="926"/>
      <c r="CA517" s="926"/>
      <c r="CB517" s="926"/>
      <c r="CC517" s="926"/>
      <c r="CD517" s="926"/>
      <c r="CE517" s="926"/>
      <c r="CF517" s="926"/>
      <c r="CG517" s="926"/>
      <c r="CH517" s="926"/>
      <c r="CI517" s="926"/>
      <c r="CJ517" s="926"/>
      <c r="CK517" s="926"/>
      <c r="CL517" s="941"/>
    </row>
    <row r="518" spans="1:90" s="927" customFormat="1">
      <c r="A518" s="928" t="str">
        <f>IF(ISERROR(#REF!),"xx","")</f>
        <v>xx</v>
      </c>
      <c r="B518" s="971"/>
      <c r="C518" s="950" t="str">
        <f t="shared" si="7"/>
        <v>Press C83hc</v>
      </c>
      <c r="D518" s="942">
        <v>9967004048</v>
      </c>
      <c r="E518" s="948" t="s">
        <v>3977</v>
      </c>
      <c r="F518" s="929" t="s">
        <v>4299</v>
      </c>
      <c r="G518" s="929" t="s">
        <v>4302</v>
      </c>
      <c r="H518" s="929" t="s">
        <v>4303</v>
      </c>
      <c r="I518" s="926" t="s">
        <v>4308</v>
      </c>
      <c r="J518" s="926" t="s">
        <v>4309</v>
      </c>
      <c r="K518" s="926" t="s">
        <v>3900</v>
      </c>
      <c r="L518" s="926" t="s">
        <v>3902</v>
      </c>
      <c r="M518" s="926" t="s">
        <v>3904</v>
      </c>
      <c r="N518" s="926" t="s">
        <v>4313</v>
      </c>
      <c r="O518" s="926" t="s">
        <v>4314</v>
      </c>
      <c r="P518" s="926" t="s">
        <v>4315</v>
      </c>
      <c r="Q518" s="926" t="s">
        <v>4310</v>
      </c>
      <c r="R518" s="926" t="s">
        <v>4311</v>
      </c>
      <c r="S518" s="926" t="s">
        <v>4305</v>
      </c>
      <c r="T518" s="926" t="s">
        <v>4567</v>
      </c>
      <c r="U518" s="926" t="s">
        <v>3898</v>
      </c>
      <c r="V518" s="926" t="s">
        <v>4295</v>
      </c>
      <c r="W518" s="926" t="s">
        <v>2476</v>
      </c>
      <c r="X518" s="926"/>
      <c r="Y518" s="926"/>
      <c r="Z518" s="926"/>
      <c r="AA518" s="926"/>
      <c r="AB518" s="926"/>
      <c r="AC518" s="926"/>
      <c r="AD518" s="926"/>
      <c r="AE518" s="926"/>
      <c r="AF518" s="926"/>
      <c r="AG518" s="926"/>
      <c r="AH518" s="926"/>
      <c r="AI518" s="926"/>
      <c r="AJ518" s="926"/>
      <c r="AK518" s="926"/>
      <c r="AL518" s="926"/>
      <c r="AM518" s="926"/>
      <c r="AN518" s="926"/>
      <c r="AO518" s="926"/>
      <c r="AP518" s="926"/>
      <c r="AQ518" s="926"/>
      <c r="AR518" s="926"/>
      <c r="AS518" s="926"/>
      <c r="AT518" s="926"/>
      <c r="AU518" s="926"/>
      <c r="AV518" s="926"/>
      <c r="AW518" s="926"/>
      <c r="AX518" s="926"/>
      <c r="AY518" s="926"/>
      <c r="AZ518" s="926"/>
      <c r="BA518" s="926"/>
      <c r="BB518" s="926"/>
      <c r="BC518" s="926"/>
      <c r="BD518" s="926"/>
      <c r="BE518" s="926"/>
      <c r="BF518" s="926"/>
      <c r="BG518" s="926"/>
      <c r="BH518" s="926"/>
      <c r="BI518" s="926"/>
      <c r="BJ518" s="926"/>
      <c r="BK518" s="926"/>
      <c r="BL518" s="926"/>
      <c r="BM518" s="926"/>
      <c r="BN518" s="926"/>
      <c r="BO518" s="926"/>
      <c r="BP518" s="926"/>
      <c r="BQ518" s="926"/>
      <c r="BR518" s="926"/>
      <c r="BS518" s="926"/>
      <c r="BT518" s="926"/>
      <c r="BU518" s="926"/>
      <c r="BV518" s="926"/>
      <c r="BW518" s="926"/>
      <c r="BX518" s="926"/>
      <c r="BY518" s="926"/>
      <c r="BZ518" s="926"/>
      <c r="CA518" s="926"/>
      <c r="CB518" s="926"/>
      <c r="CC518" s="926"/>
      <c r="CD518" s="926"/>
      <c r="CE518" s="926"/>
      <c r="CF518" s="926"/>
      <c r="CG518" s="926"/>
      <c r="CH518" s="926"/>
      <c r="CI518" s="926"/>
      <c r="CJ518" s="926"/>
      <c r="CK518" s="926"/>
      <c r="CL518" s="941"/>
    </row>
    <row r="519" spans="1:90">
      <c r="A519" s="928" t="str">
        <f>IF(ISERROR(#REF!),"xx","")</f>
        <v>xx</v>
      </c>
      <c r="C519" s="950" t="str">
        <f t="shared" ref="C519:C582" si="8">IF(ISERROR(MATCH($C$2,F519:CL519,0)),"",C$2)</f>
        <v>Press C83hc</v>
      </c>
      <c r="D519" s="942">
        <v>9967004049</v>
      </c>
      <c r="E519" s="948" t="s">
        <v>3979</v>
      </c>
      <c r="F519" s="929" t="s">
        <v>4299</v>
      </c>
      <c r="G519" s="929" t="s">
        <v>4302</v>
      </c>
      <c r="H519" s="929" t="s">
        <v>4303</v>
      </c>
      <c r="I519" s="926" t="s">
        <v>4308</v>
      </c>
      <c r="J519" s="926" t="s">
        <v>4309</v>
      </c>
      <c r="K519" s="926" t="s">
        <v>3900</v>
      </c>
      <c r="L519" s="926" t="s">
        <v>3902</v>
      </c>
      <c r="M519" s="926" t="s">
        <v>3904</v>
      </c>
      <c r="N519" s="926" t="s">
        <v>4313</v>
      </c>
      <c r="O519" s="926" t="s">
        <v>4314</v>
      </c>
      <c r="P519" s="926" t="s">
        <v>4315</v>
      </c>
      <c r="Q519" s="926" t="s">
        <v>4310</v>
      </c>
      <c r="R519" s="926" t="s">
        <v>4311</v>
      </c>
      <c r="S519" s="926" t="s">
        <v>4305</v>
      </c>
      <c r="T519" s="926" t="s">
        <v>4567</v>
      </c>
      <c r="U519" s="926" t="s">
        <v>3898</v>
      </c>
      <c r="V519" s="926" t="s">
        <v>4295</v>
      </c>
      <c r="W519" s="926" t="s">
        <v>2476</v>
      </c>
      <c r="CL519" s="941"/>
    </row>
    <row r="520" spans="1:90">
      <c r="A520" s="928" t="str">
        <f>IF(ISERROR(#REF!),"xx","")</f>
        <v>xx</v>
      </c>
      <c r="C520" s="950" t="str">
        <f t="shared" si="8"/>
        <v>Press C83hc</v>
      </c>
      <c r="D520" s="942">
        <v>9967006957</v>
      </c>
      <c r="E520" s="948" t="s">
        <v>4323</v>
      </c>
      <c r="F520" s="926" t="s">
        <v>4308</v>
      </c>
      <c r="G520" s="926" t="s">
        <v>4309</v>
      </c>
      <c r="H520" s="929" t="s">
        <v>3900</v>
      </c>
      <c r="I520" s="929" t="s">
        <v>3902</v>
      </c>
      <c r="J520" s="926" t="s">
        <v>3904</v>
      </c>
      <c r="K520" s="926" t="s">
        <v>4313</v>
      </c>
      <c r="L520" s="926" t="s">
        <v>4314</v>
      </c>
      <c r="M520" s="926" t="s">
        <v>4315</v>
      </c>
      <c r="N520" s="926" t="s">
        <v>4310</v>
      </c>
      <c r="O520" s="926" t="s">
        <v>4311</v>
      </c>
      <c r="P520" s="926" t="s">
        <v>4567</v>
      </c>
      <c r="Q520" s="929" t="s">
        <v>3898</v>
      </c>
      <c r="R520" s="926" t="s">
        <v>4295</v>
      </c>
      <c r="CL520" s="941"/>
    </row>
    <row r="521" spans="1:90">
      <c r="A521" s="928" t="str">
        <f>IF(ISERROR(#REF!),"xx","")</f>
        <v>xx</v>
      </c>
      <c r="C521" s="950" t="str">
        <f t="shared" si="8"/>
        <v>Press C83hc</v>
      </c>
      <c r="D521" s="942">
        <v>9967006958</v>
      </c>
      <c r="E521" s="948" t="s">
        <v>4324</v>
      </c>
      <c r="F521" s="926" t="s">
        <v>4308</v>
      </c>
      <c r="G521" s="926" t="s">
        <v>4309</v>
      </c>
      <c r="H521" s="929" t="s">
        <v>3900</v>
      </c>
      <c r="I521" s="929" t="s">
        <v>3902</v>
      </c>
      <c r="J521" s="926" t="s">
        <v>3904</v>
      </c>
      <c r="K521" s="926" t="s">
        <v>4313</v>
      </c>
      <c r="L521" s="926" t="s">
        <v>4314</v>
      </c>
      <c r="M521" s="926" t="s">
        <v>4315</v>
      </c>
      <c r="N521" s="926" t="s">
        <v>4310</v>
      </c>
      <c r="O521" s="926" t="s">
        <v>4311</v>
      </c>
      <c r="P521" s="926" t="s">
        <v>4567</v>
      </c>
      <c r="Q521" s="929" t="s">
        <v>3898</v>
      </c>
      <c r="R521" s="926" t="s">
        <v>4295</v>
      </c>
      <c r="CL521" s="941"/>
    </row>
    <row r="522" spans="1:90">
      <c r="A522" s="928" t="str">
        <f>IF(ISERROR(#REF!),"xx","")</f>
        <v>xx</v>
      </c>
      <c r="C522" s="950" t="str">
        <f t="shared" si="8"/>
        <v>Press C83hc</v>
      </c>
      <c r="D522" s="942">
        <v>9967006959</v>
      </c>
      <c r="E522" s="948" t="s">
        <v>4325</v>
      </c>
      <c r="F522" s="926" t="s">
        <v>4308</v>
      </c>
      <c r="G522" s="926" t="s">
        <v>4309</v>
      </c>
      <c r="H522" s="929" t="s">
        <v>3900</v>
      </c>
      <c r="I522" s="929" t="s">
        <v>3902</v>
      </c>
      <c r="J522" s="926" t="s">
        <v>3904</v>
      </c>
      <c r="K522" s="926" t="s">
        <v>4313</v>
      </c>
      <c r="L522" s="926" t="s">
        <v>4314</v>
      </c>
      <c r="M522" s="926" t="s">
        <v>4315</v>
      </c>
      <c r="N522" s="926" t="s">
        <v>4310</v>
      </c>
      <c r="O522" s="926" t="s">
        <v>4311</v>
      </c>
      <c r="P522" s="926" t="s">
        <v>4567</v>
      </c>
      <c r="Q522" s="929" t="s">
        <v>3898</v>
      </c>
      <c r="R522" s="926" t="s">
        <v>4295</v>
      </c>
      <c r="CL522" s="941"/>
    </row>
    <row r="523" spans="1:90">
      <c r="A523" s="928" t="str">
        <f>IF(ISERROR(#REF!),"xx","")</f>
        <v>xx</v>
      </c>
      <c r="C523" s="950" t="str">
        <f t="shared" si="8"/>
        <v>Press C83hc</v>
      </c>
      <c r="D523" s="942">
        <v>9967006960</v>
      </c>
      <c r="E523" s="948" t="s">
        <v>4326</v>
      </c>
      <c r="F523" s="926" t="s">
        <v>4308</v>
      </c>
      <c r="G523" s="926" t="s">
        <v>4309</v>
      </c>
      <c r="H523" s="929" t="s">
        <v>3900</v>
      </c>
      <c r="I523" s="929" t="s">
        <v>3902</v>
      </c>
      <c r="J523" s="926" t="s">
        <v>3904</v>
      </c>
      <c r="K523" s="926" t="s">
        <v>4313</v>
      </c>
      <c r="L523" s="926" t="s">
        <v>4314</v>
      </c>
      <c r="M523" s="926" t="s">
        <v>4315</v>
      </c>
      <c r="N523" s="926" t="s">
        <v>4310</v>
      </c>
      <c r="O523" s="926" t="s">
        <v>4311</v>
      </c>
      <c r="P523" s="926" t="s">
        <v>4567</v>
      </c>
      <c r="Q523" s="929" t="s">
        <v>3898</v>
      </c>
      <c r="R523" s="926" t="s">
        <v>4295</v>
      </c>
      <c r="CL523" s="941"/>
    </row>
    <row r="524" spans="1:90">
      <c r="A524" s="928" t="str">
        <f>IF(ISERROR(#REF!),"xx","")</f>
        <v>xx</v>
      </c>
      <c r="C524" s="950" t="str">
        <f t="shared" si="8"/>
        <v>Press C83hc</v>
      </c>
      <c r="D524" s="942">
        <v>9967006961</v>
      </c>
      <c r="E524" s="948" t="s">
        <v>4327</v>
      </c>
      <c r="F524" s="926" t="s">
        <v>4308</v>
      </c>
      <c r="G524" s="926" t="s">
        <v>4309</v>
      </c>
      <c r="H524" s="929" t="s">
        <v>3900</v>
      </c>
      <c r="I524" s="929" t="s">
        <v>3902</v>
      </c>
      <c r="J524" s="926" t="s">
        <v>3904</v>
      </c>
      <c r="K524" s="926" t="s">
        <v>4313</v>
      </c>
      <c r="L524" s="926" t="s">
        <v>4314</v>
      </c>
      <c r="M524" s="926" t="s">
        <v>4315</v>
      </c>
      <c r="N524" s="926" t="s">
        <v>4310</v>
      </c>
      <c r="O524" s="926" t="s">
        <v>4311</v>
      </c>
      <c r="P524" s="926" t="s">
        <v>4567</v>
      </c>
      <c r="Q524" s="929" t="s">
        <v>3898</v>
      </c>
      <c r="R524" s="926" t="s">
        <v>4295</v>
      </c>
      <c r="CL524" s="941"/>
    </row>
    <row r="525" spans="1:90" s="927" customFormat="1">
      <c r="A525" s="928" t="str">
        <f>IF(ISERROR(#REF!),"xx","")</f>
        <v>xx</v>
      </c>
      <c r="B525" s="971"/>
      <c r="C525" s="950" t="str">
        <f t="shared" si="8"/>
        <v>Press C83hc</v>
      </c>
      <c r="D525" s="942">
        <v>9967004050</v>
      </c>
      <c r="E525" s="948" t="s">
        <v>3978</v>
      </c>
      <c r="F525" s="929" t="s">
        <v>4299</v>
      </c>
      <c r="G525" s="929" t="s">
        <v>4302</v>
      </c>
      <c r="H525" s="929" t="s">
        <v>4303</v>
      </c>
      <c r="I525" s="926" t="s">
        <v>4308</v>
      </c>
      <c r="J525" s="926" t="s">
        <v>4309</v>
      </c>
      <c r="K525" s="926" t="s">
        <v>3900</v>
      </c>
      <c r="L525" s="926" t="s">
        <v>3902</v>
      </c>
      <c r="M525" s="926" t="s">
        <v>3904</v>
      </c>
      <c r="N525" s="926" t="s">
        <v>4313</v>
      </c>
      <c r="O525" s="926" t="s">
        <v>4314</v>
      </c>
      <c r="P525" s="926" t="s">
        <v>4315</v>
      </c>
      <c r="Q525" s="926" t="s">
        <v>4310</v>
      </c>
      <c r="R525" s="926" t="s">
        <v>4311</v>
      </c>
      <c r="S525" s="926" t="s">
        <v>4305</v>
      </c>
      <c r="T525" s="926" t="s">
        <v>4567</v>
      </c>
      <c r="U525" s="926" t="s">
        <v>3898</v>
      </c>
      <c r="V525" s="926" t="s">
        <v>4295</v>
      </c>
      <c r="W525" s="926" t="s">
        <v>2476</v>
      </c>
      <c r="X525" s="926"/>
      <c r="Y525" s="926"/>
      <c r="Z525" s="926"/>
      <c r="AA525" s="926"/>
      <c r="AB525" s="926"/>
      <c r="AC525" s="926"/>
      <c r="AD525" s="926"/>
      <c r="AE525" s="926"/>
      <c r="AF525" s="926"/>
      <c r="AG525" s="926"/>
      <c r="AH525" s="926"/>
      <c r="AI525" s="926"/>
      <c r="AJ525" s="926"/>
      <c r="AK525" s="926"/>
      <c r="AL525" s="926"/>
      <c r="AM525" s="926"/>
      <c r="AN525" s="926"/>
      <c r="AO525" s="926"/>
      <c r="AP525" s="926"/>
      <c r="AQ525" s="926"/>
      <c r="AR525" s="926"/>
      <c r="AS525" s="926"/>
      <c r="AT525" s="926"/>
      <c r="AU525" s="926"/>
      <c r="AV525" s="926"/>
      <c r="AW525" s="926"/>
      <c r="AX525" s="926"/>
      <c r="AY525" s="926"/>
      <c r="AZ525" s="926"/>
      <c r="BA525" s="926"/>
      <c r="BB525" s="926"/>
      <c r="BC525" s="926"/>
      <c r="BD525" s="926"/>
      <c r="BE525" s="926"/>
      <c r="BF525" s="926"/>
      <c r="BG525" s="926"/>
      <c r="BH525" s="926"/>
      <c r="BI525" s="926"/>
      <c r="BJ525" s="926"/>
      <c r="BK525" s="926"/>
      <c r="BL525" s="926"/>
      <c r="BM525" s="926"/>
      <c r="BN525" s="926"/>
      <c r="BO525" s="926"/>
      <c r="BP525" s="926"/>
      <c r="BQ525" s="926"/>
      <c r="BR525" s="926"/>
      <c r="BS525" s="926"/>
      <c r="BT525" s="926"/>
      <c r="BU525" s="926"/>
      <c r="BV525" s="926"/>
      <c r="BW525" s="926"/>
      <c r="BX525" s="926"/>
      <c r="BY525" s="926"/>
      <c r="BZ525" s="926"/>
      <c r="CA525" s="926"/>
      <c r="CB525" s="926"/>
      <c r="CC525" s="926"/>
      <c r="CD525" s="926"/>
      <c r="CE525" s="926"/>
      <c r="CF525" s="926"/>
      <c r="CG525" s="926"/>
      <c r="CH525" s="926"/>
      <c r="CI525" s="926"/>
      <c r="CJ525" s="926"/>
      <c r="CK525" s="926"/>
      <c r="CL525" s="941"/>
    </row>
    <row r="526" spans="1:90">
      <c r="A526" s="928" t="str">
        <f>IF(ISERROR(#REF!),"xx","")</f>
        <v>xx</v>
      </c>
      <c r="C526" s="950" t="str">
        <f t="shared" si="8"/>
        <v>Press C83hc</v>
      </c>
      <c r="D526" s="942">
        <v>9967006964</v>
      </c>
      <c r="E526" s="948" t="s">
        <v>4328</v>
      </c>
      <c r="F526" s="926" t="s">
        <v>4308</v>
      </c>
      <c r="G526" s="926" t="s">
        <v>4309</v>
      </c>
      <c r="H526" s="929" t="s">
        <v>3900</v>
      </c>
      <c r="I526" s="929" t="s">
        <v>3902</v>
      </c>
      <c r="J526" s="926" t="s">
        <v>3904</v>
      </c>
      <c r="K526" s="926" t="s">
        <v>4313</v>
      </c>
      <c r="L526" s="926" t="s">
        <v>4314</v>
      </c>
      <c r="M526" s="926" t="s">
        <v>4315</v>
      </c>
      <c r="N526" s="926" t="s">
        <v>4310</v>
      </c>
      <c r="O526" s="926" t="s">
        <v>4311</v>
      </c>
      <c r="P526" s="926" t="s">
        <v>4567</v>
      </c>
      <c r="Q526" s="929" t="s">
        <v>3898</v>
      </c>
      <c r="R526" s="926" t="s">
        <v>4295</v>
      </c>
      <c r="CL526" s="941"/>
    </row>
    <row r="527" spans="1:90">
      <c r="A527" s="928" t="str">
        <f>IF(ISERROR(#REF!),"xx","")</f>
        <v>xx</v>
      </c>
      <c r="C527" s="950" t="str">
        <f t="shared" si="8"/>
        <v>Press C83hc</v>
      </c>
      <c r="D527" s="942">
        <v>9967006965</v>
      </c>
      <c r="E527" s="948" t="s">
        <v>4329</v>
      </c>
      <c r="F527" s="926" t="s">
        <v>4308</v>
      </c>
      <c r="G527" s="926" t="s">
        <v>4309</v>
      </c>
      <c r="H527" s="929" t="s">
        <v>3900</v>
      </c>
      <c r="I527" s="929" t="s">
        <v>3902</v>
      </c>
      <c r="J527" s="926" t="s">
        <v>3904</v>
      </c>
      <c r="K527" s="926" t="s">
        <v>4313</v>
      </c>
      <c r="L527" s="926" t="s">
        <v>4314</v>
      </c>
      <c r="M527" s="926" t="s">
        <v>4315</v>
      </c>
      <c r="N527" s="926" t="s">
        <v>4310</v>
      </c>
      <c r="O527" s="926" t="s">
        <v>4311</v>
      </c>
      <c r="P527" s="926" t="s">
        <v>4567</v>
      </c>
      <c r="Q527" s="929" t="s">
        <v>3898</v>
      </c>
      <c r="R527" s="926" t="s">
        <v>4295</v>
      </c>
      <c r="CL527" s="941"/>
    </row>
    <row r="528" spans="1:90" s="927" customFormat="1">
      <c r="A528" s="928" t="str">
        <f>IF(ISERROR(#REF!),"xx","")</f>
        <v>xx</v>
      </c>
      <c r="B528" s="971"/>
      <c r="C528" s="950" t="str">
        <f t="shared" si="8"/>
        <v>Press C83hc</v>
      </c>
      <c r="D528" s="942">
        <v>9967004047</v>
      </c>
      <c r="E528" s="948" t="s">
        <v>3976</v>
      </c>
      <c r="F528" s="929" t="s">
        <v>4299</v>
      </c>
      <c r="G528" s="929" t="s">
        <v>4302</v>
      </c>
      <c r="H528" s="929" t="s">
        <v>4303</v>
      </c>
      <c r="I528" s="926" t="s">
        <v>4308</v>
      </c>
      <c r="J528" s="926" t="s">
        <v>4309</v>
      </c>
      <c r="K528" s="926" t="s">
        <v>3900</v>
      </c>
      <c r="L528" s="926" t="s">
        <v>3902</v>
      </c>
      <c r="M528" s="926" t="s">
        <v>3904</v>
      </c>
      <c r="N528" s="926" t="s">
        <v>4313</v>
      </c>
      <c r="O528" s="926" t="s">
        <v>4314</v>
      </c>
      <c r="P528" s="926" t="s">
        <v>4315</v>
      </c>
      <c r="Q528" s="926" t="s">
        <v>4310</v>
      </c>
      <c r="R528" s="926" t="s">
        <v>4311</v>
      </c>
      <c r="S528" s="926" t="s">
        <v>4305</v>
      </c>
      <c r="T528" s="926" t="s">
        <v>4567</v>
      </c>
      <c r="U528" s="926" t="s">
        <v>3898</v>
      </c>
      <c r="V528" s="926" t="s">
        <v>4295</v>
      </c>
      <c r="W528" s="926" t="s">
        <v>2476</v>
      </c>
      <c r="X528" s="926"/>
      <c r="Y528" s="926"/>
      <c r="Z528" s="926"/>
      <c r="AA528" s="926"/>
      <c r="AB528" s="926"/>
      <c r="AC528" s="926"/>
      <c r="AD528" s="926"/>
      <c r="AE528" s="926"/>
      <c r="AF528" s="926"/>
      <c r="AG528" s="926"/>
      <c r="AH528" s="926"/>
      <c r="AI528" s="926"/>
      <c r="AJ528" s="926"/>
      <c r="AK528" s="926"/>
      <c r="AL528" s="926"/>
      <c r="AM528" s="926"/>
      <c r="AN528" s="926"/>
      <c r="AO528" s="926"/>
      <c r="AP528" s="926"/>
      <c r="AQ528" s="926"/>
      <c r="AR528" s="926"/>
      <c r="AS528" s="926"/>
      <c r="AT528" s="926"/>
      <c r="AU528" s="926"/>
      <c r="AV528" s="926"/>
      <c r="AW528" s="926"/>
      <c r="AX528" s="926"/>
      <c r="AY528" s="926"/>
      <c r="AZ528" s="926"/>
      <c r="BA528" s="926"/>
      <c r="BB528" s="926"/>
      <c r="BC528" s="926"/>
      <c r="BD528" s="926"/>
      <c r="BE528" s="926"/>
      <c r="BF528" s="926"/>
      <c r="BG528" s="926"/>
      <c r="BH528" s="926"/>
      <c r="BI528" s="926"/>
      <c r="BJ528" s="926"/>
      <c r="BK528" s="926"/>
      <c r="BL528" s="926"/>
      <c r="BM528" s="926"/>
      <c r="BN528" s="926"/>
      <c r="BO528" s="926"/>
      <c r="BP528" s="926"/>
      <c r="BQ528" s="926"/>
      <c r="BR528" s="926"/>
      <c r="BS528" s="926"/>
      <c r="BT528" s="926"/>
      <c r="BU528" s="926"/>
      <c r="BV528" s="926"/>
      <c r="BW528" s="926"/>
      <c r="BX528" s="926"/>
      <c r="BY528" s="926"/>
      <c r="BZ528" s="926"/>
      <c r="CA528" s="926"/>
      <c r="CB528" s="926"/>
      <c r="CC528" s="926"/>
      <c r="CD528" s="926"/>
      <c r="CE528" s="926"/>
      <c r="CF528" s="926"/>
      <c r="CG528" s="926"/>
      <c r="CH528" s="926"/>
      <c r="CI528" s="926"/>
      <c r="CJ528" s="926"/>
      <c r="CK528" s="926"/>
      <c r="CL528" s="941"/>
    </row>
    <row r="529" spans="1:90" s="927" customFormat="1" hidden="1">
      <c r="A529" s="928" t="str">
        <f>IF(ISERROR(#REF!),"xx","")</f>
        <v>xx</v>
      </c>
      <c r="B529" s="971"/>
      <c r="C529" s="950" t="str">
        <f t="shared" si="8"/>
        <v/>
      </c>
      <c r="D529" s="942">
        <v>4614506</v>
      </c>
      <c r="E529" s="952" t="s">
        <v>2302</v>
      </c>
      <c r="F529" s="926">
        <v>222</v>
      </c>
      <c r="G529" s="931">
        <v>223</v>
      </c>
      <c r="H529" s="929">
        <v>227</v>
      </c>
      <c r="I529" s="926">
        <v>250</v>
      </c>
      <c r="J529" s="926">
        <v>282</v>
      </c>
      <c r="K529" s="931">
        <v>283</v>
      </c>
      <c r="L529" s="929">
        <v>287</v>
      </c>
      <c r="M529" s="929">
        <v>308</v>
      </c>
      <c r="N529" s="926">
        <v>350</v>
      </c>
      <c r="O529" s="929">
        <v>361</v>
      </c>
      <c r="P529" s="926">
        <v>362</v>
      </c>
      <c r="Q529" s="931">
        <v>363</v>
      </c>
      <c r="R529" s="929">
        <v>367</v>
      </c>
      <c r="S529" s="929">
        <v>368</v>
      </c>
      <c r="T529" s="929">
        <v>421</v>
      </c>
      <c r="U529" s="931">
        <v>423</v>
      </c>
      <c r="V529" s="929">
        <v>458</v>
      </c>
      <c r="W529" s="929">
        <v>501</v>
      </c>
      <c r="X529" s="932">
        <v>552</v>
      </c>
      <c r="Y529" s="929">
        <v>558</v>
      </c>
      <c r="Z529" s="932">
        <v>652</v>
      </c>
      <c r="AA529" s="929">
        <v>654</v>
      </c>
      <c r="AB529" s="929">
        <v>754</v>
      </c>
      <c r="AC529" s="929">
        <v>758</v>
      </c>
      <c r="AD529" s="929">
        <v>958</v>
      </c>
      <c r="AE529" s="929" t="s">
        <v>2473</v>
      </c>
      <c r="AF529" s="929" t="s">
        <v>2474</v>
      </c>
      <c r="AG529" s="929" t="s">
        <v>4256</v>
      </c>
      <c r="AH529" s="929" t="s">
        <v>2475</v>
      </c>
      <c r="AI529" s="929" t="s">
        <v>4241</v>
      </c>
      <c r="AJ529" s="929" t="s">
        <v>2384</v>
      </c>
      <c r="AK529" s="929" t="s">
        <v>4242</v>
      </c>
      <c r="AL529" s="929" t="s">
        <v>2383</v>
      </c>
      <c r="AM529" s="929" t="s">
        <v>4243</v>
      </c>
      <c r="AN529" s="929" t="s">
        <v>2378</v>
      </c>
      <c r="AO529" s="929" t="s">
        <v>4095</v>
      </c>
      <c r="AP529" s="929" t="s">
        <v>2379</v>
      </c>
      <c r="AQ529" s="926" t="s">
        <v>318</v>
      </c>
      <c r="AR529" s="926" t="s">
        <v>989</v>
      </c>
      <c r="AS529" s="933" t="s">
        <v>2079</v>
      </c>
      <c r="AT529" s="933" t="s">
        <v>2325</v>
      </c>
      <c r="AU529" s="929" t="s">
        <v>3256</v>
      </c>
      <c r="AV529" s="926" t="s">
        <v>319</v>
      </c>
      <c r="AW529" s="929" t="s">
        <v>3291</v>
      </c>
      <c r="AX529" s="926" t="s">
        <v>990</v>
      </c>
      <c r="AY529" s="933" t="s">
        <v>2080</v>
      </c>
      <c r="AZ529" s="933" t="s">
        <v>2333</v>
      </c>
      <c r="BA529" s="929" t="s">
        <v>3257</v>
      </c>
      <c r="BB529" s="926" t="s">
        <v>411</v>
      </c>
      <c r="BC529" s="929" t="s">
        <v>3128</v>
      </c>
      <c r="BD529" s="926" t="s">
        <v>412</v>
      </c>
      <c r="BE529" s="926" t="s">
        <v>320</v>
      </c>
      <c r="BF529" s="926" t="s">
        <v>991</v>
      </c>
      <c r="BG529" s="933" t="s">
        <v>2081</v>
      </c>
      <c r="BH529" s="933" t="s">
        <v>2082</v>
      </c>
      <c r="BI529" s="929" t="s">
        <v>3130</v>
      </c>
      <c r="BJ529" s="926" t="s">
        <v>747</v>
      </c>
      <c r="BK529" s="926" t="s">
        <v>1102</v>
      </c>
      <c r="BL529" s="933" t="s">
        <v>1804</v>
      </c>
      <c r="BM529" s="933" t="s">
        <v>2052</v>
      </c>
      <c r="BN529" s="929" t="s">
        <v>3665</v>
      </c>
      <c r="BO529" s="926" t="s">
        <v>748</v>
      </c>
      <c r="BP529" s="926" t="s">
        <v>1416</v>
      </c>
      <c r="BQ529" s="934" t="s">
        <v>1789</v>
      </c>
      <c r="BR529" s="933" t="s">
        <v>2051</v>
      </c>
      <c r="BS529" s="929" t="s">
        <v>3674</v>
      </c>
      <c r="BT529" s="926" t="s">
        <v>1400</v>
      </c>
      <c r="BU529" s="926" t="s">
        <v>1417</v>
      </c>
      <c r="BV529" s="926" t="s">
        <v>845</v>
      </c>
      <c r="BW529" s="929" t="s">
        <v>1149</v>
      </c>
      <c r="BX529" s="929" t="s">
        <v>2072</v>
      </c>
      <c r="BY529" s="929" t="s">
        <v>3675</v>
      </c>
      <c r="BZ529" s="932" t="s">
        <v>4102</v>
      </c>
      <c r="CA529" s="929" t="s">
        <v>1150</v>
      </c>
      <c r="CB529" s="929" t="s">
        <v>2073</v>
      </c>
      <c r="CC529" s="932" t="s">
        <v>4103</v>
      </c>
      <c r="CD529" s="932" t="s">
        <v>4312</v>
      </c>
      <c r="CE529" s="932" t="s">
        <v>2068</v>
      </c>
      <c r="CF529" s="932" t="s">
        <v>2380</v>
      </c>
      <c r="CG529" s="932" t="s">
        <v>909</v>
      </c>
      <c r="CH529" s="932" t="s">
        <v>2083</v>
      </c>
      <c r="CI529" s="929"/>
      <c r="CJ529" s="929"/>
      <c r="CK529" s="929"/>
      <c r="CL529" s="946"/>
    </row>
    <row r="530" spans="1:90" s="927" customFormat="1" hidden="1">
      <c r="A530" s="928" t="str">
        <f>IF(ISERROR(#REF!),"xx","")</f>
        <v>xx</v>
      </c>
      <c r="B530" s="971"/>
      <c r="C530" s="950" t="str">
        <f t="shared" si="8"/>
        <v/>
      </c>
      <c r="D530" s="940">
        <v>9967002356</v>
      </c>
      <c r="E530" s="955" t="s">
        <v>2303</v>
      </c>
      <c r="F530" s="925" t="s">
        <v>1959</v>
      </c>
      <c r="G530" s="925"/>
      <c r="H530" s="925"/>
      <c r="I530" s="926"/>
      <c r="J530" s="926"/>
      <c r="K530" s="926"/>
      <c r="L530" s="926"/>
      <c r="M530" s="926"/>
      <c r="N530" s="926"/>
      <c r="O530" s="926"/>
      <c r="P530" s="926"/>
      <c r="Q530" s="926"/>
      <c r="R530" s="926"/>
      <c r="S530" s="926"/>
      <c r="T530" s="926"/>
      <c r="U530" s="926"/>
      <c r="V530" s="926"/>
      <c r="W530" s="926"/>
      <c r="X530" s="926"/>
      <c r="Y530" s="926"/>
      <c r="Z530" s="926"/>
      <c r="AA530" s="926"/>
      <c r="AB530" s="926"/>
      <c r="AC530" s="926"/>
      <c r="AD530" s="926"/>
      <c r="AE530" s="926"/>
      <c r="AF530" s="926"/>
      <c r="AG530" s="926"/>
      <c r="AH530" s="926"/>
      <c r="AI530" s="926"/>
      <c r="AJ530" s="926"/>
      <c r="AK530" s="926"/>
      <c r="AL530" s="926"/>
      <c r="AM530" s="926"/>
      <c r="AN530" s="926"/>
      <c r="AO530" s="926"/>
      <c r="AP530" s="926"/>
      <c r="AQ530" s="926"/>
      <c r="AR530" s="926"/>
      <c r="AS530" s="926"/>
      <c r="AT530" s="926"/>
      <c r="AU530" s="926"/>
      <c r="AV530" s="926"/>
      <c r="AW530" s="926"/>
      <c r="AX530" s="926"/>
      <c r="AY530" s="926"/>
      <c r="AZ530" s="926"/>
      <c r="BA530" s="926"/>
      <c r="BB530" s="926"/>
      <c r="BC530" s="926"/>
      <c r="BD530" s="926"/>
      <c r="BE530" s="926"/>
      <c r="BF530" s="926"/>
      <c r="BG530" s="926"/>
      <c r="BH530" s="926"/>
      <c r="BI530" s="926"/>
      <c r="BJ530" s="926"/>
      <c r="BK530" s="926"/>
      <c r="BL530" s="926"/>
      <c r="BM530" s="926"/>
      <c r="BN530" s="926"/>
      <c r="BO530" s="926"/>
      <c r="BP530" s="926"/>
      <c r="BQ530" s="926"/>
      <c r="BR530" s="926"/>
      <c r="BS530" s="926"/>
      <c r="BT530" s="926"/>
      <c r="BU530" s="926"/>
      <c r="BV530" s="926"/>
      <c r="BW530" s="926"/>
      <c r="BX530" s="926"/>
      <c r="BY530" s="926"/>
      <c r="BZ530" s="926"/>
      <c r="CA530" s="926"/>
      <c r="CB530" s="926"/>
      <c r="CC530" s="926"/>
      <c r="CD530" s="926"/>
      <c r="CE530" s="926"/>
      <c r="CF530" s="926"/>
      <c r="CG530" s="926"/>
      <c r="CH530" s="926"/>
      <c r="CI530" s="926"/>
      <c r="CJ530" s="926"/>
      <c r="CK530" s="926"/>
      <c r="CL530" s="941"/>
    </row>
    <row r="531" spans="1:90" s="927" customFormat="1" hidden="1">
      <c r="A531" s="928" t="str">
        <f>IF(ISERROR(#REF!),"xx","")</f>
        <v>xx</v>
      </c>
      <c r="B531" s="971"/>
      <c r="C531" s="950" t="str">
        <f t="shared" si="8"/>
        <v/>
      </c>
      <c r="D531" s="942">
        <v>4614511</v>
      </c>
      <c r="E531" s="952" t="s">
        <v>2304</v>
      </c>
      <c r="F531" s="926">
        <v>222</v>
      </c>
      <c r="G531" s="931">
        <v>223</v>
      </c>
      <c r="H531" s="929">
        <v>227</v>
      </c>
      <c r="I531" s="926">
        <v>250</v>
      </c>
      <c r="J531" s="926">
        <v>282</v>
      </c>
      <c r="K531" s="931">
        <v>283</v>
      </c>
      <c r="L531" s="929">
        <v>287</v>
      </c>
      <c r="M531" s="929">
        <v>308</v>
      </c>
      <c r="N531" s="926">
        <v>350</v>
      </c>
      <c r="O531" s="929">
        <v>361</v>
      </c>
      <c r="P531" s="926">
        <v>362</v>
      </c>
      <c r="Q531" s="931">
        <v>363</v>
      </c>
      <c r="R531" s="929">
        <v>367</v>
      </c>
      <c r="S531" s="929">
        <v>368</v>
      </c>
      <c r="T531" s="929">
        <v>421</v>
      </c>
      <c r="U531" s="931">
        <v>423</v>
      </c>
      <c r="V531" s="929">
        <v>458</v>
      </c>
      <c r="W531" s="929">
        <v>501</v>
      </c>
      <c r="X531" s="932">
        <v>552</v>
      </c>
      <c r="Y531" s="929">
        <v>558</v>
      </c>
      <c r="Z531" s="932">
        <v>652</v>
      </c>
      <c r="AA531" s="929">
        <v>654</v>
      </c>
      <c r="AB531" s="929">
        <v>754</v>
      </c>
      <c r="AC531" s="929">
        <v>758</v>
      </c>
      <c r="AD531" s="929">
        <v>958</v>
      </c>
      <c r="AE531" s="929" t="s">
        <v>2473</v>
      </c>
      <c r="AF531" s="929" t="s">
        <v>2474</v>
      </c>
      <c r="AG531" s="929" t="s">
        <v>4256</v>
      </c>
      <c r="AH531" s="929" t="s">
        <v>2475</v>
      </c>
      <c r="AI531" s="929" t="s">
        <v>4241</v>
      </c>
      <c r="AJ531" s="929" t="s">
        <v>2384</v>
      </c>
      <c r="AK531" s="929" t="s">
        <v>4242</v>
      </c>
      <c r="AL531" s="929" t="s">
        <v>2383</v>
      </c>
      <c r="AM531" s="929" t="s">
        <v>4243</v>
      </c>
      <c r="AN531" s="929" t="s">
        <v>2378</v>
      </c>
      <c r="AO531" s="929" t="s">
        <v>4095</v>
      </c>
      <c r="AP531" s="929" t="s">
        <v>2379</v>
      </c>
      <c r="AQ531" s="926" t="s">
        <v>318</v>
      </c>
      <c r="AR531" s="926" t="s">
        <v>989</v>
      </c>
      <c r="AS531" s="933" t="s">
        <v>2079</v>
      </c>
      <c r="AT531" s="933" t="s">
        <v>2325</v>
      </c>
      <c r="AU531" s="929" t="s">
        <v>3256</v>
      </c>
      <c r="AV531" s="926" t="s">
        <v>319</v>
      </c>
      <c r="AW531" s="929" t="s">
        <v>3291</v>
      </c>
      <c r="AX531" s="926" t="s">
        <v>990</v>
      </c>
      <c r="AY531" s="933" t="s">
        <v>2080</v>
      </c>
      <c r="AZ531" s="933" t="s">
        <v>2333</v>
      </c>
      <c r="BA531" s="929" t="s">
        <v>3257</v>
      </c>
      <c r="BB531" s="926" t="s">
        <v>411</v>
      </c>
      <c r="BC531" s="929" t="s">
        <v>3128</v>
      </c>
      <c r="BD531" s="926" t="s">
        <v>412</v>
      </c>
      <c r="BE531" s="926" t="s">
        <v>320</v>
      </c>
      <c r="BF531" s="926" t="s">
        <v>991</v>
      </c>
      <c r="BG531" s="933" t="s">
        <v>2081</v>
      </c>
      <c r="BH531" s="933" t="s">
        <v>2082</v>
      </c>
      <c r="BI531" s="929" t="s">
        <v>3130</v>
      </c>
      <c r="BJ531" s="926" t="s">
        <v>747</v>
      </c>
      <c r="BK531" s="926" t="s">
        <v>1102</v>
      </c>
      <c r="BL531" s="933" t="s">
        <v>1804</v>
      </c>
      <c r="BM531" s="933" t="s">
        <v>2052</v>
      </c>
      <c r="BN531" s="929" t="s">
        <v>3665</v>
      </c>
      <c r="BO531" s="926" t="s">
        <v>748</v>
      </c>
      <c r="BP531" s="926" t="s">
        <v>1416</v>
      </c>
      <c r="BQ531" s="934" t="s">
        <v>1789</v>
      </c>
      <c r="BR531" s="933" t="s">
        <v>2051</v>
      </c>
      <c r="BS531" s="929" t="s">
        <v>3674</v>
      </c>
      <c r="BT531" s="926" t="s">
        <v>1400</v>
      </c>
      <c r="BU531" s="926" t="s">
        <v>1417</v>
      </c>
      <c r="BV531" s="926" t="s">
        <v>845</v>
      </c>
      <c r="BW531" s="929" t="s">
        <v>1149</v>
      </c>
      <c r="BX531" s="929" t="s">
        <v>2072</v>
      </c>
      <c r="BY531" s="929" t="s">
        <v>3675</v>
      </c>
      <c r="BZ531" s="932" t="s">
        <v>4102</v>
      </c>
      <c r="CA531" s="929" t="s">
        <v>1150</v>
      </c>
      <c r="CB531" s="929" t="s">
        <v>2073</v>
      </c>
      <c r="CC531" s="932" t="s">
        <v>4103</v>
      </c>
      <c r="CD531" s="932" t="s">
        <v>4312</v>
      </c>
      <c r="CE531" s="932" t="s">
        <v>2068</v>
      </c>
      <c r="CF531" s="932" t="s">
        <v>2380</v>
      </c>
      <c r="CG531" s="932" t="s">
        <v>909</v>
      </c>
      <c r="CH531" s="932" t="s">
        <v>2083</v>
      </c>
      <c r="CI531" s="929"/>
      <c r="CJ531" s="929"/>
      <c r="CK531" s="929"/>
      <c r="CL531" s="946"/>
    </row>
    <row r="532" spans="1:90" s="927" customFormat="1" hidden="1">
      <c r="A532" s="928" t="str">
        <f>IF(ISERROR(#REF!),"xx","")</f>
        <v>xx</v>
      </c>
      <c r="B532" s="971"/>
      <c r="C532" s="950" t="str">
        <f t="shared" si="8"/>
        <v/>
      </c>
      <c r="D532" s="872">
        <v>9967002640</v>
      </c>
      <c r="E532" s="954" t="s">
        <v>2477</v>
      </c>
      <c r="F532" s="929">
        <v>215</v>
      </c>
      <c r="G532" s="931">
        <v>223</v>
      </c>
      <c r="H532" s="931">
        <v>226</v>
      </c>
      <c r="I532" s="931">
        <v>227</v>
      </c>
      <c r="J532" s="931">
        <v>283</v>
      </c>
      <c r="K532" s="931">
        <v>287</v>
      </c>
      <c r="L532" s="931">
        <v>308</v>
      </c>
      <c r="M532" s="931">
        <v>363</v>
      </c>
      <c r="N532" s="931">
        <v>367</v>
      </c>
      <c r="O532" s="931">
        <v>368</v>
      </c>
      <c r="P532" s="931">
        <v>423</v>
      </c>
      <c r="Q532" s="925">
        <v>458</v>
      </c>
      <c r="R532" s="931">
        <v>501</v>
      </c>
      <c r="S532" s="932">
        <v>552</v>
      </c>
      <c r="T532" s="931">
        <v>558</v>
      </c>
      <c r="U532" s="932">
        <v>652</v>
      </c>
      <c r="V532" s="931">
        <v>654</v>
      </c>
      <c r="W532" s="931">
        <v>754</v>
      </c>
      <c r="X532" s="931">
        <v>758</v>
      </c>
      <c r="Y532" s="931">
        <v>958</v>
      </c>
      <c r="Z532" s="931">
        <v>4052</v>
      </c>
      <c r="AA532" s="931">
        <v>4752</v>
      </c>
      <c r="AB532" s="926" t="s">
        <v>2473</v>
      </c>
      <c r="AC532" s="926" t="s">
        <v>2474</v>
      </c>
      <c r="AD532" s="931" t="s">
        <v>4256</v>
      </c>
      <c r="AE532" s="926" t="s">
        <v>2475</v>
      </c>
      <c r="AF532" s="926" t="s">
        <v>4241</v>
      </c>
      <c r="AG532" s="925" t="s">
        <v>986</v>
      </c>
      <c r="AH532" s="926" t="s">
        <v>2384</v>
      </c>
      <c r="AI532" s="931" t="s">
        <v>4242</v>
      </c>
      <c r="AJ532" s="926" t="s">
        <v>2383</v>
      </c>
      <c r="AK532" s="931" t="s">
        <v>4243</v>
      </c>
      <c r="AL532" s="926" t="s">
        <v>2378</v>
      </c>
      <c r="AM532" s="931" t="s">
        <v>4095</v>
      </c>
      <c r="AN532" s="926" t="s">
        <v>2379</v>
      </c>
      <c r="AO532" s="931" t="s">
        <v>989</v>
      </c>
      <c r="AP532" s="933" t="s">
        <v>2079</v>
      </c>
      <c r="AQ532" s="933" t="s">
        <v>2325</v>
      </c>
      <c r="AR532" s="926" t="s">
        <v>3256</v>
      </c>
      <c r="AS532" s="925" t="s">
        <v>778</v>
      </c>
      <c r="AT532" s="931" t="s">
        <v>3291</v>
      </c>
      <c r="AU532" s="931" t="s">
        <v>990</v>
      </c>
      <c r="AV532" s="933" t="s">
        <v>2080</v>
      </c>
      <c r="AW532" s="933" t="s">
        <v>2333</v>
      </c>
      <c r="AX532" s="931" t="s">
        <v>3257</v>
      </c>
      <c r="AY532" s="931" t="s">
        <v>3128</v>
      </c>
      <c r="AZ532" s="926" t="s">
        <v>2889</v>
      </c>
      <c r="BA532" s="931" t="s">
        <v>2670</v>
      </c>
      <c r="BB532" s="926" t="s">
        <v>2585</v>
      </c>
      <c r="BC532" s="925" t="s">
        <v>3826</v>
      </c>
      <c r="BD532" s="925" t="s">
        <v>702</v>
      </c>
      <c r="BE532" s="931" t="s">
        <v>271</v>
      </c>
      <c r="BF532" s="925" t="s">
        <v>703</v>
      </c>
      <c r="BG532" s="931" t="s">
        <v>991</v>
      </c>
      <c r="BH532" s="933" t="s">
        <v>2081</v>
      </c>
      <c r="BI532" s="933" t="s">
        <v>2082</v>
      </c>
      <c r="BJ532" s="931" t="s">
        <v>3130</v>
      </c>
      <c r="BK532" s="926" t="s">
        <v>2586</v>
      </c>
      <c r="BL532" s="925" t="s">
        <v>3827</v>
      </c>
      <c r="BM532" s="925" t="s">
        <v>3828</v>
      </c>
      <c r="BN532" s="931" t="s">
        <v>1102</v>
      </c>
      <c r="BO532" s="933" t="s">
        <v>1804</v>
      </c>
      <c r="BP532" s="933" t="s">
        <v>2052</v>
      </c>
      <c r="BQ532" s="931" t="s">
        <v>3665</v>
      </c>
      <c r="BR532" s="931" t="s">
        <v>1416</v>
      </c>
      <c r="BS532" s="934" t="s">
        <v>1789</v>
      </c>
      <c r="BT532" s="933" t="s">
        <v>2051</v>
      </c>
      <c r="BU532" s="931" t="s">
        <v>3674</v>
      </c>
      <c r="BV532" s="931" t="s">
        <v>1417</v>
      </c>
      <c r="BW532" s="931" t="s">
        <v>845</v>
      </c>
      <c r="BX532" s="931" t="s">
        <v>1149</v>
      </c>
      <c r="BY532" s="931" t="s">
        <v>2072</v>
      </c>
      <c r="BZ532" s="931" t="s">
        <v>3675</v>
      </c>
      <c r="CA532" s="931" t="s">
        <v>4102</v>
      </c>
      <c r="CB532" s="931" t="s">
        <v>1150</v>
      </c>
      <c r="CC532" s="931" t="s">
        <v>2073</v>
      </c>
      <c r="CD532" s="931" t="s">
        <v>4103</v>
      </c>
      <c r="CE532" s="931" t="s">
        <v>4312</v>
      </c>
      <c r="CF532" s="931" t="s">
        <v>2068</v>
      </c>
      <c r="CG532" s="931" t="s">
        <v>2380</v>
      </c>
      <c r="CH532" s="931" t="s">
        <v>909</v>
      </c>
      <c r="CI532" s="931" t="s">
        <v>2083</v>
      </c>
      <c r="CJ532" s="931"/>
      <c r="CK532" s="931"/>
      <c r="CL532" s="1208"/>
    </row>
    <row r="533" spans="1:90" s="927" customFormat="1" hidden="1">
      <c r="A533" s="928" t="str">
        <f>IF(ISERROR(#REF!),"xx","")</f>
        <v>xx</v>
      </c>
      <c r="B533" s="971"/>
      <c r="C533" s="950" t="str">
        <f t="shared" si="8"/>
        <v/>
      </c>
      <c r="D533" s="942">
        <v>9967005000</v>
      </c>
      <c r="E533" s="952" t="s">
        <v>3711</v>
      </c>
      <c r="F533" s="931">
        <v>165</v>
      </c>
      <c r="G533" s="931">
        <v>185</v>
      </c>
      <c r="H533" s="931"/>
      <c r="I533" s="926"/>
      <c r="J533" s="926"/>
      <c r="K533" s="926"/>
      <c r="L533" s="926"/>
      <c r="M533" s="926"/>
      <c r="N533" s="926"/>
      <c r="O533" s="926"/>
      <c r="P533" s="926"/>
      <c r="Q533" s="926"/>
      <c r="R533" s="926"/>
      <c r="S533" s="926"/>
      <c r="T533" s="926"/>
      <c r="U533" s="926"/>
      <c r="V533" s="926"/>
      <c r="W533" s="926"/>
      <c r="X533" s="926"/>
      <c r="Y533" s="926"/>
      <c r="Z533" s="926"/>
      <c r="AA533" s="926"/>
      <c r="AB533" s="926"/>
      <c r="AC533" s="926"/>
      <c r="AD533" s="926"/>
      <c r="AE533" s="926"/>
      <c r="AF533" s="926"/>
      <c r="AG533" s="926"/>
      <c r="AH533" s="926"/>
      <c r="AI533" s="926"/>
      <c r="AJ533" s="926"/>
      <c r="AK533" s="926"/>
      <c r="AL533" s="926"/>
      <c r="AM533" s="926"/>
      <c r="AN533" s="926"/>
      <c r="AO533" s="926"/>
      <c r="AP533" s="926"/>
      <c r="AQ533" s="926"/>
      <c r="AR533" s="926"/>
      <c r="AS533" s="926"/>
      <c r="AT533" s="926"/>
      <c r="AU533" s="926"/>
      <c r="AV533" s="926"/>
      <c r="AW533" s="926"/>
      <c r="AX533" s="926"/>
      <c r="AY533" s="926"/>
      <c r="AZ533" s="926"/>
      <c r="BA533" s="926"/>
      <c r="BB533" s="926"/>
      <c r="BC533" s="926"/>
      <c r="BD533" s="926"/>
      <c r="BE533" s="926"/>
      <c r="BF533" s="926"/>
      <c r="BG533" s="926"/>
      <c r="BH533" s="926"/>
      <c r="BI533" s="926"/>
      <c r="BJ533" s="926"/>
      <c r="BK533" s="926"/>
      <c r="BL533" s="926"/>
      <c r="BM533" s="926"/>
      <c r="BN533" s="926"/>
      <c r="BO533" s="926"/>
      <c r="BP533" s="926"/>
      <c r="BQ533" s="926"/>
      <c r="BR533" s="926"/>
      <c r="BS533" s="926"/>
      <c r="BT533" s="926"/>
      <c r="BU533" s="926"/>
      <c r="BV533" s="926"/>
      <c r="BW533" s="926"/>
      <c r="BX533" s="926"/>
      <c r="BY533" s="926"/>
      <c r="BZ533" s="926"/>
      <c r="CA533" s="926"/>
      <c r="CB533" s="926"/>
      <c r="CC533" s="926"/>
      <c r="CD533" s="926"/>
      <c r="CE533" s="926"/>
      <c r="CF533" s="926"/>
      <c r="CG533" s="926"/>
      <c r="CH533" s="926"/>
      <c r="CI533" s="926"/>
      <c r="CJ533" s="926"/>
      <c r="CK533" s="926"/>
      <c r="CL533" s="941"/>
    </row>
    <row r="534" spans="1:90" s="927" customFormat="1">
      <c r="A534" s="928" t="str">
        <f>IF(ISERROR(#REF!),"xx","")</f>
        <v>xx</v>
      </c>
      <c r="B534" s="971"/>
      <c r="C534" s="950" t="str">
        <f t="shared" si="8"/>
        <v>Press C83hc</v>
      </c>
      <c r="D534" s="942">
        <v>9967001676</v>
      </c>
      <c r="E534" s="952" t="s">
        <v>2305</v>
      </c>
      <c r="F534" s="926" t="s">
        <v>4299</v>
      </c>
      <c r="G534" s="926" t="s">
        <v>4334</v>
      </c>
      <c r="H534" s="926" t="s">
        <v>4302</v>
      </c>
      <c r="I534" s="926" t="s">
        <v>4303</v>
      </c>
      <c r="J534" s="926" t="s">
        <v>4308</v>
      </c>
      <c r="K534" s="926" t="s">
        <v>4309</v>
      </c>
      <c r="L534" s="926" t="s">
        <v>3900</v>
      </c>
      <c r="M534" s="926" t="s">
        <v>3902</v>
      </c>
      <c r="N534" s="926" t="s">
        <v>3904</v>
      </c>
      <c r="O534" s="926" t="s">
        <v>4313</v>
      </c>
      <c r="P534" s="926" t="s">
        <v>4314</v>
      </c>
      <c r="Q534" s="926" t="s">
        <v>4315</v>
      </c>
      <c r="R534" s="926" t="s">
        <v>4298</v>
      </c>
      <c r="S534" s="926" t="s">
        <v>4310</v>
      </c>
      <c r="T534" s="926" t="s">
        <v>4311</v>
      </c>
      <c r="U534" s="932" t="s">
        <v>4300</v>
      </c>
      <c r="V534" s="929" t="s">
        <v>4301</v>
      </c>
      <c r="W534" s="926" t="s">
        <v>4305</v>
      </c>
      <c r="X534" s="929" t="s">
        <v>4307</v>
      </c>
      <c r="Y534" s="926" t="s">
        <v>4567</v>
      </c>
      <c r="Z534" s="926" t="s">
        <v>3898</v>
      </c>
      <c r="AA534" s="926" t="s">
        <v>4295</v>
      </c>
      <c r="AB534" s="926" t="s">
        <v>2084</v>
      </c>
      <c r="AC534" s="926"/>
      <c r="AD534" s="926"/>
      <c r="AE534" s="926"/>
      <c r="AF534" s="926"/>
      <c r="AG534" s="926"/>
      <c r="AH534" s="926"/>
      <c r="AI534" s="926"/>
      <c r="AJ534" s="926"/>
      <c r="AK534" s="926"/>
      <c r="AL534" s="926"/>
      <c r="AM534" s="926"/>
      <c r="AN534" s="926"/>
      <c r="AO534" s="926"/>
      <c r="AP534" s="926"/>
      <c r="AQ534" s="926"/>
      <c r="AR534" s="926"/>
      <c r="AS534" s="926"/>
      <c r="AT534" s="926"/>
      <c r="AU534" s="926"/>
      <c r="AV534" s="926"/>
      <c r="AW534" s="926"/>
      <c r="AX534" s="926"/>
      <c r="AY534" s="926"/>
      <c r="AZ534" s="926"/>
      <c r="BA534" s="926"/>
      <c r="BB534" s="926"/>
      <c r="BC534" s="926"/>
      <c r="BD534" s="926"/>
      <c r="BE534" s="926"/>
      <c r="BF534" s="926"/>
      <c r="BG534" s="926"/>
      <c r="BH534" s="926"/>
      <c r="BI534" s="926"/>
      <c r="BJ534" s="926"/>
      <c r="BK534" s="926"/>
      <c r="BL534" s="926"/>
      <c r="BM534" s="926"/>
      <c r="BN534" s="926"/>
      <c r="BO534" s="926"/>
      <c r="BP534" s="926"/>
      <c r="BQ534" s="926"/>
      <c r="BR534" s="926"/>
      <c r="BS534" s="926"/>
      <c r="BT534" s="926"/>
      <c r="BU534" s="926"/>
      <c r="BV534" s="926"/>
      <c r="BW534" s="926"/>
      <c r="BX534" s="926"/>
      <c r="BY534" s="926"/>
      <c r="BZ534" s="926"/>
      <c r="CA534" s="926"/>
      <c r="CB534" s="926"/>
      <c r="CC534" s="926"/>
      <c r="CD534" s="926"/>
      <c r="CE534" s="926"/>
      <c r="CF534" s="926"/>
      <c r="CG534" s="926"/>
      <c r="CH534" s="926"/>
      <c r="CI534" s="926"/>
      <c r="CJ534" s="926"/>
      <c r="CK534" s="926"/>
      <c r="CL534" s="941"/>
    </row>
    <row r="535" spans="1:90" s="927" customFormat="1">
      <c r="A535" s="928" t="str">
        <f>IF(ISERROR(#REF!),"xx","")</f>
        <v>xx</v>
      </c>
      <c r="B535" s="971"/>
      <c r="C535" s="950" t="str">
        <f t="shared" si="8"/>
        <v>Press C83hc</v>
      </c>
      <c r="D535" s="942">
        <v>9967001677</v>
      </c>
      <c r="E535" s="952" t="s">
        <v>2306</v>
      </c>
      <c r="F535" s="926" t="s">
        <v>4299</v>
      </c>
      <c r="G535" s="926" t="s">
        <v>4334</v>
      </c>
      <c r="H535" s="926" t="s">
        <v>4302</v>
      </c>
      <c r="I535" s="926" t="s">
        <v>4303</v>
      </c>
      <c r="J535" s="926" t="s">
        <v>4308</v>
      </c>
      <c r="K535" s="926" t="s">
        <v>4309</v>
      </c>
      <c r="L535" s="926" t="s">
        <v>3900</v>
      </c>
      <c r="M535" s="926" t="s">
        <v>3902</v>
      </c>
      <c r="N535" s="926" t="s">
        <v>3904</v>
      </c>
      <c r="O535" s="926" t="s">
        <v>4313</v>
      </c>
      <c r="P535" s="926" t="s">
        <v>4314</v>
      </c>
      <c r="Q535" s="926" t="s">
        <v>4315</v>
      </c>
      <c r="R535" s="926" t="s">
        <v>4298</v>
      </c>
      <c r="S535" s="926" t="s">
        <v>4310</v>
      </c>
      <c r="T535" s="926" t="s">
        <v>4311</v>
      </c>
      <c r="U535" s="932" t="s">
        <v>4300</v>
      </c>
      <c r="V535" s="929" t="s">
        <v>4301</v>
      </c>
      <c r="W535" s="926" t="s">
        <v>4305</v>
      </c>
      <c r="X535" s="929" t="s">
        <v>4307</v>
      </c>
      <c r="Y535" s="926" t="s">
        <v>4567</v>
      </c>
      <c r="Z535" s="926" t="s">
        <v>3898</v>
      </c>
      <c r="AA535" s="926" t="s">
        <v>4295</v>
      </c>
      <c r="AB535" s="926" t="s">
        <v>2084</v>
      </c>
      <c r="AC535" s="926"/>
      <c r="AD535" s="926"/>
      <c r="AE535" s="926"/>
      <c r="AF535" s="926"/>
      <c r="AG535" s="926"/>
      <c r="AH535" s="926"/>
      <c r="AI535" s="926"/>
      <c r="AJ535" s="926"/>
      <c r="AK535" s="926"/>
      <c r="AL535" s="926"/>
      <c r="AM535" s="926"/>
      <c r="AN535" s="926"/>
      <c r="AO535" s="926"/>
      <c r="AP535" s="926"/>
      <c r="AQ535" s="926"/>
      <c r="AR535" s="926"/>
      <c r="AS535" s="926"/>
      <c r="AT535" s="926"/>
      <c r="AU535" s="926"/>
      <c r="AV535" s="926"/>
      <c r="AW535" s="926"/>
      <c r="AX535" s="926"/>
      <c r="AY535" s="926"/>
      <c r="AZ535" s="926"/>
      <c r="BA535" s="926"/>
      <c r="BB535" s="926"/>
      <c r="BC535" s="926"/>
      <c r="BD535" s="926"/>
      <c r="BE535" s="926"/>
      <c r="BF535" s="926"/>
      <c r="BG535" s="926"/>
      <c r="BH535" s="926"/>
      <c r="BI535" s="926"/>
      <c r="BJ535" s="926"/>
      <c r="BK535" s="926"/>
      <c r="BL535" s="926"/>
      <c r="BM535" s="926"/>
      <c r="BN535" s="926"/>
      <c r="BO535" s="926"/>
      <c r="BP535" s="926"/>
      <c r="BQ535" s="926"/>
      <c r="BR535" s="926"/>
      <c r="BS535" s="926"/>
      <c r="BT535" s="926"/>
      <c r="BU535" s="926"/>
      <c r="BV535" s="926"/>
      <c r="BW535" s="926"/>
      <c r="BX535" s="926"/>
      <c r="BY535" s="926"/>
      <c r="BZ535" s="926"/>
      <c r="CA535" s="926"/>
      <c r="CB535" s="926"/>
      <c r="CC535" s="926"/>
      <c r="CD535" s="926"/>
      <c r="CE535" s="926"/>
      <c r="CF535" s="926"/>
      <c r="CG535" s="926"/>
      <c r="CH535" s="926"/>
      <c r="CI535" s="926"/>
      <c r="CJ535" s="926"/>
      <c r="CK535" s="926"/>
      <c r="CL535" s="941"/>
    </row>
    <row r="536" spans="1:90" s="927" customFormat="1" hidden="1">
      <c r="A536" s="928" t="str">
        <f>IF(ISERROR(#REF!),"xx","")</f>
        <v>xx</v>
      </c>
      <c r="B536" s="971"/>
      <c r="C536" s="950" t="str">
        <f t="shared" si="8"/>
        <v/>
      </c>
      <c r="D536" s="942" t="s">
        <v>2631</v>
      </c>
      <c r="E536" s="952" t="s">
        <v>2634</v>
      </c>
      <c r="F536" s="926">
        <v>308</v>
      </c>
      <c r="G536" s="926">
        <v>368</v>
      </c>
      <c r="H536" s="926">
        <v>458</v>
      </c>
      <c r="I536" s="926">
        <v>558</v>
      </c>
      <c r="J536" s="926" t="s">
        <v>4256</v>
      </c>
      <c r="K536" s="926" t="s">
        <v>4241</v>
      </c>
      <c r="L536" s="929" t="s">
        <v>2384</v>
      </c>
      <c r="M536" s="926" t="s">
        <v>4242</v>
      </c>
      <c r="N536" s="926" t="s">
        <v>2383</v>
      </c>
      <c r="O536" s="926" t="s">
        <v>4243</v>
      </c>
      <c r="P536" s="926" t="s">
        <v>4095</v>
      </c>
      <c r="Q536" s="926" t="s">
        <v>3291</v>
      </c>
      <c r="R536" s="926" t="s">
        <v>3128</v>
      </c>
      <c r="S536" s="926" t="s">
        <v>3130</v>
      </c>
      <c r="T536" s="926" t="s">
        <v>1804</v>
      </c>
      <c r="U536" s="926" t="s">
        <v>2052</v>
      </c>
      <c r="V536" s="926" t="s">
        <v>3665</v>
      </c>
      <c r="W536" s="926" t="s">
        <v>1789</v>
      </c>
      <c r="X536" s="926" t="s">
        <v>2051</v>
      </c>
      <c r="Y536" s="926" t="s">
        <v>3674</v>
      </c>
      <c r="Z536" s="926" t="s">
        <v>3675</v>
      </c>
      <c r="AA536" s="926"/>
      <c r="AB536" s="926"/>
      <c r="AC536" s="926"/>
      <c r="AD536" s="926"/>
      <c r="AE536" s="926"/>
      <c r="AF536" s="926"/>
      <c r="AG536" s="926"/>
      <c r="AH536" s="926"/>
      <c r="AI536" s="926"/>
      <c r="AJ536" s="926"/>
      <c r="AK536" s="926"/>
      <c r="AL536" s="926"/>
      <c r="AM536" s="926"/>
      <c r="AN536" s="926"/>
      <c r="AO536" s="926"/>
      <c r="AP536" s="926"/>
      <c r="AQ536" s="926"/>
      <c r="AR536" s="926"/>
      <c r="AS536" s="926"/>
      <c r="AT536" s="926"/>
      <c r="AU536" s="926"/>
      <c r="AV536" s="926"/>
      <c r="AW536" s="926"/>
      <c r="AX536" s="926"/>
      <c r="AY536" s="926"/>
      <c r="AZ536" s="926"/>
      <c r="BA536" s="926"/>
      <c r="BB536" s="926"/>
      <c r="BC536" s="926"/>
      <c r="BD536" s="926"/>
      <c r="BE536" s="926"/>
      <c r="BF536" s="926"/>
      <c r="BG536" s="926"/>
      <c r="BH536" s="926"/>
      <c r="BI536" s="926"/>
      <c r="BJ536" s="926"/>
      <c r="BK536" s="926"/>
      <c r="BL536" s="926"/>
      <c r="BM536" s="926"/>
      <c r="BN536" s="926"/>
      <c r="BO536" s="926"/>
      <c r="BP536" s="926"/>
      <c r="BQ536" s="926"/>
      <c r="BR536" s="926"/>
      <c r="BS536" s="926"/>
      <c r="BT536" s="926"/>
      <c r="BU536" s="926"/>
      <c r="BV536" s="926"/>
      <c r="BW536" s="926"/>
      <c r="BX536" s="926"/>
      <c r="BY536" s="926"/>
      <c r="BZ536" s="926"/>
      <c r="CA536" s="926"/>
      <c r="CB536" s="926"/>
      <c r="CC536" s="926"/>
      <c r="CD536" s="926"/>
      <c r="CE536" s="926"/>
      <c r="CF536" s="926"/>
      <c r="CG536" s="926"/>
      <c r="CH536" s="926"/>
      <c r="CI536" s="926"/>
      <c r="CJ536" s="926"/>
      <c r="CK536" s="926"/>
      <c r="CL536" s="941"/>
    </row>
    <row r="537" spans="1:90" s="927" customFormat="1">
      <c r="A537" s="928" t="str">
        <f>IF(ISERROR(#REF!),"xx","")</f>
        <v>xx</v>
      </c>
      <c r="B537" s="971"/>
      <c r="C537" s="950" t="str">
        <f t="shared" si="8"/>
        <v>Press C83hc</v>
      </c>
      <c r="D537" s="740">
        <v>9967003446</v>
      </c>
      <c r="E537" s="958" t="s">
        <v>3926</v>
      </c>
      <c r="F537" s="926">
        <v>951</v>
      </c>
      <c r="G537" s="926" t="s">
        <v>3407</v>
      </c>
      <c r="H537" s="926" t="s">
        <v>3410</v>
      </c>
      <c r="I537" s="926" t="s">
        <v>3409</v>
      </c>
      <c r="J537" s="926" t="s">
        <v>4299</v>
      </c>
      <c r="K537" s="926" t="s">
        <v>4302</v>
      </c>
      <c r="L537" s="932" t="s">
        <v>4303</v>
      </c>
      <c r="M537" s="929" t="s">
        <v>4308</v>
      </c>
      <c r="N537" s="929" t="s">
        <v>4309</v>
      </c>
      <c r="O537" s="926" t="s">
        <v>3900</v>
      </c>
      <c r="P537" s="926" t="s">
        <v>3902</v>
      </c>
      <c r="Q537" s="926" t="s">
        <v>3904</v>
      </c>
      <c r="R537" s="926" t="s">
        <v>4313</v>
      </c>
      <c r="S537" s="926" t="s">
        <v>4314</v>
      </c>
      <c r="T537" s="926" t="s">
        <v>4315</v>
      </c>
      <c r="U537" s="926" t="s">
        <v>4310</v>
      </c>
      <c r="V537" s="926" t="s">
        <v>4311</v>
      </c>
      <c r="W537" s="929" t="s">
        <v>4305</v>
      </c>
      <c r="X537" s="926" t="s">
        <v>4567</v>
      </c>
      <c r="Y537" s="926"/>
      <c r="Z537" s="926"/>
      <c r="AA537" s="926"/>
      <c r="AB537" s="926"/>
      <c r="AC537" s="926"/>
      <c r="AD537" s="926"/>
      <c r="AE537" s="926"/>
      <c r="AF537" s="926"/>
      <c r="AG537" s="926"/>
      <c r="AH537" s="926"/>
      <c r="AI537" s="926"/>
      <c r="AJ537" s="926"/>
      <c r="AK537" s="926"/>
      <c r="AL537" s="926"/>
      <c r="AM537" s="926"/>
      <c r="AN537" s="926"/>
      <c r="AO537" s="926"/>
      <c r="AP537" s="926"/>
      <c r="AQ537" s="926"/>
      <c r="AR537" s="926"/>
      <c r="AS537" s="926"/>
      <c r="AT537" s="926"/>
      <c r="AU537" s="926"/>
      <c r="AV537" s="926"/>
      <c r="AW537" s="926"/>
      <c r="AX537" s="926"/>
      <c r="AY537" s="926"/>
      <c r="AZ537" s="926"/>
      <c r="BA537" s="926"/>
      <c r="BB537" s="926"/>
      <c r="BC537" s="926"/>
      <c r="BD537" s="926"/>
      <c r="BE537" s="926"/>
      <c r="BF537" s="926"/>
      <c r="BG537" s="926"/>
      <c r="BH537" s="926"/>
      <c r="BI537" s="926"/>
      <c r="BJ537" s="926"/>
      <c r="BK537" s="926"/>
      <c r="BL537" s="926"/>
      <c r="BM537" s="926"/>
      <c r="BN537" s="926"/>
      <c r="BO537" s="926"/>
      <c r="BP537" s="926"/>
      <c r="BQ537" s="926"/>
      <c r="BR537" s="926"/>
      <c r="BS537" s="926"/>
      <c r="BT537" s="926"/>
      <c r="BU537" s="926"/>
      <c r="BV537" s="926"/>
      <c r="BW537" s="926"/>
      <c r="BX537" s="926"/>
      <c r="BY537" s="926"/>
      <c r="BZ537" s="926"/>
      <c r="CA537" s="926"/>
      <c r="CB537" s="926"/>
      <c r="CC537" s="926"/>
      <c r="CD537" s="926"/>
      <c r="CE537" s="926"/>
      <c r="CF537" s="926"/>
      <c r="CG537" s="926"/>
      <c r="CH537" s="926"/>
      <c r="CI537" s="926"/>
      <c r="CJ537" s="926"/>
      <c r="CK537" s="926"/>
      <c r="CL537" s="941"/>
    </row>
    <row r="538" spans="1:90" s="927" customFormat="1" ht="13.2" hidden="1">
      <c r="A538" s="928" t="str">
        <f>IF(ISERROR(#REF!),"xx","")</f>
        <v>xx</v>
      </c>
      <c r="B538" s="971"/>
      <c r="C538" s="950" t="str">
        <f t="shared" si="8"/>
        <v/>
      </c>
      <c r="D538" s="740">
        <v>9967003447</v>
      </c>
      <c r="E538" s="958" t="s">
        <v>2926</v>
      </c>
      <c r="F538" s="929" t="s">
        <v>2890</v>
      </c>
      <c r="G538" t="s">
        <v>4308</v>
      </c>
      <c r="H538" s="926" t="s">
        <v>4309</v>
      </c>
      <c r="I538" s="932"/>
      <c r="J538" s="929"/>
      <c r="K538" s="926"/>
      <c r="L538" s="926"/>
      <c r="M538" s="926"/>
      <c r="N538" s="926"/>
      <c r="O538" s="926"/>
      <c r="P538" s="926"/>
      <c r="Q538" s="926"/>
      <c r="R538" s="926"/>
      <c r="S538" s="926"/>
      <c r="T538" s="926"/>
      <c r="U538" s="926"/>
      <c r="V538" s="926"/>
      <c r="W538" s="926"/>
      <c r="X538" s="926"/>
      <c r="Y538" s="926"/>
      <c r="Z538" s="926"/>
      <c r="AA538" s="926"/>
      <c r="AB538" s="926"/>
      <c r="AC538" s="926"/>
      <c r="AD538" s="926"/>
      <c r="AE538" s="926"/>
      <c r="AF538" s="926"/>
      <c r="AG538" s="926"/>
      <c r="AH538" s="926"/>
      <c r="AI538" s="926"/>
      <c r="AJ538" s="926"/>
      <c r="AK538" s="926"/>
      <c r="AL538" s="926"/>
      <c r="AM538" s="926"/>
      <c r="AN538" s="926"/>
      <c r="AO538" s="926"/>
      <c r="AP538" s="926"/>
      <c r="AQ538" s="926"/>
      <c r="AR538" s="926"/>
      <c r="AS538" s="926"/>
      <c r="AT538" s="926"/>
      <c r="AU538" s="926"/>
      <c r="AV538" s="926"/>
      <c r="AW538" s="926"/>
      <c r="AX538" s="926"/>
      <c r="AY538" s="926"/>
      <c r="AZ538" s="926"/>
      <c r="BA538" s="926"/>
      <c r="BB538" s="926"/>
      <c r="BC538" s="926"/>
      <c r="BD538" s="926"/>
      <c r="BE538" s="926"/>
      <c r="BF538" s="926"/>
      <c r="BG538" s="926"/>
      <c r="BH538" s="926"/>
      <c r="BI538" s="926"/>
      <c r="BJ538" s="926"/>
      <c r="BK538" s="926"/>
      <c r="BL538" s="926"/>
      <c r="BM538" s="926"/>
      <c r="BN538" s="926"/>
      <c r="BO538" s="926"/>
      <c r="BP538" s="926"/>
      <c r="BQ538" s="926"/>
      <c r="BR538" s="926"/>
      <c r="BS538" s="926"/>
      <c r="BT538" s="926"/>
      <c r="BU538" s="926"/>
      <c r="BV538" s="926"/>
      <c r="BW538" s="926"/>
      <c r="BX538" s="926"/>
      <c r="BY538" s="926"/>
      <c r="BZ538" s="926"/>
      <c r="CA538" s="926"/>
      <c r="CB538" s="926"/>
      <c r="CC538" s="926"/>
      <c r="CD538" s="926"/>
      <c r="CE538" s="926"/>
      <c r="CF538" s="926"/>
      <c r="CG538" s="926"/>
      <c r="CH538" s="926"/>
      <c r="CI538" s="926"/>
      <c r="CJ538" s="926"/>
      <c r="CK538" s="926"/>
      <c r="CL538" s="941"/>
    </row>
    <row r="539" spans="1:90" s="927" customFormat="1" hidden="1">
      <c r="A539" s="928" t="str">
        <f>IF(ISERROR(#REF!),"xx","")</f>
        <v>xx</v>
      </c>
      <c r="B539" s="971"/>
      <c r="C539" s="950" t="str">
        <f t="shared" si="8"/>
        <v/>
      </c>
      <c r="D539" s="740">
        <v>9967001564</v>
      </c>
      <c r="E539" s="958" t="s">
        <v>2307</v>
      </c>
      <c r="F539" s="926" t="s">
        <v>4298</v>
      </c>
      <c r="G539" s="932" t="s">
        <v>4300</v>
      </c>
      <c r="H539" s="929" t="s">
        <v>4301</v>
      </c>
      <c r="I539" s="929" t="s">
        <v>4304</v>
      </c>
      <c r="J539" s="929" t="s">
        <v>4307</v>
      </c>
      <c r="K539" s="926"/>
      <c r="L539" s="926"/>
      <c r="M539" s="926"/>
      <c r="N539" s="926"/>
      <c r="O539" s="926"/>
      <c r="P539" s="926"/>
      <c r="Q539" s="926"/>
      <c r="R539" s="926"/>
      <c r="S539" s="926"/>
      <c r="T539" s="926"/>
      <c r="U539" s="926"/>
      <c r="V539" s="926"/>
      <c r="W539" s="926"/>
      <c r="X539" s="926"/>
      <c r="Y539" s="926"/>
      <c r="Z539" s="926"/>
      <c r="AA539" s="926"/>
      <c r="AB539" s="926"/>
      <c r="AC539" s="926"/>
      <c r="AD539" s="926"/>
      <c r="AE539" s="926"/>
      <c r="AF539" s="926"/>
      <c r="AG539" s="926"/>
      <c r="AH539" s="926"/>
      <c r="AI539" s="926"/>
      <c r="AJ539" s="926"/>
      <c r="AK539" s="926"/>
      <c r="AL539" s="926"/>
      <c r="AM539" s="926"/>
      <c r="AN539" s="926"/>
      <c r="AO539" s="926"/>
      <c r="AP539" s="926"/>
      <c r="AQ539" s="926"/>
      <c r="AR539" s="926"/>
      <c r="AS539" s="926"/>
      <c r="AT539" s="926"/>
      <c r="AU539" s="926"/>
      <c r="AV539" s="926"/>
      <c r="AW539" s="926"/>
      <c r="AX539" s="926"/>
      <c r="AY539" s="926"/>
      <c r="AZ539" s="926"/>
      <c r="BA539" s="926"/>
      <c r="BB539" s="926"/>
      <c r="BC539" s="926"/>
      <c r="BD539" s="926"/>
      <c r="BE539" s="926"/>
      <c r="BF539" s="926"/>
      <c r="BG539" s="926"/>
      <c r="BH539" s="926"/>
      <c r="BI539" s="926"/>
      <c r="BJ539" s="926"/>
      <c r="BK539" s="926"/>
      <c r="BL539" s="926"/>
      <c r="BM539" s="926"/>
      <c r="BN539" s="926"/>
      <c r="BO539" s="926"/>
      <c r="BP539" s="926"/>
      <c r="BQ539" s="926"/>
      <c r="BR539" s="926"/>
      <c r="BS539" s="926"/>
      <c r="BT539" s="926"/>
      <c r="BU539" s="926"/>
      <c r="BV539" s="926"/>
      <c r="BW539" s="926"/>
      <c r="BX539" s="926"/>
      <c r="BY539" s="926"/>
      <c r="BZ539" s="926"/>
      <c r="CA539" s="926"/>
      <c r="CB539" s="926"/>
      <c r="CC539" s="926"/>
      <c r="CD539" s="926"/>
      <c r="CE539" s="926"/>
      <c r="CF539" s="926"/>
      <c r="CG539" s="926"/>
      <c r="CH539" s="926"/>
      <c r="CI539" s="926"/>
      <c r="CJ539" s="926"/>
      <c r="CK539" s="926"/>
      <c r="CL539" s="941"/>
    </row>
    <row r="540" spans="1:90" s="927" customFormat="1" hidden="1">
      <c r="A540" s="928" t="str">
        <f>IF(ISERROR(#REF!),"xx","")</f>
        <v>xx</v>
      </c>
      <c r="B540" s="971"/>
      <c r="C540" s="950" t="str">
        <f t="shared" si="8"/>
        <v/>
      </c>
      <c r="D540" s="740">
        <v>9967001563</v>
      </c>
      <c r="E540" s="958" t="s">
        <v>2308</v>
      </c>
      <c r="F540" s="926" t="s">
        <v>4298</v>
      </c>
      <c r="G540" s="932" t="s">
        <v>4300</v>
      </c>
      <c r="H540" s="929" t="s">
        <v>4301</v>
      </c>
      <c r="I540" s="929" t="s">
        <v>4304</v>
      </c>
      <c r="J540" s="929" t="s">
        <v>4307</v>
      </c>
      <c r="K540" s="926"/>
      <c r="L540" s="926"/>
      <c r="M540" s="926"/>
      <c r="N540" s="926"/>
      <c r="O540" s="926"/>
      <c r="P540" s="926"/>
      <c r="Q540" s="926"/>
      <c r="R540" s="926"/>
      <c r="S540" s="926"/>
      <c r="T540" s="926"/>
      <c r="U540" s="926"/>
      <c r="V540" s="926"/>
      <c r="W540" s="926"/>
      <c r="X540" s="926"/>
      <c r="Y540" s="926"/>
      <c r="Z540" s="926"/>
      <c r="AA540" s="926"/>
      <c r="AB540" s="926"/>
      <c r="AC540" s="926"/>
      <c r="AD540" s="926"/>
      <c r="AE540" s="926"/>
      <c r="AF540" s="926"/>
      <c r="AG540" s="926"/>
      <c r="AH540" s="926"/>
      <c r="AI540" s="926"/>
      <c r="AJ540" s="926"/>
      <c r="AK540" s="926"/>
      <c r="AL540" s="926"/>
      <c r="AM540" s="926"/>
      <c r="AN540" s="926"/>
      <c r="AO540" s="926"/>
      <c r="AP540" s="926"/>
      <c r="AQ540" s="926"/>
      <c r="AR540" s="926"/>
      <c r="AS540" s="926"/>
      <c r="AT540" s="926"/>
      <c r="AU540" s="926"/>
      <c r="AV540" s="926"/>
      <c r="AW540" s="926"/>
      <c r="AX540" s="926"/>
      <c r="AY540" s="926"/>
      <c r="AZ540" s="926"/>
      <c r="BA540" s="926"/>
      <c r="BB540" s="926"/>
      <c r="BC540" s="926"/>
      <c r="BD540" s="926"/>
      <c r="BE540" s="926"/>
      <c r="BF540" s="926"/>
      <c r="BG540" s="926"/>
      <c r="BH540" s="926"/>
      <c r="BI540" s="926"/>
      <c r="BJ540" s="926"/>
      <c r="BK540" s="926"/>
      <c r="BL540" s="926"/>
      <c r="BM540" s="926"/>
      <c r="BN540" s="926"/>
      <c r="BO540" s="926"/>
      <c r="BP540" s="926"/>
      <c r="BQ540" s="926"/>
      <c r="BR540" s="926"/>
      <c r="BS540" s="926"/>
      <c r="BT540" s="926"/>
      <c r="BU540" s="926"/>
      <c r="BV540" s="926"/>
      <c r="BW540" s="926"/>
      <c r="BX540" s="926"/>
      <c r="BY540" s="926"/>
      <c r="BZ540" s="926"/>
      <c r="CA540" s="926"/>
      <c r="CB540" s="926"/>
      <c r="CC540" s="926"/>
      <c r="CD540" s="926"/>
      <c r="CE540" s="926"/>
      <c r="CF540" s="926"/>
      <c r="CG540" s="926"/>
      <c r="CH540" s="926"/>
      <c r="CI540" s="926"/>
      <c r="CJ540" s="926"/>
      <c r="CK540" s="926"/>
      <c r="CL540" s="941"/>
    </row>
    <row r="541" spans="1:90" s="927" customFormat="1" ht="13.2">
      <c r="A541" s="928" t="str">
        <f>IF(ISERROR(#REF!),"xx","")</f>
        <v>xx</v>
      </c>
      <c r="B541" s="971"/>
      <c r="C541" s="950" t="str">
        <f t="shared" si="8"/>
        <v>Press C83hc</v>
      </c>
      <c r="D541" s="740" t="s">
        <v>3296</v>
      </c>
      <c r="E541" s="958" t="s">
        <v>3315</v>
      </c>
      <c r="F541" s="926" t="s">
        <v>3407</v>
      </c>
      <c r="G541" s="926" t="s">
        <v>3410</v>
      </c>
      <c r="H541" s="926" t="s">
        <v>3409</v>
      </c>
      <c r="I541" s="926" t="s">
        <v>2890</v>
      </c>
      <c r="J541" s="926" t="s">
        <v>4296</v>
      </c>
      <c r="K541" s="926" t="s">
        <v>4332</v>
      </c>
      <c r="L541" s="926" t="s">
        <v>4297</v>
      </c>
      <c r="M541" t="s">
        <v>4299</v>
      </c>
      <c r="N541" s="926" t="s">
        <v>4302</v>
      </c>
      <c r="O541" s="932" t="s">
        <v>4303</v>
      </c>
      <c r="P541" s="929" t="s">
        <v>4308</v>
      </c>
      <c r="Q541" s="929" t="s">
        <v>4309</v>
      </c>
      <c r="R541" s="926" t="s">
        <v>3900</v>
      </c>
      <c r="S541" s="926" t="s">
        <v>3902</v>
      </c>
      <c r="T541" s="926" t="s">
        <v>3904</v>
      </c>
      <c r="U541" s="926" t="s">
        <v>4313</v>
      </c>
      <c r="V541" s="926" t="s">
        <v>4314</v>
      </c>
      <c r="W541" s="926" t="s">
        <v>4315</v>
      </c>
      <c r="X541" s="926" t="s">
        <v>4310</v>
      </c>
      <c r="Y541" s="926" t="s">
        <v>4311</v>
      </c>
      <c r="Z541" s="926" t="s">
        <v>4305</v>
      </c>
      <c r="AA541" s="926" t="s">
        <v>4567</v>
      </c>
      <c r="AB541" s="926"/>
      <c r="AC541" s="926"/>
      <c r="AD541" s="926"/>
      <c r="AE541" s="926"/>
      <c r="AF541" s="926"/>
      <c r="AG541" s="926"/>
      <c r="AH541" s="926"/>
      <c r="AI541" s="926"/>
      <c r="AJ541" s="926"/>
      <c r="AK541" s="926"/>
      <c r="AL541" s="926"/>
      <c r="AM541" s="926"/>
      <c r="AN541" s="926"/>
      <c r="AO541" s="926"/>
      <c r="AP541" s="926"/>
      <c r="AQ541" s="926"/>
      <c r="AR541" s="926"/>
      <c r="AS541" s="926"/>
      <c r="AT541" s="926"/>
      <c r="AU541" s="926"/>
      <c r="AV541" s="926"/>
      <c r="AW541" s="926"/>
      <c r="AX541" s="926"/>
      <c r="AY541" s="926"/>
      <c r="AZ541" s="926"/>
      <c r="BA541" s="926"/>
      <c r="BB541" s="926"/>
      <c r="BC541" s="926"/>
      <c r="BD541" s="926"/>
      <c r="BE541" s="926"/>
      <c r="BF541" s="926"/>
      <c r="BG541" s="926"/>
      <c r="BH541" s="926"/>
      <c r="BI541" s="926"/>
      <c r="BJ541" s="926"/>
      <c r="BK541" s="926"/>
      <c r="BL541" s="926"/>
      <c r="BM541" s="926"/>
      <c r="BN541" s="926"/>
      <c r="BO541" s="926"/>
      <c r="BP541" s="926"/>
      <c r="BQ541" s="926"/>
      <c r="BR541" s="926"/>
      <c r="BS541" s="926"/>
      <c r="BT541" s="926"/>
      <c r="BU541" s="926"/>
      <c r="BV541" s="926"/>
      <c r="BW541" s="926"/>
      <c r="BX541" s="926"/>
      <c r="BY541" s="926"/>
      <c r="BZ541" s="926"/>
      <c r="CA541" s="926"/>
      <c r="CB541" s="926"/>
      <c r="CC541" s="926"/>
      <c r="CD541" s="926"/>
      <c r="CE541" s="926"/>
      <c r="CF541" s="926"/>
      <c r="CG541" s="926"/>
      <c r="CH541" s="926"/>
      <c r="CI541" s="926"/>
      <c r="CJ541" s="926"/>
      <c r="CK541" s="926"/>
      <c r="CL541" s="941"/>
    </row>
    <row r="542" spans="1:90" s="927" customFormat="1" hidden="1">
      <c r="A542" s="928" t="str">
        <f>IF(ISERROR(#REF!),"xx","")</f>
        <v>xx</v>
      </c>
      <c r="B542" s="971"/>
      <c r="C542" s="950" t="str">
        <f t="shared" si="8"/>
        <v/>
      </c>
      <c r="D542" s="738" t="s">
        <v>2427</v>
      </c>
      <c r="E542" s="960" t="s">
        <v>2497</v>
      </c>
      <c r="F542" s="926" t="s">
        <v>4299</v>
      </c>
      <c r="G542" s="926" t="s">
        <v>4302</v>
      </c>
      <c r="H542" s="926" t="s">
        <v>4303</v>
      </c>
      <c r="I542" s="926" t="s">
        <v>4305</v>
      </c>
      <c r="J542" s="926"/>
      <c r="K542" s="926"/>
      <c r="L542" s="926"/>
      <c r="M542" s="926"/>
      <c r="N542" s="926"/>
      <c r="O542" s="926"/>
      <c r="P542" s="926"/>
      <c r="Q542" s="926"/>
      <c r="R542" s="926"/>
      <c r="S542" s="926"/>
      <c r="T542" s="926"/>
      <c r="U542" s="926"/>
      <c r="V542" s="926"/>
      <c r="W542" s="926"/>
      <c r="X542" s="926"/>
      <c r="Y542" s="926"/>
      <c r="Z542" s="926"/>
      <c r="AA542" s="926"/>
      <c r="AB542" s="926"/>
      <c r="AC542" s="926"/>
      <c r="AD542" s="926"/>
      <c r="AE542" s="926"/>
      <c r="AF542" s="926"/>
      <c r="AG542" s="926"/>
      <c r="AH542" s="926"/>
      <c r="AI542" s="926"/>
      <c r="AJ542" s="926"/>
      <c r="AK542" s="926"/>
      <c r="AL542" s="926"/>
      <c r="AM542" s="926"/>
      <c r="AN542" s="926"/>
      <c r="AO542" s="926"/>
      <c r="AP542" s="926"/>
      <c r="AQ542" s="926"/>
      <c r="AR542" s="926"/>
      <c r="AS542" s="926"/>
      <c r="AT542" s="926"/>
      <c r="AU542" s="926"/>
      <c r="AV542" s="926"/>
      <c r="AW542" s="926"/>
      <c r="AX542" s="926"/>
      <c r="AY542" s="926"/>
      <c r="AZ542" s="926"/>
      <c r="BA542" s="926"/>
      <c r="BB542" s="926"/>
      <c r="BC542" s="926"/>
      <c r="BD542" s="926"/>
      <c r="BE542" s="926"/>
      <c r="BF542" s="926"/>
      <c r="BG542" s="926"/>
      <c r="BH542" s="926"/>
      <c r="BI542" s="926"/>
      <c r="BJ542" s="926"/>
      <c r="BK542" s="926"/>
      <c r="BL542" s="926"/>
      <c r="BM542" s="926"/>
      <c r="BN542" s="926"/>
      <c r="BO542" s="926"/>
      <c r="BP542" s="926"/>
      <c r="BQ542" s="926"/>
      <c r="BR542" s="926"/>
      <c r="BS542" s="926"/>
      <c r="BT542" s="926"/>
      <c r="BU542" s="926"/>
      <c r="BV542" s="926"/>
      <c r="BW542" s="926"/>
      <c r="BX542" s="926"/>
      <c r="BY542" s="926"/>
      <c r="BZ542" s="926"/>
      <c r="CA542" s="926"/>
      <c r="CB542" s="926"/>
      <c r="CC542" s="926"/>
      <c r="CD542" s="926"/>
      <c r="CE542" s="926"/>
      <c r="CF542" s="926"/>
      <c r="CG542" s="926"/>
      <c r="CH542" s="926"/>
      <c r="CI542" s="926"/>
      <c r="CJ542" s="926"/>
      <c r="CK542" s="926"/>
      <c r="CL542" s="941"/>
    </row>
    <row r="543" spans="1:90" s="927" customFormat="1">
      <c r="A543" s="928" t="str">
        <f>IF(ISERROR(#REF!),"xx","")</f>
        <v>xx</v>
      </c>
      <c r="B543" s="971"/>
      <c r="C543" s="950" t="str">
        <f t="shared" si="8"/>
        <v>Press C83hc</v>
      </c>
      <c r="D543" s="738" t="s">
        <v>3801</v>
      </c>
      <c r="E543" s="960" t="s">
        <v>2497</v>
      </c>
      <c r="F543" s="926" t="s">
        <v>3900</v>
      </c>
      <c r="G543" s="926" t="s">
        <v>3902</v>
      </c>
      <c r="H543" s="926" t="s">
        <v>3904</v>
      </c>
      <c r="I543" s="926" t="s">
        <v>4313</v>
      </c>
      <c r="J543" s="926" t="s">
        <v>4314</v>
      </c>
      <c r="K543" s="926" t="s">
        <v>4315</v>
      </c>
      <c r="L543" s="926" t="s">
        <v>4567</v>
      </c>
      <c r="M543" s="926"/>
      <c r="N543" s="926"/>
      <c r="O543" s="926"/>
      <c r="P543" s="926"/>
      <c r="Q543" s="926"/>
      <c r="R543" s="926"/>
      <c r="S543" s="926"/>
      <c r="T543" s="926"/>
      <c r="U543" s="926"/>
      <c r="V543" s="926"/>
      <c r="W543" s="926"/>
      <c r="X543" s="926"/>
      <c r="Y543" s="926"/>
      <c r="Z543" s="926"/>
      <c r="AA543" s="926"/>
      <c r="AB543" s="926"/>
      <c r="AC543" s="926"/>
      <c r="AD543" s="926"/>
      <c r="AE543" s="926"/>
      <c r="AF543" s="926"/>
      <c r="AG543" s="926"/>
      <c r="AH543" s="926"/>
      <c r="AI543" s="926"/>
      <c r="AJ543" s="926"/>
      <c r="AK543" s="926"/>
      <c r="AL543" s="926"/>
      <c r="AM543" s="926"/>
      <c r="AN543" s="926"/>
      <c r="AO543" s="926"/>
      <c r="AP543" s="926"/>
      <c r="AQ543" s="926"/>
      <c r="AR543" s="926"/>
      <c r="AS543" s="926"/>
      <c r="AT543" s="926"/>
      <c r="AU543" s="926"/>
      <c r="AV543" s="926"/>
      <c r="AW543" s="926"/>
      <c r="AX543" s="926"/>
      <c r="AY543" s="926"/>
      <c r="AZ543" s="926"/>
      <c r="BA543" s="926"/>
      <c r="BB543" s="926"/>
      <c r="BC543" s="926"/>
      <c r="BD543" s="926"/>
      <c r="BE543" s="926"/>
      <c r="BF543" s="926"/>
      <c r="BG543" s="926"/>
      <c r="BH543" s="926"/>
      <c r="BI543" s="926"/>
      <c r="BJ543" s="926"/>
      <c r="BK543" s="926"/>
      <c r="BL543" s="926"/>
      <c r="BM543" s="926"/>
      <c r="BN543" s="926"/>
      <c r="BO543" s="926"/>
      <c r="BP543" s="926"/>
      <c r="BQ543" s="926"/>
      <c r="BR543" s="926"/>
      <c r="BS543" s="926"/>
      <c r="BT543" s="926"/>
      <c r="BU543" s="926"/>
      <c r="BV543" s="926"/>
      <c r="BW543" s="926"/>
      <c r="BX543" s="926"/>
      <c r="BY543" s="926"/>
      <c r="BZ543" s="926"/>
      <c r="CA543" s="926"/>
      <c r="CB543" s="926"/>
      <c r="CC543" s="926"/>
      <c r="CD543" s="926"/>
      <c r="CE543" s="926"/>
      <c r="CF543" s="926"/>
      <c r="CG543" s="926"/>
      <c r="CH543" s="926"/>
      <c r="CI543" s="926"/>
      <c r="CJ543" s="926"/>
      <c r="CK543" s="926"/>
      <c r="CL543" s="941"/>
    </row>
    <row r="544" spans="1:90" s="927" customFormat="1" hidden="1">
      <c r="A544" s="928" t="str">
        <f>IF(ISERROR(#REF!),"xx","")</f>
        <v>xx</v>
      </c>
      <c r="B544" s="971"/>
      <c r="C544" s="950" t="str">
        <f t="shared" si="8"/>
        <v/>
      </c>
      <c r="D544" s="738">
        <v>9967004027</v>
      </c>
      <c r="E544" s="960" t="s">
        <v>2844</v>
      </c>
      <c r="F544" s="926" t="s">
        <v>4308</v>
      </c>
      <c r="G544" s="926" t="s">
        <v>4309</v>
      </c>
      <c r="H544" s="926"/>
      <c r="I544" s="926"/>
      <c r="J544" s="926"/>
      <c r="K544" s="926"/>
      <c r="L544" s="926"/>
      <c r="M544" s="926"/>
      <c r="N544" s="926"/>
      <c r="O544" s="926"/>
      <c r="P544" s="926"/>
      <c r="Q544" s="926"/>
      <c r="R544" s="926"/>
      <c r="S544" s="926"/>
      <c r="T544" s="926"/>
      <c r="U544" s="926"/>
      <c r="V544" s="926"/>
      <c r="W544" s="926"/>
      <c r="X544" s="926"/>
      <c r="Y544" s="926"/>
      <c r="Z544" s="926"/>
      <c r="AA544" s="926"/>
      <c r="AB544" s="926"/>
      <c r="AC544" s="926"/>
      <c r="AD544" s="926"/>
      <c r="AE544" s="926"/>
      <c r="AF544" s="926"/>
      <c r="AG544" s="926"/>
      <c r="AH544" s="926"/>
      <c r="AI544" s="926"/>
      <c r="AJ544" s="926"/>
      <c r="AK544" s="926"/>
      <c r="AL544" s="926"/>
      <c r="AM544" s="926"/>
      <c r="AN544" s="926"/>
      <c r="AO544" s="926"/>
      <c r="AP544" s="926"/>
      <c r="AQ544" s="926"/>
      <c r="AR544" s="926"/>
      <c r="AS544" s="926"/>
      <c r="AT544" s="926"/>
      <c r="AU544" s="926"/>
      <c r="AV544" s="926"/>
      <c r="AW544" s="926"/>
      <c r="AX544" s="926"/>
      <c r="AY544" s="926"/>
      <c r="AZ544" s="926"/>
      <c r="BA544" s="926"/>
      <c r="BB544" s="926"/>
      <c r="BC544" s="926"/>
      <c r="BD544" s="926"/>
      <c r="BE544" s="926"/>
      <c r="BF544" s="926"/>
      <c r="BG544" s="926"/>
      <c r="BH544" s="926"/>
      <c r="BI544" s="926"/>
      <c r="BJ544" s="926"/>
      <c r="BK544" s="926"/>
      <c r="BL544" s="926"/>
      <c r="BM544" s="926"/>
      <c r="BN544" s="926"/>
      <c r="BO544" s="926"/>
      <c r="BP544" s="926"/>
      <c r="BQ544" s="926"/>
      <c r="BR544" s="926"/>
      <c r="BS544" s="926"/>
      <c r="BT544" s="926"/>
      <c r="BU544" s="926"/>
      <c r="BV544" s="926"/>
      <c r="BW544" s="926"/>
      <c r="BX544" s="926"/>
      <c r="BY544" s="926"/>
      <c r="BZ544" s="926"/>
      <c r="CA544" s="926"/>
      <c r="CB544" s="926"/>
      <c r="CC544" s="926"/>
      <c r="CD544" s="926"/>
      <c r="CE544" s="926"/>
      <c r="CF544" s="926"/>
      <c r="CG544" s="926"/>
      <c r="CH544" s="926"/>
      <c r="CI544" s="926"/>
      <c r="CJ544" s="926"/>
      <c r="CK544" s="926"/>
      <c r="CL544" s="941"/>
    </row>
    <row r="545" spans="1:90" s="927" customFormat="1" hidden="1">
      <c r="A545" s="928" t="str">
        <f>IF(ISERROR(#REF!),"xx","")</f>
        <v>xx</v>
      </c>
      <c r="B545" s="971"/>
      <c r="C545" s="950" t="str">
        <f t="shared" si="8"/>
        <v/>
      </c>
      <c r="D545" s="738" t="s">
        <v>3997</v>
      </c>
      <c r="E545" s="960" t="s">
        <v>4028</v>
      </c>
      <c r="F545" s="926" t="s">
        <v>4310</v>
      </c>
      <c r="G545" s="926" t="s">
        <v>4311</v>
      </c>
      <c r="H545" s="926"/>
      <c r="I545" s="926"/>
      <c r="J545" s="926"/>
      <c r="K545" s="926"/>
      <c r="L545" s="926"/>
      <c r="M545" s="926"/>
      <c r="N545" s="926"/>
      <c r="O545" s="926"/>
      <c r="P545" s="926"/>
      <c r="Q545" s="926"/>
      <c r="R545" s="926"/>
      <c r="S545" s="926"/>
      <c r="T545" s="926"/>
      <c r="U545" s="926"/>
      <c r="V545" s="926"/>
      <c r="W545" s="926"/>
      <c r="X545" s="926"/>
      <c r="Y545" s="926"/>
      <c r="Z545" s="926"/>
      <c r="AA545" s="926"/>
      <c r="AB545" s="926"/>
      <c r="AC545" s="926"/>
      <c r="AD545" s="926"/>
      <c r="AE545" s="926"/>
      <c r="AF545" s="926"/>
      <c r="AG545" s="926"/>
      <c r="AH545" s="926"/>
      <c r="AI545" s="926"/>
      <c r="AJ545" s="926"/>
      <c r="AK545" s="926"/>
      <c r="AL545" s="926"/>
      <c r="AM545" s="926"/>
      <c r="AN545" s="926"/>
      <c r="AO545" s="926"/>
      <c r="AP545" s="926"/>
      <c r="AQ545" s="926"/>
      <c r="AR545" s="926"/>
      <c r="AS545" s="926"/>
      <c r="AT545" s="926"/>
      <c r="AU545" s="926"/>
      <c r="AV545" s="926"/>
      <c r="AW545" s="926"/>
      <c r="AX545" s="926"/>
      <c r="AY545" s="926"/>
      <c r="AZ545" s="926"/>
      <c r="BA545" s="926"/>
      <c r="BB545" s="926"/>
      <c r="BC545" s="926"/>
      <c r="BD545" s="926"/>
      <c r="BE545" s="926"/>
      <c r="BF545" s="926"/>
      <c r="BG545" s="926"/>
      <c r="BH545" s="926"/>
      <c r="BI545" s="926"/>
      <c r="BJ545" s="926"/>
      <c r="BK545" s="926"/>
      <c r="BL545" s="926"/>
      <c r="BM545" s="926"/>
      <c r="BN545" s="926"/>
      <c r="BO545" s="926"/>
      <c r="BP545" s="926"/>
      <c r="BQ545" s="926"/>
      <c r="BR545" s="926"/>
      <c r="BS545" s="926"/>
      <c r="BT545" s="926"/>
      <c r="BU545" s="926"/>
      <c r="BV545" s="926"/>
      <c r="BW545" s="926"/>
      <c r="BX545" s="926"/>
      <c r="BY545" s="926"/>
      <c r="BZ545" s="926"/>
      <c r="CA545" s="926"/>
      <c r="CB545" s="926"/>
      <c r="CC545" s="926"/>
      <c r="CD545" s="926"/>
      <c r="CE545" s="926"/>
      <c r="CF545" s="926"/>
      <c r="CG545" s="926"/>
      <c r="CH545" s="926"/>
      <c r="CI545" s="926"/>
      <c r="CJ545" s="926"/>
      <c r="CK545" s="926"/>
      <c r="CL545" s="941"/>
    </row>
    <row r="546" spans="1:90" s="927" customFormat="1" hidden="1">
      <c r="A546" s="928" t="str">
        <f>IF(ISERROR(#REF!),"xx","")</f>
        <v>xx</v>
      </c>
      <c r="B546" s="971"/>
      <c r="C546" s="950" t="str">
        <f t="shared" si="8"/>
        <v/>
      </c>
      <c r="D546" s="738" t="s">
        <v>4192</v>
      </c>
      <c r="E546" s="960" t="s">
        <v>4290</v>
      </c>
      <c r="F546" s="926" t="s">
        <v>4315</v>
      </c>
      <c r="G546" s="926"/>
      <c r="H546" s="926"/>
      <c r="I546" s="926"/>
      <c r="J546" s="926"/>
      <c r="K546" s="926"/>
      <c r="L546" s="926"/>
      <c r="M546" s="926"/>
      <c r="N546" s="926"/>
      <c r="O546" s="926"/>
      <c r="P546" s="926"/>
      <c r="Q546" s="926"/>
      <c r="R546" s="926"/>
      <c r="S546" s="926"/>
      <c r="T546" s="926"/>
      <c r="U546" s="926"/>
      <c r="V546" s="926"/>
      <c r="W546" s="926"/>
      <c r="X546" s="926"/>
      <c r="Y546" s="926"/>
      <c r="Z546" s="926"/>
      <c r="AA546" s="926"/>
      <c r="AB546" s="926"/>
      <c r="AC546" s="926"/>
      <c r="AD546" s="926"/>
      <c r="AE546" s="926"/>
      <c r="AF546" s="926"/>
      <c r="AG546" s="926"/>
      <c r="AH546" s="926"/>
      <c r="AI546" s="926"/>
      <c r="AJ546" s="926"/>
      <c r="AK546" s="926"/>
      <c r="AL546" s="926"/>
      <c r="AM546" s="926"/>
      <c r="AN546" s="926"/>
      <c r="AO546" s="926"/>
      <c r="AP546" s="926"/>
      <c r="AQ546" s="926"/>
      <c r="AR546" s="926"/>
      <c r="AS546" s="926"/>
      <c r="AT546" s="926"/>
      <c r="AU546" s="926"/>
      <c r="AV546" s="926"/>
      <c r="AW546" s="926"/>
      <c r="AX546" s="926"/>
      <c r="AY546" s="926"/>
      <c r="AZ546" s="926"/>
      <c r="BA546" s="926"/>
      <c r="BB546" s="926"/>
      <c r="BC546" s="926"/>
      <c r="BD546" s="926"/>
      <c r="BE546" s="926"/>
      <c r="BF546" s="926"/>
      <c r="BG546" s="926"/>
      <c r="BH546" s="926"/>
      <c r="BI546" s="926"/>
      <c r="BJ546" s="926"/>
      <c r="BK546" s="926"/>
      <c r="BL546" s="926"/>
      <c r="BM546" s="926"/>
      <c r="BN546" s="926"/>
      <c r="BO546" s="926"/>
      <c r="BP546" s="926"/>
      <c r="BQ546" s="926"/>
      <c r="BR546" s="926"/>
      <c r="BS546" s="926"/>
      <c r="BT546" s="926"/>
      <c r="BU546" s="926"/>
      <c r="BV546" s="926"/>
      <c r="BW546" s="926"/>
      <c r="BX546" s="926"/>
      <c r="BY546" s="926"/>
      <c r="BZ546" s="926"/>
      <c r="CA546" s="926"/>
      <c r="CB546" s="926"/>
      <c r="CC546" s="926"/>
      <c r="CD546" s="926"/>
      <c r="CE546" s="926"/>
      <c r="CF546" s="926"/>
      <c r="CG546" s="926"/>
      <c r="CH546" s="926"/>
      <c r="CI546" s="926"/>
      <c r="CJ546" s="926"/>
      <c r="CK546" s="926"/>
      <c r="CL546" s="941"/>
    </row>
    <row r="547" spans="1:90" s="927" customFormat="1" hidden="1">
      <c r="A547" s="928" t="str">
        <f>IF(ISERROR(#REF!),"xx","")</f>
        <v>xx</v>
      </c>
      <c r="B547" s="971"/>
      <c r="C547" s="950" t="str">
        <f t="shared" si="8"/>
        <v/>
      </c>
      <c r="D547" s="942">
        <v>9967000672</v>
      </c>
      <c r="E547" s="952" t="s">
        <v>2309</v>
      </c>
      <c r="F547" s="932" t="s">
        <v>747</v>
      </c>
      <c r="G547" s="929" t="s">
        <v>748</v>
      </c>
      <c r="H547" s="932" t="s">
        <v>1400</v>
      </c>
      <c r="I547" s="926"/>
      <c r="J547" s="926"/>
      <c r="K547" s="926"/>
      <c r="L547" s="926"/>
      <c r="M547" s="926"/>
      <c r="N547" s="926"/>
      <c r="O547" s="926"/>
      <c r="P547" s="926"/>
      <c r="Q547" s="926"/>
      <c r="R547" s="926"/>
      <c r="S547" s="926"/>
      <c r="T547" s="926"/>
      <c r="U547" s="926"/>
      <c r="V547" s="926"/>
      <c r="W547" s="926"/>
      <c r="X547" s="926"/>
      <c r="Y547" s="926"/>
      <c r="Z547" s="926"/>
      <c r="AA547" s="926"/>
      <c r="AB547" s="926"/>
      <c r="AC547" s="926"/>
      <c r="AD547" s="926"/>
      <c r="AE547" s="926"/>
      <c r="AF547" s="926"/>
      <c r="AG547" s="926"/>
      <c r="AH547" s="926"/>
      <c r="AI547" s="926"/>
      <c r="AJ547" s="926"/>
      <c r="AK547" s="926"/>
      <c r="AL547" s="926"/>
      <c r="AM547" s="926"/>
      <c r="AN547" s="926"/>
      <c r="AO547" s="926"/>
      <c r="AP547" s="926"/>
      <c r="AQ547" s="926"/>
      <c r="AR547" s="926"/>
      <c r="AS547" s="926"/>
      <c r="AT547" s="926"/>
      <c r="AU547" s="926"/>
      <c r="AV547" s="926"/>
      <c r="AW547" s="926"/>
      <c r="AX547" s="926"/>
      <c r="AY547" s="926"/>
      <c r="AZ547" s="926"/>
      <c r="BA547" s="926"/>
      <c r="BB547" s="926"/>
      <c r="BC547" s="926"/>
      <c r="BD547" s="926"/>
      <c r="BE547" s="926"/>
      <c r="BF547" s="926"/>
      <c r="BG547" s="926"/>
      <c r="BH547" s="926"/>
      <c r="BI547" s="926"/>
      <c r="BJ547" s="926"/>
      <c r="BK547" s="926"/>
      <c r="BL547" s="926"/>
      <c r="BM547" s="926"/>
      <c r="BN547" s="926"/>
      <c r="BO547" s="926"/>
      <c r="BP547" s="926"/>
      <c r="BQ547" s="926"/>
      <c r="BR547" s="926"/>
      <c r="BS547" s="926"/>
      <c r="BT547" s="926"/>
      <c r="BU547" s="926"/>
      <c r="BV547" s="926"/>
      <c r="BW547" s="926"/>
      <c r="BX547" s="926"/>
      <c r="BY547" s="926"/>
      <c r="BZ547" s="926"/>
      <c r="CA547" s="926"/>
      <c r="CB547" s="926"/>
      <c r="CC547" s="926"/>
      <c r="CD547" s="926"/>
      <c r="CE547" s="926"/>
      <c r="CF547" s="926"/>
      <c r="CG547" s="926"/>
      <c r="CH547" s="926"/>
      <c r="CI547" s="926"/>
      <c r="CJ547" s="926"/>
      <c r="CK547" s="926"/>
      <c r="CL547" s="941"/>
    </row>
    <row r="548" spans="1:90" s="927" customFormat="1" hidden="1">
      <c r="A548" s="928" t="str">
        <f>IF(ISERROR(#REF!),"xx","")</f>
        <v>xx</v>
      </c>
      <c r="B548" s="971"/>
      <c r="C548" s="950" t="str">
        <f t="shared" si="8"/>
        <v/>
      </c>
      <c r="D548" s="942">
        <v>9967000755</v>
      </c>
      <c r="E548" s="952" t="s">
        <v>2310</v>
      </c>
      <c r="F548" s="929">
        <v>223</v>
      </c>
      <c r="G548" s="929">
        <v>283</v>
      </c>
      <c r="H548" s="929">
        <v>361</v>
      </c>
      <c r="I548" s="932">
        <v>363</v>
      </c>
      <c r="J548" s="929">
        <v>421</v>
      </c>
      <c r="K548" s="929">
        <v>423</v>
      </c>
      <c r="L548" s="929">
        <v>501</v>
      </c>
      <c r="M548" s="932">
        <v>552</v>
      </c>
      <c r="N548" s="932">
        <v>652</v>
      </c>
      <c r="O548" s="929" t="s">
        <v>1102</v>
      </c>
      <c r="P548" s="929" t="s">
        <v>1416</v>
      </c>
      <c r="Q548" s="932" t="s">
        <v>1417</v>
      </c>
      <c r="R548" s="929" t="s">
        <v>845</v>
      </c>
      <c r="S548" s="926"/>
      <c r="T548" s="926"/>
      <c r="U548" s="926"/>
      <c r="V548" s="926"/>
      <c r="W548" s="926"/>
      <c r="X548" s="926"/>
      <c r="Y548" s="926"/>
      <c r="Z548" s="926"/>
      <c r="AA548" s="926"/>
      <c r="AB548" s="926"/>
      <c r="AC548" s="926"/>
      <c r="AD548" s="926"/>
      <c r="AE548" s="926"/>
      <c r="AF548" s="926"/>
      <c r="AG548" s="926"/>
      <c r="AH548" s="926"/>
      <c r="AI548" s="926"/>
      <c r="AJ548" s="926"/>
      <c r="AK548" s="926"/>
      <c r="AL548" s="926"/>
      <c r="AM548" s="926"/>
      <c r="AN548" s="926"/>
      <c r="AO548" s="926"/>
      <c r="AP548" s="926"/>
      <c r="AQ548" s="926"/>
      <c r="AR548" s="926"/>
      <c r="AS548" s="926"/>
      <c r="AT548" s="926"/>
      <c r="AU548" s="926"/>
      <c r="AV548" s="926"/>
      <c r="AW548" s="926"/>
      <c r="AX548" s="926"/>
      <c r="AY548" s="926"/>
      <c r="AZ548" s="926"/>
      <c r="BA548" s="926"/>
      <c r="BB548" s="926"/>
      <c r="BC548" s="926"/>
      <c r="BD548" s="926"/>
      <c r="BE548" s="926"/>
      <c r="BF548" s="926"/>
      <c r="BG548" s="926"/>
      <c r="BH548" s="926"/>
      <c r="BI548" s="926"/>
      <c r="BJ548" s="926"/>
      <c r="BK548" s="926"/>
      <c r="BL548" s="926"/>
      <c r="BM548" s="926"/>
      <c r="BN548" s="926"/>
      <c r="BO548" s="926"/>
      <c r="BP548" s="926"/>
      <c r="BQ548" s="926"/>
      <c r="BR548" s="926"/>
      <c r="BS548" s="926"/>
      <c r="BT548" s="926"/>
      <c r="BU548" s="926"/>
      <c r="BV548" s="926"/>
      <c r="BW548" s="926"/>
      <c r="BX548" s="926"/>
      <c r="BY548" s="926"/>
      <c r="BZ548" s="926"/>
      <c r="CA548" s="926"/>
      <c r="CB548" s="926"/>
      <c r="CC548" s="926"/>
      <c r="CD548" s="926"/>
      <c r="CE548" s="926"/>
      <c r="CF548" s="926"/>
      <c r="CG548" s="926"/>
      <c r="CH548" s="926"/>
      <c r="CI548" s="926"/>
      <c r="CJ548" s="926"/>
      <c r="CK548" s="926"/>
      <c r="CL548" s="941"/>
    </row>
    <row r="549" spans="1:90" s="927" customFormat="1" hidden="1">
      <c r="A549" s="928" t="str">
        <f>IF(ISERROR(#REF!),"xx","")</f>
        <v>xx</v>
      </c>
      <c r="B549" s="971"/>
      <c r="C549" s="950" t="str">
        <f t="shared" si="8"/>
        <v/>
      </c>
      <c r="D549" s="940">
        <v>9967001934</v>
      </c>
      <c r="E549" s="955" t="s">
        <v>2311</v>
      </c>
      <c r="F549" s="929">
        <v>654</v>
      </c>
      <c r="G549" s="929">
        <v>754</v>
      </c>
      <c r="H549" s="926" t="s">
        <v>2473</v>
      </c>
      <c r="I549" s="926" t="s">
        <v>2474</v>
      </c>
      <c r="J549" s="926" t="s">
        <v>2475</v>
      </c>
      <c r="K549" s="926" t="s">
        <v>2384</v>
      </c>
      <c r="L549" s="926" t="s">
        <v>2383</v>
      </c>
      <c r="M549" s="926" t="s">
        <v>2378</v>
      </c>
      <c r="N549" s="926" t="s">
        <v>2379</v>
      </c>
      <c r="O549" s="933" t="s">
        <v>2079</v>
      </c>
      <c r="P549" s="933" t="s">
        <v>2325</v>
      </c>
      <c r="Q549" s="933" t="s">
        <v>2080</v>
      </c>
      <c r="R549" s="933" t="s">
        <v>2333</v>
      </c>
      <c r="S549" s="933" t="s">
        <v>2081</v>
      </c>
      <c r="T549" s="933" t="s">
        <v>2082</v>
      </c>
      <c r="U549" s="933" t="s">
        <v>1804</v>
      </c>
      <c r="V549" s="933" t="s">
        <v>2052</v>
      </c>
      <c r="W549" s="934" t="s">
        <v>1789</v>
      </c>
      <c r="X549" s="933" t="s">
        <v>2051</v>
      </c>
      <c r="Y549" s="929" t="s">
        <v>1149</v>
      </c>
      <c r="Z549" s="929" t="s">
        <v>2072</v>
      </c>
      <c r="AA549" s="929" t="s">
        <v>1150</v>
      </c>
      <c r="AB549" s="929" t="s">
        <v>2073</v>
      </c>
      <c r="AC549" s="932" t="s">
        <v>2068</v>
      </c>
      <c r="AD549" s="926" t="s">
        <v>2380</v>
      </c>
      <c r="AE549" s="929" t="s">
        <v>909</v>
      </c>
      <c r="AF549" s="929" t="s">
        <v>2083</v>
      </c>
      <c r="AG549" s="926"/>
      <c r="AH549" s="926"/>
      <c r="AI549" s="926"/>
      <c r="AJ549" s="926"/>
      <c r="AK549" s="926"/>
      <c r="AL549" s="926"/>
      <c r="AM549" s="926"/>
      <c r="AN549" s="926"/>
      <c r="AO549" s="926"/>
      <c r="AP549" s="926"/>
      <c r="AQ549" s="926"/>
      <c r="AR549" s="926"/>
      <c r="AS549" s="926"/>
      <c r="AT549" s="926"/>
      <c r="AU549" s="926"/>
      <c r="AV549" s="926"/>
      <c r="AW549" s="926"/>
      <c r="AX549" s="926"/>
      <c r="AY549" s="926"/>
      <c r="AZ549" s="926"/>
      <c r="BA549" s="926"/>
      <c r="BB549" s="926"/>
      <c r="BC549" s="926"/>
      <c r="BD549" s="926"/>
      <c r="BE549" s="926"/>
      <c r="BF549" s="926"/>
      <c r="BG549" s="926"/>
      <c r="BH549" s="926"/>
      <c r="BI549" s="926"/>
      <c r="BJ549" s="926"/>
      <c r="BK549" s="926"/>
      <c r="BL549" s="926"/>
      <c r="BM549" s="926"/>
      <c r="BN549" s="926"/>
      <c r="BO549" s="926"/>
      <c r="BP549" s="926"/>
      <c r="BQ549" s="926"/>
      <c r="BR549" s="926"/>
      <c r="BS549" s="926"/>
      <c r="BT549" s="926"/>
      <c r="BU549" s="926"/>
      <c r="BV549" s="926"/>
      <c r="BW549" s="926"/>
      <c r="BX549" s="926"/>
      <c r="BY549" s="926"/>
      <c r="BZ549" s="926"/>
      <c r="CA549" s="926"/>
      <c r="CB549" s="926"/>
      <c r="CC549" s="926"/>
      <c r="CD549" s="926"/>
      <c r="CE549" s="926"/>
      <c r="CF549" s="926"/>
      <c r="CG549" s="926"/>
      <c r="CH549" s="926"/>
      <c r="CI549" s="926"/>
      <c r="CJ549" s="926"/>
      <c r="CK549" s="926"/>
      <c r="CL549" s="941"/>
    </row>
    <row r="550" spans="1:90" s="927" customFormat="1" hidden="1">
      <c r="A550" s="928" t="str">
        <f>IF(ISERROR(#REF!),"xx","")</f>
        <v>xx</v>
      </c>
      <c r="B550" s="971"/>
      <c r="C550" s="950" t="str">
        <f t="shared" si="8"/>
        <v/>
      </c>
      <c r="D550" s="942" t="s">
        <v>1729</v>
      </c>
      <c r="E550" s="952" t="s">
        <v>2312</v>
      </c>
      <c r="F550" s="929">
        <v>951</v>
      </c>
      <c r="G550" s="929" t="s">
        <v>3407</v>
      </c>
      <c r="H550" s="929" t="s">
        <v>3410</v>
      </c>
      <c r="I550" s="929" t="s">
        <v>3409</v>
      </c>
      <c r="J550" s="926" t="s">
        <v>2890</v>
      </c>
      <c r="K550" s="926"/>
      <c r="L550" s="926"/>
      <c r="M550" s="926"/>
      <c r="N550" s="926"/>
      <c r="O550" s="926"/>
      <c r="P550" s="926"/>
      <c r="Q550" s="926"/>
      <c r="R550" s="926"/>
      <c r="S550" s="926"/>
      <c r="T550" s="926"/>
      <c r="U550" s="926"/>
      <c r="V550" s="926"/>
      <c r="W550" s="926"/>
      <c r="X550" s="926"/>
      <c r="Y550" s="926"/>
      <c r="Z550" s="926"/>
      <c r="AA550" s="926"/>
      <c r="AB550" s="926"/>
      <c r="AC550" s="926"/>
      <c r="AD550" s="926"/>
      <c r="AE550" s="926"/>
      <c r="AF550" s="926"/>
      <c r="AG550" s="926"/>
      <c r="AH550" s="926"/>
      <c r="AI550" s="926"/>
      <c r="AJ550" s="926"/>
      <c r="AK550" s="926"/>
      <c r="AL550" s="926"/>
      <c r="AM550" s="926"/>
      <c r="AN550" s="926"/>
      <c r="AO550" s="926"/>
      <c r="AP550" s="926"/>
      <c r="AQ550" s="926"/>
      <c r="AR550" s="926"/>
      <c r="AS550" s="926"/>
      <c r="AT550" s="926"/>
      <c r="AU550" s="926"/>
      <c r="AV550" s="926"/>
      <c r="AW550" s="926"/>
      <c r="AX550" s="926"/>
      <c r="AY550" s="926"/>
      <c r="AZ550" s="926"/>
      <c r="BA550" s="926"/>
      <c r="BB550" s="926"/>
      <c r="BC550" s="926"/>
      <c r="BD550" s="926"/>
      <c r="BE550" s="926"/>
      <c r="BF550" s="926"/>
      <c r="BG550" s="926"/>
      <c r="BH550" s="926"/>
      <c r="BI550" s="926"/>
      <c r="BJ550" s="926"/>
      <c r="BK550" s="926"/>
      <c r="BL550" s="926"/>
      <c r="BM550" s="926"/>
      <c r="BN550" s="926"/>
      <c r="BO550" s="926"/>
      <c r="BP550" s="926"/>
      <c r="BQ550" s="926"/>
      <c r="BR550" s="926"/>
      <c r="BS550" s="926"/>
      <c r="BT550" s="926"/>
      <c r="BU550" s="926"/>
      <c r="BV550" s="926"/>
      <c r="BW550" s="926"/>
      <c r="BX550" s="926"/>
      <c r="BY550" s="926"/>
      <c r="BZ550" s="926"/>
      <c r="CA550" s="926"/>
      <c r="CB550" s="926"/>
      <c r="CC550" s="926"/>
      <c r="CD550" s="926"/>
      <c r="CE550" s="926"/>
      <c r="CF550" s="926"/>
      <c r="CG550" s="926"/>
      <c r="CH550" s="926"/>
      <c r="CI550" s="926"/>
      <c r="CJ550" s="926"/>
      <c r="CK550" s="926"/>
      <c r="CL550" s="941"/>
    </row>
    <row r="551" spans="1:90" s="927" customFormat="1" hidden="1">
      <c r="A551" s="928" t="str">
        <f>IF(ISERROR(#REF!),"xx","")</f>
        <v>xx</v>
      </c>
      <c r="B551" s="971"/>
      <c r="C551" s="950" t="str">
        <f t="shared" si="8"/>
        <v/>
      </c>
      <c r="D551" s="942" t="s">
        <v>2429</v>
      </c>
      <c r="E551" s="952" t="s">
        <v>2498</v>
      </c>
      <c r="F551" s="926">
        <v>1100</v>
      </c>
      <c r="G551" s="929" t="s">
        <v>4299</v>
      </c>
      <c r="H551" s="929" t="s">
        <v>4302</v>
      </c>
      <c r="I551" s="929" t="s">
        <v>4303</v>
      </c>
      <c r="J551" s="929" t="s">
        <v>4305</v>
      </c>
      <c r="K551" s="926"/>
      <c r="L551" s="926"/>
      <c r="M551" s="926"/>
      <c r="N551" s="926"/>
      <c r="O551" s="926"/>
      <c r="P551" s="926"/>
      <c r="Q551" s="926"/>
      <c r="R551" s="926"/>
      <c r="S551" s="926"/>
      <c r="T551" s="926"/>
      <c r="U551" s="926"/>
      <c r="V551" s="926"/>
      <c r="W551" s="926"/>
      <c r="X551" s="926"/>
      <c r="Y551" s="926"/>
      <c r="Z551" s="926"/>
      <c r="AA551" s="926"/>
      <c r="AB551" s="926"/>
      <c r="AC551" s="926"/>
      <c r="AD551" s="926"/>
      <c r="AE551" s="926"/>
      <c r="AF551" s="926"/>
      <c r="AG551" s="926"/>
      <c r="AH551" s="926"/>
      <c r="AI551" s="926"/>
      <c r="AJ551" s="926"/>
      <c r="AK551" s="926"/>
      <c r="AL551" s="926"/>
      <c r="AM551" s="926"/>
      <c r="AN551" s="926"/>
      <c r="AO551" s="926"/>
      <c r="AP551" s="926"/>
      <c r="AQ551" s="926"/>
      <c r="AR551" s="926"/>
      <c r="AS551" s="926"/>
      <c r="AT551" s="926"/>
      <c r="AU551" s="926"/>
      <c r="AV551" s="926"/>
      <c r="AW551" s="926"/>
      <c r="AX551" s="926"/>
      <c r="AY551" s="926"/>
      <c r="AZ551" s="926"/>
      <c r="BA551" s="926"/>
      <c r="BB551" s="926"/>
      <c r="BC551" s="926"/>
      <c r="BD551" s="926"/>
      <c r="BE551" s="926"/>
      <c r="BF551" s="926"/>
      <c r="BG551" s="926"/>
      <c r="BH551" s="926"/>
      <c r="BI551" s="926"/>
      <c r="BJ551" s="926"/>
      <c r="BK551" s="926"/>
      <c r="BL551" s="926"/>
      <c r="BM551" s="926"/>
      <c r="BN551" s="926"/>
      <c r="BO551" s="926"/>
      <c r="BP551" s="926"/>
      <c r="BQ551" s="926"/>
      <c r="BR551" s="926"/>
      <c r="BS551" s="926"/>
      <c r="BT551" s="926"/>
      <c r="BU551" s="926"/>
      <c r="BV551" s="926"/>
      <c r="BW551" s="926"/>
      <c r="BX551" s="926"/>
      <c r="BY551" s="926"/>
      <c r="BZ551" s="926"/>
      <c r="CA551" s="926"/>
      <c r="CB551" s="926"/>
      <c r="CC551" s="926"/>
      <c r="CD551" s="926"/>
      <c r="CE551" s="926"/>
      <c r="CF551" s="926"/>
      <c r="CG551" s="926"/>
      <c r="CH551" s="926"/>
      <c r="CI551" s="926"/>
      <c r="CJ551" s="926"/>
      <c r="CK551" s="926"/>
      <c r="CL551" s="941"/>
    </row>
    <row r="552" spans="1:90" s="927" customFormat="1" hidden="1">
      <c r="A552" s="928" t="str">
        <f>IF(ISERROR(#REF!),"xx","")</f>
        <v>xx</v>
      </c>
      <c r="B552" s="971"/>
      <c r="C552" s="950" t="str">
        <f t="shared" si="8"/>
        <v/>
      </c>
      <c r="D552" s="872" t="s">
        <v>1980</v>
      </c>
      <c r="E552" s="954" t="s">
        <v>2313</v>
      </c>
      <c r="F552" s="926" t="s">
        <v>2473</v>
      </c>
      <c r="G552" s="926" t="s">
        <v>2474</v>
      </c>
      <c r="H552" s="926" t="s">
        <v>2475</v>
      </c>
      <c r="I552" s="933" t="s">
        <v>2325</v>
      </c>
      <c r="J552" s="926" t="s">
        <v>2333</v>
      </c>
      <c r="K552" s="926" t="s">
        <v>2082</v>
      </c>
      <c r="L552" s="926"/>
      <c r="M552" s="926"/>
      <c r="N552" s="926"/>
      <c r="O552" s="926"/>
      <c r="P552" s="926"/>
      <c r="Q552" s="926"/>
      <c r="R552" s="926"/>
      <c r="S552" s="926"/>
      <c r="T552" s="926"/>
      <c r="U552" s="926"/>
      <c r="V552" s="926"/>
      <c r="W552" s="926"/>
      <c r="X552" s="926"/>
      <c r="Y552" s="926"/>
      <c r="Z552" s="926"/>
      <c r="AA552" s="926"/>
      <c r="AB552" s="926"/>
      <c r="AC552" s="926"/>
      <c r="AD552" s="926"/>
      <c r="AE552" s="926"/>
      <c r="AF552" s="926"/>
      <c r="AG552" s="926"/>
      <c r="AH552" s="926"/>
      <c r="AI552" s="926"/>
      <c r="AJ552" s="926"/>
      <c r="AK552" s="926"/>
      <c r="AL552" s="926"/>
      <c r="AM552" s="926"/>
      <c r="AN552" s="926"/>
      <c r="AO552" s="926"/>
      <c r="AP552" s="926"/>
      <c r="AQ552" s="926"/>
      <c r="AR552" s="926"/>
      <c r="AS552" s="926"/>
      <c r="AT552" s="926"/>
      <c r="AU552" s="926"/>
      <c r="AV552" s="926"/>
      <c r="AW552" s="926"/>
      <c r="AX552" s="926"/>
      <c r="AY552" s="926"/>
      <c r="AZ552" s="926"/>
      <c r="BA552" s="926"/>
      <c r="BB552" s="926"/>
      <c r="BC552" s="926"/>
      <c r="BD552" s="926"/>
      <c r="BE552" s="926"/>
      <c r="BF552" s="926"/>
      <c r="BG552" s="926"/>
      <c r="BH552" s="926"/>
      <c r="BI552" s="926"/>
      <c r="BJ552" s="926"/>
      <c r="BK552" s="926"/>
      <c r="BL552" s="926"/>
      <c r="BM552" s="926"/>
      <c r="BN552" s="926"/>
      <c r="BO552" s="926"/>
      <c r="BP552" s="926"/>
      <c r="BQ552" s="926"/>
      <c r="BR552" s="926"/>
      <c r="BS552" s="926"/>
      <c r="BT552" s="926"/>
      <c r="BU552" s="926"/>
      <c r="BV552" s="926"/>
      <c r="BW552" s="926"/>
      <c r="BX552" s="926"/>
      <c r="BY552" s="926"/>
      <c r="BZ552" s="926"/>
      <c r="CA552" s="926"/>
      <c r="CB552" s="926"/>
      <c r="CC552" s="926"/>
      <c r="CD552" s="926"/>
      <c r="CE552" s="926"/>
      <c r="CF552" s="926"/>
      <c r="CG552" s="926"/>
      <c r="CH552" s="926"/>
      <c r="CI552" s="926"/>
      <c r="CJ552" s="926"/>
      <c r="CK552" s="926"/>
      <c r="CL552" s="941"/>
    </row>
    <row r="553" spans="1:90" s="927" customFormat="1" hidden="1">
      <c r="A553" s="928" t="str">
        <f>IF(ISERROR(#REF!),"xx","")</f>
        <v>xx</v>
      </c>
      <c r="B553" s="971"/>
      <c r="C553" s="950" t="str">
        <f t="shared" si="8"/>
        <v/>
      </c>
      <c r="D553" s="872">
        <v>9967004026</v>
      </c>
      <c r="E553" s="954" t="s">
        <v>3102</v>
      </c>
      <c r="F553" s="926">
        <v>227</v>
      </c>
      <c r="G553" s="926">
        <v>287</v>
      </c>
      <c r="H553" s="926">
        <v>308</v>
      </c>
      <c r="I553" s="926">
        <v>367</v>
      </c>
      <c r="J553" s="926">
        <v>368</v>
      </c>
      <c r="K553" s="926" t="s">
        <v>4256</v>
      </c>
      <c r="L553" s="926" t="s">
        <v>4241</v>
      </c>
      <c r="M553" s="926" t="s">
        <v>3256</v>
      </c>
      <c r="N553" s="926" t="s">
        <v>3291</v>
      </c>
      <c r="O553" s="926" t="s">
        <v>3257</v>
      </c>
      <c r="P553" s="933" t="s">
        <v>3128</v>
      </c>
      <c r="Q553" s="926" t="s">
        <v>3826</v>
      </c>
      <c r="R553" s="926" t="s">
        <v>3130</v>
      </c>
      <c r="S553" s="926" t="s">
        <v>3827</v>
      </c>
      <c r="T553" s="926" t="s">
        <v>3828</v>
      </c>
      <c r="U553" s="926"/>
      <c r="V553" s="926"/>
      <c r="W553" s="926"/>
      <c r="X553" s="926"/>
      <c r="Y553" s="926"/>
      <c r="Z553" s="926"/>
      <c r="AA553" s="926"/>
      <c r="AB553" s="926"/>
      <c r="AC553" s="926"/>
      <c r="AD553" s="926"/>
      <c r="AE553" s="926"/>
      <c r="AF553" s="926"/>
      <c r="AG553" s="926"/>
      <c r="AH553" s="926"/>
      <c r="AI553" s="926"/>
      <c r="AJ553" s="926"/>
      <c r="AK553" s="926"/>
      <c r="AL553" s="926"/>
      <c r="AM553" s="926"/>
      <c r="AN553" s="926"/>
      <c r="AO553" s="926"/>
      <c r="AP553" s="926"/>
      <c r="AQ553" s="926"/>
      <c r="AR553" s="926"/>
      <c r="AS553" s="926"/>
      <c r="AT553" s="926"/>
      <c r="AU553" s="926"/>
      <c r="AV553" s="926"/>
      <c r="AW553" s="926"/>
      <c r="AX553" s="926"/>
      <c r="AY553" s="926"/>
      <c r="AZ553" s="926"/>
      <c r="BA553" s="926"/>
      <c r="BB553" s="926"/>
      <c r="BC553" s="926"/>
      <c r="BD553" s="926"/>
      <c r="BE553" s="926"/>
      <c r="BF553" s="926"/>
      <c r="BG553" s="926"/>
      <c r="BH553" s="926"/>
      <c r="BI553" s="926"/>
      <c r="BJ553" s="926"/>
      <c r="BK553" s="926"/>
      <c r="BL553" s="926"/>
      <c r="BM553" s="926"/>
      <c r="BN553" s="926"/>
      <c r="BO553" s="926"/>
      <c r="BP553" s="926"/>
      <c r="BQ553" s="926"/>
      <c r="BR553" s="926"/>
      <c r="BS553" s="926"/>
      <c r="BT553" s="926"/>
      <c r="BU553" s="926"/>
      <c r="BV553" s="926"/>
      <c r="BW553" s="926"/>
      <c r="BX553" s="926"/>
      <c r="BY553" s="926"/>
      <c r="BZ553" s="926"/>
      <c r="CA553" s="926"/>
      <c r="CB553" s="926"/>
      <c r="CC553" s="926"/>
      <c r="CD553" s="926"/>
      <c r="CE553" s="926"/>
      <c r="CF553" s="926"/>
      <c r="CG553" s="926"/>
      <c r="CH553" s="926"/>
      <c r="CI553" s="926"/>
      <c r="CJ553" s="926"/>
      <c r="CK553" s="926"/>
      <c r="CL553" s="941"/>
    </row>
    <row r="554" spans="1:90" s="927" customFormat="1" hidden="1">
      <c r="A554" s="928" t="str">
        <f>IF(ISERROR(#REF!),"xx","")</f>
        <v>xx</v>
      </c>
      <c r="B554" s="971"/>
      <c r="C554" s="950" t="str">
        <f t="shared" si="8"/>
        <v/>
      </c>
      <c r="D554" s="942" t="s">
        <v>3910</v>
      </c>
      <c r="E554" s="952" t="s">
        <v>3719</v>
      </c>
      <c r="F554" s="925">
        <v>266</v>
      </c>
      <c r="G554" s="925">
        <v>306</v>
      </c>
      <c r="H554" s="925"/>
      <c r="I554" s="926"/>
      <c r="J554" s="926"/>
      <c r="K554" s="926"/>
      <c r="L554" s="926"/>
      <c r="M554" s="926"/>
      <c r="N554" s="926"/>
      <c r="O554" s="926"/>
      <c r="P554" s="926"/>
      <c r="Q554" s="926"/>
      <c r="R554" s="926"/>
      <c r="S554" s="926"/>
      <c r="T554" s="926"/>
      <c r="U554" s="926"/>
      <c r="V554" s="926"/>
      <c r="W554" s="926"/>
      <c r="X554" s="926"/>
      <c r="Y554" s="926"/>
      <c r="Z554" s="926"/>
      <c r="AA554" s="926"/>
      <c r="AB554" s="926"/>
      <c r="AC554" s="926"/>
      <c r="AD554" s="926"/>
      <c r="AE554" s="926"/>
      <c r="AF554" s="926"/>
      <c r="AG554" s="926"/>
      <c r="AH554" s="926"/>
      <c r="AI554" s="926"/>
      <c r="AJ554" s="926"/>
      <c r="AK554" s="926"/>
      <c r="AL554" s="926"/>
      <c r="AM554" s="926"/>
      <c r="AN554" s="926"/>
      <c r="AO554" s="926"/>
      <c r="AP554" s="926"/>
      <c r="AQ554" s="926"/>
      <c r="AR554" s="926"/>
      <c r="AS554" s="926"/>
      <c r="AT554" s="926"/>
      <c r="AU554" s="926"/>
      <c r="AV554" s="926"/>
      <c r="AW554" s="926"/>
      <c r="AX554" s="926"/>
      <c r="AY554" s="926"/>
      <c r="AZ554" s="926"/>
      <c r="BA554" s="926"/>
      <c r="BB554" s="926"/>
      <c r="BC554" s="926"/>
      <c r="BD554" s="926"/>
      <c r="BE554" s="926"/>
      <c r="BF554" s="926"/>
      <c r="BG554" s="926"/>
      <c r="BH554" s="926"/>
      <c r="BI554" s="926"/>
      <c r="BJ554" s="926"/>
      <c r="BK554" s="926"/>
      <c r="BL554" s="926"/>
      <c r="BM554" s="926"/>
      <c r="BN554" s="926"/>
      <c r="BO554" s="926"/>
      <c r="BP554" s="926"/>
      <c r="BQ554" s="926"/>
      <c r="BR554" s="926"/>
      <c r="BS554" s="926"/>
      <c r="BT554" s="926"/>
      <c r="BU554" s="926"/>
      <c r="BV554" s="926"/>
      <c r="BW554" s="926"/>
      <c r="BX554" s="926"/>
      <c r="BY554" s="926"/>
      <c r="BZ554" s="926"/>
      <c r="CA554" s="926"/>
      <c r="CB554" s="926"/>
      <c r="CC554" s="926"/>
      <c r="CD554" s="926"/>
      <c r="CE554" s="926"/>
      <c r="CF554" s="926"/>
      <c r="CG554" s="926"/>
      <c r="CH554" s="926"/>
      <c r="CI554" s="926"/>
      <c r="CJ554" s="926"/>
      <c r="CK554" s="926"/>
      <c r="CL554" s="941"/>
    </row>
    <row r="555" spans="1:90" s="927" customFormat="1" hidden="1">
      <c r="A555" s="928" t="str">
        <f>IF(ISERROR(#REF!),"xx","")</f>
        <v>xx</v>
      </c>
      <c r="B555" s="971"/>
      <c r="C555" s="950" t="str">
        <f t="shared" si="8"/>
        <v/>
      </c>
      <c r="D555" s="942" t="s">
        <v>3802</v>
      </c>
      <c r="E555" s="952" t="s">
        <v>3937</v>
      </c>
      <c r="F555" s="925" t="s">
        <v>3900</v>
      </c>
      <c r="G555" s="925" t="s">
        <v>3902</v>
      </c>
      <c r="H555" s="925" t="s">
        <v>3904</v>
      </c>
      <c r="I555" s="926"/>
      <c r="J555" s="926"/>
      <c r="K555" s="926"/>
      <c r="L555" s="926"/>
      <c r="M555" s="926"/>
      <c r="N555" s="926"/>
      <c r="O555" s="926"/>
      <c r="P555" s="926"/>
      <c r="Q555" s="926"/>
      <c r="R555" s="926"/>
      <c r="S555" s="926"/>
      <c r="T555" s="926"/>
      <c r="U555" s="926"/>
      <c r="V555" s="926"/>
      <c r="W555" s="926"/>
      <c r="X555" s="926"/>
      <c r="Y555" s="926"/>
      <c r="Z555" s="926"/>
      <c r="AA555" s="926"/>
      <c r="AB555" s="926"/>
      <c r="AC555" s="926"/>
      <c r="AD555" s="926"/>
      <c r="AE555" s="926"/>
      <c r="AF555" s="926"/>
      <c r="AG555" s="926"/>
      <c r="AH555" s="926"/>
      <c r="AI555" s="926"/>
      <c r="AJ555" s="926"/>
      <c r="AK555" s="926"/>
      <c r="AL555" s="926"/>
      <c r="AM555" s="926"/>
      <c r="AN555" s="926"/>
      <c r="AO555" s="926"/>
      <c r="AP555" s="926"/>
      <c r="AQ555" s="926"/>
      <c r="AR555" s="926"/>
      <c r="AS555" s="926"/>
      <c r="AT555" s="926"/>
      <c r="AU555" s="926"/>
      <c r="AV555" s="926"/>
      <c r="AW555" s="926"/>
      <c r="AX555" s="926"/>
      <c r="AY555" s="926"/>
      <c r="AZ555" s="926"/>
      <c r="BA555" s="926"/>
      <c r="BB555" s="926"/>
      <c r="BC555" s="926"/>
      <c r="BD555" s="926"/>
      <c r="BE555" s="926"/>
      <c r="BF555" s="926"/>
      <c r="BG555" s="926"/>
      <c r="BH555" s="926"/>
      <c r="BI555" s="926"/>
      <c r="BJ555" s="926"/>
      <c r="BK555" s="926"/>
      <c r="BL555" s="926"/>
      <c r="BM555" s="926"/>
      <c r="BN555" s="926"/>
      <c r="BO555" s="926"/>
      <c r="BP555" s="926"/>
      <c r="BQ555" s="926"/>
      <c r="BR555" s="926"/>
      <c r="BS555" s="926"/>
      <c r="BT555" s="926"/>
      <c r="BU555" s="926"/>
      <c r="BV555" s="926"/>
      <c r="BW555" s="926"/>
      <c r="BX555" s="926"/>
      <c r="BY555" s="926"/>
      <c r="BZ555" s="926"/>
      <c r="CA555" s="926"/>
      <c r="CB555" s="926"/>
      <c r="CC555" s="926"/>
      <c r="CD555" s="926"/>
      <c r="CE555" s="926"/>
      <c r="CF555" s="926"/>
      <c r="CG555" s="926"/>
      <c r="CH555" s="926"/>
      <c r="CI555" s="926"/>
      <c r="CJ555" s="926"/>
      <c r="CK555" s="926"/>
      <c r="CL555" s="941"/>
    </row>
    <row r="556" spans="1:90" s="927" customFormat="1" hidden="1">
      <c r="A556" s="928" t="str">
        <f>IF(ISERROR(#REF!),"xx","")</f>
        <v>xx</v>
      </c>
      <c r="B556" s="971"/>
      <c r="C556" s="950" t="str">
        <f t="shared" si="8"/>
        <v/>
      </c>
      <c r="D556" s="872" t="s">
        <v>3943</v>
      </c>
      <c r="E556" s="954" t="s">
        <v>3907</v>
      </c>
      <c r="F556" s="926">
        <v>227</v>
      </c>
      <c r="G556" s="926">
        <v>287</v>
      </c>
      <c r="H556" s="926">
        <v>308</v>
      </c>
      <c r="I556" s="926">
        <v>367</v>
      </c>
      <c r="J556" s="933">
        <v>368</v>
      </c>
      <c r="K556" s="926">
        <v>458</v>
      </c>
      <c r="L556" s="926">
        <v>558</v>
      </c>
      <c r="M556" s="926">
        <v>758</v>
      </c>
      <c r="N556" s="926">
        <v>958</v>
      </c>
      <c r="O556" s="926" t="s">
        <v>4256</v>
      </c>
      <c r="P556" s="926" t="s">
        <v>4241</v>
      </c>
      <c r="Q556" s="926" t="s">
        <v>4242</v>
      </c>
      <c r="R556" s="926" t="s">
        <v>4243</v>
      </c>
      <c r="S556" s="926" t="s">
        <v>4095</v>
      </c>
      <c r="T556" s="926" t="s">
        <v>3256</v>
      </c>
      <c r="U556" s="926" t="s">
        <v>3291</v>
      </c>
      <c r="V556" s="926" t="s">
        <v>3257</v>
      </c>
      <c r="W556" s="926" t="s">
        <v>3128</v>
      </c>
      <c r="X556" s="926" t="s">
        <v>3130</v>
      </c>
      <c r="Y556" s="926" t="s">
        <v>3665</v>
      </c>
      <c r="Z556" s="926" t="s">
        <v>3674</v>
      </c>
      <c r="AA556" s="926" t="s">
        <v>3675</v>
      </c>
      <c r="AB556" s="926" t="s">
        <v>4102</v>
      </c>
      <c r="AC556" s="926" t="s">
        <v>4103</v>
      </c>
      <c r="AD556" s="926" t="s">
        <v>4312</v>
      </c>
      <c r="AE556" s="926"/>
      <c r="AF556" s="926"/>
      <c r="AG556" s="926"/>
      <c r="AH556" s="926"/>
      <c r="AI556" s="926"/>
      <c r="AJ556" s="926"/>
      <c r="AK556" s="926"/>
      <c r="AL556" s="926"/>
      <c r="AM556" s="926"/>
      <c r="AN556" s="926"/>
      <c r="AO556" s="926"/>
      <c r="AP556" s="926"/>
      <c r="AQ556" s="926"/>
      <c r="AR556" s="926"/>
      <c r="AS556" s="926"/>
      <c r="AT556" s="926"/>
      <c r="AU556" s="926"/>
      <c r="AV556" s="926"/>
      <c r="AW556" s="926"/>
      <c r="AX556" s="926"/>
      <c r="AY556" s="926"/>
      <c r="AZ556" s="926"/>
      <c r="BA556" s="926"/>
      <c r="BB556" s="926"/>
      <c r="BC556" s="926"/>
      <c r="BD556" s="926"/>
      <c r="BE556" s="926"/>
      <c r="BF556" s="926"/>
      <c r="BG556" s="926"/>
      <c r="BH556" s="926"/>
      <c r="BI556" s="926"/>
      <c r="BJ556" s="926"/>
      <c r="BK556" s="926"/>
      <c r="BL556" s="926"/>
      <c r="BM556" s="926"/>
      <c r="BN556" s="926"/>
      <c r="BO556" s="926"/>
      <c r="BP556" s="926"/>
      <c r="BQ556" s="926"/>
      <c r="BR556" s="926"/>
      <c r="BS556" s="926"/>
      <c r="BT556" s="926"/>
      <c r="BU556" s="926"/>
      <c r="BV556" s="926"/>
      <c r="BW556" s="926"/>
      <c r="BX556" s="926"/>
      <c r="BY556" s="926"/>
      <c r="BZ556" s="926"/>
      <c r="CA556" s="926"/>
      <c r="CB556" s="926"/>
      <c r="CC556" s="926"/>
      <c r="CD556" s="926"/>
      <c r="CE556" s="926"/>
      <c r="CF556" s="926"/>
      <c r="CG556" s="926"/>
      <c r="CH556" s="926"/>
      <c r="CI556" s="926"/>
      <c r="CJ556" s="926"/>
      <c r="CK556" s="926"/>
      <c r="CL556" s="941"/>
    </row>
    <row r="557" spans="1:90" s="927" customFormat="1" hidden="1">
      <c r="A557" s="928" t="str">
        <f>IF(ISERROR(#REF!),"xx","")</f>
        <v>xx</v>
      </c>
      <c r="B557" s="971"/>
      <c r="C557" s="950" t="str">
        <f t="shared" si="8"/>
        <v/>
      </c>
      <c r="D557" s="942" t="s">
        <v>3834</v>
      </c>
      <c r="E557" s="952" t="s">
        <v>3908</v>
      </c>
      <c r="F557" s="925" t="s">
        <v>3826</v>
      </c>
      <c r="G557" s="925" t="s">
        <v>3827</v>
      </c>
      <c r="H557" s="925" t="s">
        <v>3828</v>
      </c>
      <c r="I557" s="926"/>
      <c r="J557" s="926"/>
      <c r="K557" s="926"/>
      <c r="L557" s="926"/>
      <c r="M557" s="926"/>
      <c r="N557" s="926"/>
      <c r="O557" s="926"/>
      <c r="P557" s="926"/>
      <c r="Q557" s="926"/>
      <c r="R557" s="926"/>
      <c r="S557" s="926"/>
      <c r="T557" s="926"/>
      <c r="U557" s="926"/>
      <c r="V557" s="926"/>
      <c r="W557" s="926"/>
      <c r="X557" s="926"/>
      <c r="Y557" s="926"/>
      <c r="Z557" s="926"/>
      <c r="AA557" s="926"/>
      <c r="AB557" s="926"/>
      <c r="AC557" s="926"/>
      <c r="AD557" s="926"/>
      <c r="AE557" s="926"/>
      <c r="AF557" s="926"/>
      <c r="AG557" s="926"/>
      <c r="AH557" s="926"/>
      <c r="AI557" s="926"/>
      <c r="AJ557" s="926"/>
      <c r="AK557" s="926"/>
      <c r="AL557" s="926"/>
      <c r="AM557" s="926"/>
      <c r="AN557" s="926"/>
      <c r="AO557" s="926"/>
      <c r="AP557" s="926"/>
      <c r="AQ557" s="926"/>
      <c r="AR557" s="926"/>
      <c r="AS557" s="926"/>
      <c r="AT557" s="926"/>
      <c r="AU557" s="926"/>
      <c r="AV557" s="926"/>
      <c r="AW557" s="926"/>
      <c r="AX557" s="926"/>
      <c r="AY557" s="926"/>
      <c r="AZ557" s="926"/>
      <c r="BA557" s="926"/>
      <c r="BB557" s="926"/>
      <c r="BC557" s="926"/>
      <c r="BD557" s="926"/>
      <c r="BE557" s="926"/>
      <c r="BF557" s="926"/>
      <c r="BG557" s="926"/>
      <c r="BH557" s="926"/>
      <c r="BI557" s="926"/>
      <c r="BJ557" s="926"/>
      <c r="BK557" s="926"/>
      <c r="BL557" s="926"/>
      <c r="BM557" s="926"/>
      <c r="BN557" s="926"/>
      <c r="BO557" s="926"/>
      <c r="BP557" s="926"/>
      <c r="BQ557" s="926"/>
      <c r="BR557" s="926"/>
      <c r="BS557" s="926"/>
      <c r="BT557" s="926"/>
      <c r="BU557" s="926"/>
      <c r="BV557" s="926"/>
      <c r="BW557" s="926"/>
      <c r="BX557" s="926"/>
      <c r="BY557" s="926"/>
      <c r="BZ557" s="926"/>
      <c r="CA557" s="926"/>
      <c r="CB557" s="926"/>
      <c r="CC557" s="926"/>
      <c r="CD557" s="926"/>
      <c r="CE557" s="926"/>
      <c r="CF557" s="926"/>
      <c r="CG557" s="926"/>
      <c r="CH557" s="926"/>
      <c r="CI557" s="926"/>
      <c r="CJ557" s="926"/>
      <c r="CK557" s="926"/>
      <c r="CL557" s="941"/>
    </row>
    <row r="558" spans="1:90" s="927" customFormat="1" hidden="1">
      <c r="A558" s="928" t="str">
        <f>IF(ISERROR(#REF!),"xx","")</f>
        <v>xx</v>
      </c>
      <c r="B558" s="971"/>
      <c r="C558" s="950" t="str">
        <f t="shared" si="8"/>
        <v/>
      </c>
      <c r="D558" s="942" t="s">
        <v>4461</v>
      </c>
      <c r="E558" s="952" t="s">
        <v>3908</v>
      </c>
      <c r="F558" s="925">
        <v>4052</v>
      </c>
      <c r="G558" s="925">
        <v>4752</v>
      </c>
      <c r="H558" s="925"/>
      <c r="I558" s="926"/>
      <c r="J558" s="926"/>
      <c r="K558" s="926"/>
      <c r="L558" s="926"/>
      <c r="M558" s="926"/>
      <c r="N558" s="926"/>
      <c r="O558" s="926"/>
      <c r="P558" s="926"/>
      <c r="Q558" s="926"/>
      <c r="R558" s="926"/>
      <c r="S558" s="926"/>
      <c r="T558" s="926"/>
      <c r="U558" s="926"/>
      <c r="V558" s="926"/>
      <c r="W558" s="926"/>
      <c r="X558" s="926"/>
      <c r="Y558" s="926"/>
      <c r="Z558" s="926"/>
      <c r="AA558" s="926"/>
      <c r="AB558" s="926"/>
      <c r="AC558" s="926"/>
      <c r="AD558" s="926"/>
      <c r="AE558" s="926"/>
      <c r="AF558" s="926"/>
      <c r="AG558" s="926"/>
      <c r="AH558" s="926"/>
      <c r="AI558" s="926"/>
      <c r="AJ558" s="926"/>
      <c r="AK558" s="926"/>
      <c r="AL558" s="926"/>
      <c r="AM558" s="926"/>
      <c r="AN558" s="926"/>
      <c r="AO558" s="926"/>
      <c r="AP558" s="926"/>
      <c r="AQ558" s="926"/>
      <c r="AR558" s="926"/>
      <c r="AS558" s="926"/>
      <c r="AT558" s="926"/>
      <c r="AU558" s="926"/>
      <c r="AV558" s="926"/>
      <c r="AW558" s="926"/>
      <c r="AX558" s="926"/>
      <c r="AY558" s="926"/>
      <c r="AZ558" s="926"/>
      <c r="BA558" s="926"/>
      <c r="BB558" s="926"/>
      <c r="BC558" s="926"/>
      <c r="BD558" s="926"/>
      <c r="BE558" s="926"/>
      <c r="BF558" s="926"/>
      <c r="BG558" s="926"/>
      <c r="BH558" s="926"/>
      <c r="BI558" s="926"/>
      <c r="BJ558" s="926"/>
      <c r="BK558" s="926"/>
      <c r="BL558" s="926"/>
      <c r="BM558" s="926"/>
      <c r="BN558" s="926"/>
      <c r="BO558" s="926"/>
      <c r="BP558" s="926"/>
      <c r="BQ558" s="926"/>
      <c r="BR558" s="926"/>
      <c r="BS558" s="926"/>
      <c r="BT558" s="926"/>
      <c r="BU558" s="926"/>
      <c r="BV558" s="926"/>
      <c r="BW558" s="926"/>
      <c r="BX558" s="926"/>
      <c r="BY558" s="926"/>
      <c r="BZ558" s="926"/>
      <c r="CA558" s="926"/>
      <c r="CB558" s="926"/>
      <c r="CC558" s="926"/>
      <c r="CD558" s="926"/>
      <c r="CE558" s="926"/>
      <c r="CF558" s="926"/>
      <c r="CG558" s="926"/>
      <c r="CH558" s="926"/>
      <c r="CI558" s="926"/>
      <c r="CJ558" s="926"/>
      <c r="CK558" s="926"/>
      <c r="CL558" s="941"/>
    </row>
    <row r="559" spans="1:90" s="927" customFormat="1">
      <c r="A559" s="928" t="str">
        <f>IF(ISERROR(#REF!),"xx","")</f>
        <v>xx</v>
      </c>
      <c r="B559" s="971"/>
      <c r="C559" s="950" t="str">
        <f t="shared" si="8"/>
        <v>Press C83hc</v>
      </c>
      <c r="D559" s="942" t="s">
        <v>4194</v>
      </c>
      <c r="E559" s="952" t="s">
        <v>4294</v>
      </c>
      <c r="F559" s="925" t="s">
        <v>4313</v>
      </c>
      <c r="G559" s="925" t="s">
        <v>4314</v>
      </c>
      <c r="H559" s="925" t="s">
        <v>4315</v>
      </c>
      <c r="I559" s="926" t="s">
        <v>4567</v>
      </c>
      <c r="J559" s="926"/>
      <c r="K559" s="926"/>
      <c r="L559" s="926"/>
      <c r="M559" s="926"/>
      <c r="N559" s="926"/>
      <c r="O559" s="926"/>
      <c r="P559" s="926"/>
      <c r="Q559" s="926"/>
      <c r="R559" s="926"/>
      <c r="S559" s="926"/>
      <c r="T559" s="926"/>
      <c r="U559" s="926"/>
      <c r="V559" s="926"/>
      <c r="W559" s="926"/>
      <c r="X559" s="926"/>
      <c r="Y559" s="926"/>
      <c r="Z559" s="926"/>
      <c r="AA559" s="926"/>
      <c r="AB559" s="926"/>
      <c r="AC559" s="926"/>
      <c r="AD559" s="926"/>
      <c r="AE559" s="926"/>
      <c r="AF559" s="926"/>
      <c r="AG559" s="926"/>
      <c r="AH559" s="926"/>
      <c r="AI559" s="926"/>
      <c r="AJ559" s="926"/>
      <c r="AK559" s="926"/>
      <c r="AL559" s="926"/>
      <c r="AM559" s="926"/>
      <c r="AN559" s="926"/>
      <c r="AO559" s="926"/>
      <c r="AP559" s="926"/>
      <c r="AQ559" s="926"/>
      <c r="AR559" s="926"/>
      <c r="AS559" s="926"/>
      <c r="AT559" s="926"/>
      <c r="AU559" s="926"/>
      <c r="AV559" s="926"/>
      <c r="AW559" s="926"/>
      <c r="AX559" s="926"/>
      <c r="AY559" s="926"/>
      <c r="AZ559" s="926"/>
      <c r="BA559" s="926"/>
      <c r="BB559" s="926"/>
      <c r="BC559" s="926"/>
      <c r="BD559" s="926"/>
      <c r="BE559" s="926"/>
      <c r="BF559" s="926"/>
      <c r="BG559" s="926"/>
      <c r="BH559" s="926"/>
      <c r="BI559" s="926"/>
      <c r="BJ559" s="926"/>
      <c r="BK559" s="926"/>
      <c r="BL559" s="926"/>
      <c r="BM559" s="926"/>
      <c r="BN559" s="926"/>
      <c r="BO559" s="926"/>
      <c r="BP559" s="926"/>
      <c r="BQ559" s="926"/>
      <c r="BR559" s="926"/>
      <c r="BS559" s="926"/>
      <c r="BT559" s="926"/>
      <c r="BU559" s="926"/>
      <c r="BV559" s="926"/>
      <c r="BW559" s="926"/>
      <c r="BX559" s="926"/>
      <c r="BY559" s="926"/>
      <c r="BZ559" s="926"/>
      <c r="CA559" s="926"/>
      <c r="CB559" s="926"/>
      <c r="CC559" s="926"/>
      <c r="CD559" s="926"/>
      <c r="CE559" s="926"/>
      <c r="CF559" s="926"/>
      <c r="CG559" s="926"/>
      <c r="CH559" s="926"/>
      <c r="CI559" s="926"/>
      <c r="CJ559" s="926"/>
      <c r="CK559" s="926"/>
      <c r="CL559" s="941"/>
    </row>
    <row r="560" spans="1:90" s="927" customFormat="1" hidden="1">
      <c r="A560" s="928" t="str">
        <f>IF(ISERROR(#REF!),"xx","")</f>
        <v>xx</v>
      </c>
      <c r="B560" s="971"/>
      <c r="C560" s="950" t="str">
        <f t="shared" si="8"/>
        <v/>
      </c>
      <c r="D560" s="872" t="s">
        <v>3560</v>
      </c>
      <c r="E560" s="954" t="s">
        <v>3598</v>
      </c>
      <c r="F560" s="926">
        <v>758</v>
      </c>
      <c r="G560" s="933">
        <v>958</v>
      </c>
      <c r="H560" s="926" t="s">
        <v>4242</v>
      </c>
      <c r="I560" s="926" t="s">
        <v>4243</v>
      </c>
      <c r="J560" s="926" t="s">
        <v>4095</v>
      </c>
      <c r="K560" s="926" t="s">
        <v>3665</v>
      </c>
      <c r="L560" s="926" t="s">
        <v>3674</v>
      </c>
      <c r="M560" s="926" t="s">
        <v>3675</v>
      </c>
      <c r="N560" s="926" t="s">
        <v>4102</v>
      </c>
      <c r="O560" s="926" t="s">
        <v>4103</v>
      </c>
      <c r="P560" s="926" t="s">
        <v>4312</v>
      </c>
      <c r="Q560" s="926"/>
      <c r="R560" s="926"/>
      <c r="S560" s="926"/>
      <c r="T560" s="926"/>
      <c r="U560" s="926"/>
      <c r="V560" s="926"/>
      <c r="W560" s="926"/>
      <c r="X560" s="926"/>
      <c r="Y560" s="926"/>
      <c r="Z560" s="926"/>
      <c r="AA560" s="926"/>
      <c r="AB560" s="926"/>
      <c r="AC560" s="926"/>
      <c r="AD560" s="926"/>
      <c r="AE560" s="926"/>
      <c r="AF560" s="926"/>
      <c r="AG560" s="926"/>
      <c r="AH560" s="926"/>
      <c r="AI560" s="926"/>
      <c r="AJ560" s="926"/>
      <c r="AK560" s="926"/>
      <c r="AL560" s="926"/>
      <c r="AM560" s="926"/>
      <c r="AN560" s="926"/>
      <c r="AO560" s="926"/>
      <c r="AP560" s="926"/>
      <c r="AQ560" s="926"/>
      <c r="AR560" s="926"/>
      <c r="AS560" s="926"/>
      <c r="AT560" s="926"/>
      <c r="AU560" s="926"/>
      <c r="AV560" s="926"/>
      <c r="AW560" s="926"/>
      <c r="AX560" s="926"/>
      <c r="AY560" s="926"/>
      <c r="AZ560" s="926"/>
      <c r="BA560" s="926"/>
      <c r="BB560" s="926"/>
      <c r="BC560" s="926"/>
      <c r="BD560" s="926"/>
      <c r="BE560" s="926"/>
      <c r="BF560" s="926"/>
      <c r="BG560" s="926"/>
      <c r="BH560" s="926"/>
      <c r="BI560" s="926"/>
      <c r="BJ560" s="926"/>
      <c r="BK560" s="926"/>
      <c r="BL560" s="926"/>
      <c r="BM560" s="926"/>
      <c r="BN560" s="926"/>
      <c r="BO560" s="926"/>
      <c r="BP560" s="926"/>
      <c r="BQ560" s="926"/>
      <c r="BR560" s="926"/>
      <c r="BS560" s="926"/>
      <c r="BT560" s="926"/>
      <c r="BU560" s="926"/>
      <c r="BV560" s="926"/>
      <c r="BW560" s="926"/>
      <c r="BX560" s="926"/>
      <c r="BY560" s="926"/>
      <c r="BZ560" s="926"/>
      <c r="CA560" s="926"/>
      <c r="CB560" s="926"/>
      <c r="CC560" s="926"/>
      <c r="CD560" s="926"/>
      <c r="CE560" s="926"/>
      <c r="CF560" s="926"/>
      <c r="CG560" s="926"/>
      <c r="CH560" s="926"/>
      <c r="CI560" s="926"/>
      <c r="CJ560" s="926"/>
      <c r="CK560" s="926"/>
      <c r="CL560" s="941"/>
    </row>
    <row r="561" spans="1:90" s="927" customFormat="1" hidden="1">
      <c r="A561" s="928" t="str">
        <f>IF(ISERROR(#REF!),"xx","")</f>
        <v>xx</v>
      </c>
      <c r="B561" s="971"/>
      <c r="C561" s="950" t="str">
        <f t="shared" si="8"/>
        <v/>
      </c>
      <c r="D561" s="940" t="s">
        <v>2004</v>
      </c>
      <c r="E561" s="955" t="s">
        <v>4496</v>
      </c>
      <c r="F561" s="926">
        <v>3320</v>
      </c>
      <c r="G561" s="926">
        <v>4020</v>
      </c>
      <c r="H561" s="929" t="s">
        <v>2018</v>
      </c>
      <c r="I561" s="926" t="s">
        <v>3242</v>
      </c>
      <c r="J561" s="929" t="s">
        <v>2019</v>
      </c>
      <c r="K561" s="929" t="s">
        <v>2020</v>
      </c>
      <c r="L561" s="926"/>
      <c r="M561" s="926"/>
      <c r="N561" s="926"/>
      <c r="O561" s="926"/>
      <c r="P561" s="926"/>
      <c r="Q561" s="926"/>
      <c r="R561" s="926"/>
      <c r="S561" s="926"/>
      <c r="T561" s="926"/>
      <c r="U561" s="926"/>
      <c r="V561" s="926"/>
      <c r="W561" s="926"/>
      <c r="X561" s="926"/>
      <c r="Y561" s="926"/>
      <c r="Z561" s="926"/>
      <c r="AA561" s="926"/>
      <c r="AB561" s="926"/>
      <c r="AC561" s="926"/>
      <c r="AD561" s="926"/>
      <c r="AE561" s="926"/>
      <c r="AF561" s="926"/>
      <c r="AG561" s="926"/>
      <c r="AH561" s="926"/>
      <c r="AI561" s="926"/>
      <c r="AJ561" s="926"/>
      <c r="AK561" s="926"/>
      <c r="AL561" s="926"/>
      <c r="AM561" s="926"/>
      <c r="AN561" s="926"/>
      <c r="AO561" s="926"/>
      <c r="AP561" s="926"/>
      <c r="AQ561" s="926"/>
      <c r="AR561" s="926"/>
      <c r="AS561" s="926"/>
      <c r="AT561" s="926"/>
      <c r="AU561" s="926"/>
      <c r="AV561" s="926"/>
      <c r="AW561" s="926"/>
      <c r="AX561" s="926"/>
      <c r="AY561" s="926"/>
      <c r="AZ561" s="926"/>
      <c r="BA561" s="926"/>
      <c r="BB561" s="926"/>
      <c r="BC561" s="926"/>
      <c r="BD561" s="926"/>
      <c r="BE561" s="926"/>
      <c r="BF561" s="926"/>
      <c r="BG561" s="926"/>
      <c r="BH561" s="926"/>
      <c r="BI561" s="926"/>
      <c r="BJ561" s="926"/>
      <c r="BK561" s="926"/>
      <c r="BL561" s="926"/>
      <c r="BM561" s="926"/>
      <c r="BN561" s="926"/>
      <c r="BO561" s="926"/>
      <c r="BP561" s="926"/>
      <c r="BQ561" s="926"/>
      <c r="BR561" s="926"/>
      <c r="BS561" s="926"/>
      <c r="BT561" s="926"/>
      <c r="BU561" s="926"/>
      <c r="BV561" s="926"/>
      <c r="BW561" s="926"/>
      <c r="BX561" s="926"/>
      <c r="BY561" s="926"/>
      <c r="BZ561" s="926"/>
      <c r="CA561" s="926"/>
      <c r="CB561" s="926"/>
      <c r="CC561" s="926"/>
      <c r="CD561" s="926"/>
      <c r="CE561" s="926"/>
      <c r="CF561" s="926"/>
      <c r="CG561" s="926"/>
      <c r="CH561" s="926"/>
      <c r="CI561" s="926"/>
      <c r="CJ561" s="926"/>
      <c r="CK561" s="926"/>
      <c r="CL561" s="941"/>
    </row>
    <row r="562" spans="1:90" s="927" customFormat="1" hidden="1">
      <c r="A562" s="928" t="str">
        <f>IF(ISERROR(#REF!),"xx","")</f>
        <v>xx</v>
      </c>
      <c r="B562" s="971"/>
      <c r="C562" s="950" t="str">
        <f t="shared" si="8"/>
        <v/>
      </c>
      <c r="D562" s="940" t="s">
        <v>2007</v>
      </c>
      <c r="E562" s="955" t="s">
        <v>2314</v>
      </c>
      <c r="F562" s="929" t="s">
        <v>2019</v>
      </c>
      <c r="G562" s="929" t="s">
        <v>2020</v>
      </c>
      <c r="H562" s="926"/>
      <c r="I562" s="926"/>
      <c r="J562" s="926"/>
      <c r="K562" s="926"/>
      <c r="L562" s="926"/>
      <c r="M562" s="926"/>
      <c r="N562" s="926"/>
      <c r="O562" s="926"/>
      <c r="P562" s="926"/>
      <c r="Q562" s="926"/>
      <c r="R562" s="926"/>
      <c r="S562" s="926"/>
      <c r="T562" s="926"/>
      <c r="U562" s="926"/>
      <c r="V562" s="926"/>
      <c r="W562" s="926"/>
      <c r="X562" s="926"/>
      <c r="Y562" s="926"/>
      <c r="Z562" s="926"/>
      <c r="AA562" s="926"/>
      <c r="AB562" s="926"/>
      <c r="AC562" s="926"/>
      <c r="AD562" s="926"/>
      <c r="AE562" s="926"/>
      <c r="AF562" s="926"/>
      <c r="AG562" s="926"/>
      <c r="AH562" s="926"/>
      <c r="AI562" s="926"/>
      <c r="AJ562" s="926"/>
      <c r="AK562" s="926"/>
      <c r="AL562" s="926"/>
      <c r="AM562" s="926"/>
      <c r="AN562" s="926"/>
      <c r="AO562" s="926"/>
      <c r="AP562" s="926"/>
      <c r="AQ562" s="926"/>
      <c r="AR562" s="926"/>
      <c r="AS562" s="926"/>
      <c r="AT562" s="926"/>
      <c r="AU562" s="926"/>
      <c r="AV562" s="926"/>
      <c r="AW562" s="926"/>
      <c r="AX562" s="926"/>
      <c r="AY562" s="926"/>
      <c r="AZ562" s="926"/>
      <c r="BA562" s="926"/>
      <c r="BB562" s="926"/>
      <c r="BC562" s="926"/>
      <c r="BD562" s="926"/>
      <c r="BE562" s="926"/>
      <c r="BF562" s="926"/>
      <c r="BG562" s="926"/>
      <c r="BH562" s="926"/>
      <c r="BI562" s="926"/>
      <c r="BJ562" s="926"/>
      <c r="BK562" s="926"/>
      <c r="BL562" s="926"/>
      <c r="BM562" s="926"/>
      <c r="BN562" s="926"/>
      <c r="BO562" s="926"/>
      <c r="BP562" s="926"/>
      <c r="BQ562" s="926"/>
      <c r="BR562" s="926"/>
      <c r="BS562" s="926"/>
      <c r="BT562" s="926"/>
      <c r="BU562" s="926"/>
      <c r="BV562" s="926"/>
      <c r="BW562" s="926"/>
      <c r="BX562" s="926"/>
      <c r="BY562" s="926"/>
      <c r="BZ562" s="926"/>
      <c r="CA562" s="926"/>
      <c r="CB562" s="926"/>
      <c r="CC562" s="926"/>
      <c r="CD562" s="926"/>
      <c r="CE562" s="926"/>
      <c r="CF562" s="926"/>
      <c r="CG562" s="926"/>
      <c r="CH562" s="926"/>
      <c r="CI562" s="926"/>
      <c r="CJ562" s="926"/>
      <c r="CK562" s="926"/>
      <c r="CL562" s="941"/>
    </row>
    <row r="563" spans="1:90" s="927" customFormat="1" hidden="1">
      <c r="A563" s="928" t="str">
        <f>IF(ISERROR(#REF!),"xx","")</f>
        <v>xx</v>
      </c>
      <c r="B563" s="971"/>
      <c r="C563" s="950" t="str">
        <f t="shared" si="8"/>
        <v/>
      </c>
      <c r="D563" s="940" t="s">
        <v>2010</v>
      </c>
      <c r="E563" s="955" t="s">
        <v>2315</v>
      </c>
      <c r="F563" s="929" t="s">
        <v>2019</v>
      </c>
      <c r="G563" s="929" t="s">
        <v>2020</v>
      </c>
      <c r="H563" s="926"/>
      <c r="I563" s="926"/>
      <c r="J563" s="926"/>
      <c r="K563" s="926"/>
      <c r="L563" s="926"/>
      <c r="M563" s="926"/>
      <c r="N563" s="926"/>
      <c r="O563" s="926"/>
      <c r="P563" s="926"/>
      <c r="Q563" s="926"/>
      <c r="R563" s="926"/>
      <c r="S563" s="926"/>
      <c r="T563" s="926"/>
      <c r="U563" s="926"/>
      <c r="V563" s="926"/>
      <c r="W563" s="926"/>
      <c r="X563" s="926"/>
      <c r="Y563" s="926"/>
      <c r="Z563" s="926"/>
      <c r="AA563" s="926"/>
      <c r="AB563" s="926"/>
      <c r="AC563" s="926"/>
      <c r="AD563" s="926"/>
      <c r="AE563" s="926"/>
      <c r="AF563" s="926"/>
      <c r="AG563" s="926"/>
      <c r="AH563" s="926"/>
      <c r="AI563" s="926"/>
      <c r="AJ563" s="926"/>
      <c r="AK563" s="926"/>
      <c r="AL563" s="926"/>
      <c r="AM563" s="926"/>
      <c r="AN563" s="926"/>
      <c r="AO563" s="926"/>
      <c r="AP563" s="926"/>
      <c r="AQ563" s="926"/>
      <c r="AR563" s="926"/>
      <c r="AS563" s="926"/>
      <c r="AT563" s="926"/>
      <c r="AU563" s="926"/>
      <c r="AV563" s="926"/>
      <c r="AW563" s="926"/>
      <c r="AX563" s="926"/>
      <c r="AY563" s="926"/>
      <c r="AZ563" s="926"/>
      <c r="BA563" s="926"/>
      <c r="BB563" s="926"/>
      <c r="BC563" s="926"/>
      <c r="BD563" s="926"/>
      <c r="BE563" s="926"/>
      <c r="BF563" s="926"/>
      <c r="BG563" s="926"/>
      <c r="BH563" s="926"/>
      <c r="BI563" s="926"/>
      <c r="BJ563" s="926"/>
      <c r="BK563" s="926"/>
      <c r="BL563" s="926"/>
      <c r="BM563" s="926"/>
      <c r="BN563" s="926"/>
      <c r="BO563" s="926"/>
      <c r="BP563" s="926"/>
      <c r="BQ563" s="926"/>
      <c r="BR563" s="926"/>
      <c r="BS563" s="926"/>
      <c r="BT563" s="926"/>
      <c r="BU563" s="926"/>
      <c r="BV563" s="926"/>
      <c r="BW563" s="926"/>
      <c r="BX563" s="926"/>
      <c r="BY563" s="926"/>
      <c r="BZ563" s="926"/>
      <c r="CA563" s="926"/>
      <c r="CB563" s="926"/>
      <c r="CC563" s="926"/>
      <c r="CD563" s="926"/>
      <c r="CE563" s="926"/>
      <c r="CF563" s="926"/>
      <c r="CG563" s="926"/>
      <c r="CH563" s="926"/>
      <c r="CI563" s="926"/>
      <c r="CJ563" s="926"/>
      <c r="CK563" s="926"/>
      <c r="CL563" s="941"/>
    </row>
    <row r="564" spans="1:90" s="927" customFormat="1" hidden="1">
      <c r="A564" s="928" t="str">
        <f>IF(ISERROR(#REF!),"xx","")</f>
        <v>xx</v>
      </c>
      <c r="B564" s="971"/>
      <c r="C564" s="950" t="str">
        <f t="shared" si="8"/>
        <v/>
      </c>
      <c r="D564" s="940" t="s">
        <v>2531</v>
      </c>
      <c r="E564" s="955" t="s">
        <v>2557</v>
      </c>
      <c r="F564" s="929">
        <v>4020</v>
      </c>
      <c r="G564" s="929"/>
      <c r="H564" s="926"/>
      <c r="I564" s="926"/>
      <c r="J564" s="926"/>
      <c r="K564" s="926"/>
      <c r="L564" s="926"/>
      <c r="M564" s="926"/>
      <c r="N564" s="926"/>
      <c r="O564" s="926"/>
      <c r="P564" s="926"/>
      <c r="Q564" s="926"/>
      <c r="R564" s="926"/>
      <c r="S564" s="926"/>
      <c r="T564" s="926"/>
      <c r="U564" s="926"/>
      <c r="V564" s="926"/>
      <c r="W564" s="926"/>
      <c r="X564" s="926"/>
      <c r="Y564" s="926"/>
      <c r="Z564" s="926"/>
      <c r="AA564" s="926"/>
      <c r="AB564" s="926"/>
      <c r="AC564" s="926"/>
      <c r="AD564" s="926"/>
      <c r="AE564" s="926"/>
      <c r="AF564" s="926"/>
      <c r="AG564" s="926"/>
      <c r="AH564" s="926"/>
      <c r="AI564" s="926"/>
      <c r="AJ564" s="926"/>
      <c r="AK564" s="926"/>
      <c r="AL564" s="926"/>
      <c r="AM564" s="926"/>
      <c r="AN564" s="926"/>
      <c r="AO564" s="926"/>
      <c r="AP564" s="926"/>
      <c r="AQ564" s="926"/>
      <c r="AR564" s="926"/>
      <c r="AS564" s="926"/>
      <c r="AT564" s="926"/>
      <c r="AU564" s="926"/>
      <c r="AV564" s="926"/>
      <c r="AW564" s="926"/>
      <c r="AX564" s="926"/>
      <c r="AY564" s="926"/>
      <c r="AZ564" s="926"/>
      <c r="BA564" s="926"/>
      <c r="BB564" s="926"/>
      <c r="BC564" s="926"/>
      <c r="BD564" s="926"/>
      <c r="BE564" s="926"/>
      <c r="BF564" s="926"/>
      <c r="BG564" s="926"/>
      <c r="BH564" s="926"/>
      <c r="BI564" s="926"/>
      <c r="BJ564" s="926"/>
      <c r="BK564" s="926"/>
      <c r="BL564" s="926"/>
      <c r="BM564" s="926"/>
      <c r="BN564" s="926"/>
      <c r="BO564" s="926"/>
      <c r="BP564" s="926"/>
      <c r="BQ564" s="926"/>
      <c r="BR564" s="926"/>
      <c r="BS564" s="926"/>
      <c r="BT564" s="926"/>
      <c r="BU564" s="926"/>
      <c r="BV564" s="926"/>
      <c r="BW564" s="926"/>
      <c r="BX564" s="926"/>
      <c r="BY564" s="926"/>
      <c r="BZ564" s="926"/>
      <c r="CA564" s="926"/>
      <c r="CB564" s="926"/>
      <c r="CC564" s="926"/>
      <c r="CD564" s="926"/>
      <c r="CE564" s="926"/>
      <c r="CF564" s="926"/>
      <c r="CG564" s="926"/>
      <c r="CH564" s="926"/>
      <c r="CI564" s="926"/>
      <c r="CJ564" s="926"/>
      <c r="CK564" s="926"/>
      <c r="CL564" s="941"/>
    </row>
    <row r="565" spans="1:90" s="927" customFormat="1" hidden="1">
      <c r="A565" s="928" t="str">
        <f>IF(ISERROR(#REF!),"xx","")</f>
        <v>xx</v>
      </c>
      <c r="B565" s="971"/>
      <c r="C565" s="950" t="str">
        <f t="shared" si="8"/>
        <v/>
      </c>
      <c r="D565" s="940" t="s">
        <v>2530</v>
      </c>
      <c r="E565" s="955" t="s">
        <v>2558</v>
      </c>
      <c r="F565" s="929">
        <v>4020</v>
      </c>
      <c r="G565" s="929"/>
      <c r="H565" s="926"/>
      <c r="I565" s="926"/>
      <c r="J565" s="926"/>
      <c r="K565" s="926"/>
      <c r="L565" s="926"/>
      <c r="M565" s="926"/>
      <c r="N565" s="926"/>
      <c r="O565" s="926"/>
      <c r="P565" s="926"/>
      <c r="Q565" s="926"/>
      <c r="R565" s="926"/>
      <c r="S565" s="926"/>
      <c r="T565" s="926"/>
      <c r="U565" s="926"/>
      <c r="V565" s="926"/>
      <c r="W565" s="926"/>
      <c r="X565" s="926"/>
      <c r="Y565" s="926"/>
      <c r="Z565" s="926"/>
      <c r="AA565" s="926"/>
      <c r="AB565" s="926"/>
      <c r="AC565" s="926"/>
      <c r="AD565" s="926"/>
      <c r="AE565" s="926"/>
      <c r="AF565" s="926"/>
      <c r="AG565" s="926"/>
      <c r="AH565" s="926"/>
      <c r="AI565" s="926"/>
      <c r="AJ565" s="926"/>
      <c r="AK565" s="926"/>
      <c r="AL565" s="926"/>
      <c r="AM565" s="926"/>
      <c r="AN565" s="926"/>
      <c r="AO565" s="926"/>
      <c r="AP565" s="926"/>
      <c r="AQ565" s="926"/>
      <c r="AR565" s="926"/>
      <c r="AS565" s="926"/>
      <c r="AT565" s="926"/>
      <c r="AU565" s="926"/>
      <c r="AV565" s="926"/>
      <c r="AW565" s="926"/>
      <c r="AX565" s="926"/>
      <c r="AY565" s="926"/>
      <c r="AZ565" s="926"/>
      <c r="BA565" s="926"/>
      <c r="BB565" s="926"/>
      <c r="BC565" s="926"/>
      <c r="BD565" s="926"/>
      <c r="BE565" s="926"/>
      <c r="BF565" s="926"/>
      <c r="BG565" s="926"/>
      <c r="BH565" s="926"/>
      <c r="BI565" s="926"/>
      <c r="BJ565" s="926"/>
      <c r="BK565" s="926"/>
      <c r="BL565" s="926"/>
      <c r="BM565" s="926"/>
      <c r="BN565" s="926"/>
      <c r="BO565" s="926"/>
      <c r="BP565" s="926"/>
      <c r="BQ565" s="926"/>
      <c r="BR565" s="926"/>
      <c r="BS565" s="926"/>
      <c r="BT565" s="926"/>
      <c r="BU565" s="926"/>
      <c r="BV565" s="926"/>
      <c r="BW565" s="926"/>
      <c r="BX565" s="926"/>
      <c r="BY565" s="926"/>
      <c r="BZ565" s="926"/>
      <c r="CA565" s="926"/>
      <c r="CB565" s="926"/>
      <c r="CC565" s="926"/>
      <c r="CD565" s="926"/>
      <c r="CE565" s="926"/>
      <c r="CF565" s="926"/>
      <c r="CG565" s="926"/>
      <c r="CH565" s="926"/>
      <c r="CI565" s="926"/>
      <c r="CJ565" s="926"/>
      <c r="CK565" s="926"/>
      <c r="CL565" s="941"/>
    </row>
    <row r="566" spans="1:90" s="927" customFormat="1" hidden="1">
      <c r="A566" s="928" t="str">
        <f>IF(ISERROR(#REF!),"xx","")</f>
        <v>xx</v>
      </c>
      <c r="B566" s="971"/>
      <c r="C566" s="950" t="str">
        <f t="shared" si="8"/>
        <v/>
      </c>
      <c r="D566" s="940" t="s">
        <v>4415</v>
      </c>
      <c r="E566" s="955" t="s">
        <v>4493</v>
      </c>
      <c r="F566" s="926">
        <v>3622</v>
      </c>
      <c r="G566" s="926">
        <v>4422</v>
      </c>
      <c r="H566" s="929" t="s">
        <v>4407</v>
      </c>
      <c r="I566" s="929" t="s">
        <v>4408</v>
      </c>
      <c r="J566" s="926" t="s">
        <v>4409</v>
      </c>
      <c r="K566" s="926"/>
      <c r="L566" s="926"/>
      <c r="M566" s="926"/>
      <c r="N566" s="926"/>
      <c r="O566" s="926"/>
      <c r="P566" s="926"/>
      <c r="Q566" s="926"/>
      <c r="R566" s="926"/>
      <c r="S566" s="926"/>
      <c r="T566" s="926"/>
      <c r="U566" s="926"/>
      <c r="V566" s="926"/>
      <c r="W566" s="926"/>
      <c r="X566" s="926"/>
      <c r="Y566" s="926"/>
      <c r="Z566" s="926"/>
      <c r="AA566" s="926"/>
      <c r="AB566" s="926"/>
      <c r="AC566" s="926"/>
      <c r="AD566" s="926"/>
      <c r="AE566" s="926"/>
      <c r="AF566" s="926"/>
      <c r="AG566" s="926"/>
      <c r="AH566" s="926"/>
      <c r="AI566" s="926"/>
      <c r="AJ566" s="926"/>
      <c r="AK566" s="926"/>
      <c r="AL566" s="926"/>
      <c r="AM566" s="926"/>
      <c r="AN566" s="926"/>
      <c r="AO566" s="926"/>
      <c r="AP566" s="926"/>
      <c r="AQ566" s="926"/>
      <c r="AR566" s="926"/>
      <c r="AS566" s="926"/>
      <c r="AT566" s="926"/>
      <c r="AU566" s="926"/>
      <c r="AV566" s="926"/>
      <c r="AW566" s="926"/>
      <c r="AX566" s="926"/>
      <c r="AY566" s="926"/>
      <c r="AZ566" s="926"/>
      <c r="BA566" s="926"/>
      <c r="BB566" s="926"/>
      <c r="BC566" s="926"/>
      <c r="BD566" s="926"/>
      <c r="BE566" s="926"/>
      <c r="BF566" s="926"/>
      <c r="BG566" s="926"/>
      <c r="BH566" s="926"/>
      <c r="BI566" s="926"/>
      <c r="BJ566" s="926"/>
      <c r="BK566" s="926"/>
      <c r="BL566" s="926"/>
      <c r="BM566" s="926"/>
      <c r="BN566" s="926"/>
      <c r="BO566" s="926"/>
      <c r="BP566" s="926"/>
      <c r="BQ566" s="926"/>
      <c r="BR566" s="926"/>
      <c r="BS566" s="926"/>
      <c r="BT566" s="926"/>
      <c r="BU566" s="926"/>
      <c r="BV566" s="926"/>
      <c r="BW566" s="926"/>
      <c r="BX566" s="926"/>
      <c r="BY566" s="926"/>
      <c r="BZ566" s="926"/>
      <c r="CA566" s="926"/>
      <c r="CB566" s="926"/>
      <c r="CC566" s="926"/>
      <c r="CD566" s="926"/>
      <c r="CE566" s="926"/>
      <c r="CF566" s="926"/>
      <c r="CG566" s="926"/>
      <c r="CH566" s="926"/>
      <c r="CI566" s="926"/>
      <c r="CJ566" s="926"/>
      <c r="CK566" s="926"/>
      <c r="CL566" s="941"/>
    </row>
    <row r="567" spans="1:90" s="927" customFormat="1" hidden="1">
      <c r="A567" s="928" t="str">
        <f>IF(ISERROR(#REF!),"xx","")</f>
        <v>xx</v>
      </c>
      <c r="B567" s="971"/>
      <c r="C567" s="950" t="str">
        <f t="shared" si="8"/>
        <v/>
      </c>
      <c r="D567" s="940" t="s">
        <v>4417</v>
      </c>
      <c r="E567" s="955" t="s">
        <v>4494</v>
      </c>
      <c r="F567" s="926">
        <v>3622</v>
      </c>
      <c r="G567" s="926">
        <v>4422</v>
      </c>
      <c r="H567" s="929" t="s">
        <v>4407</v>
      </c>
      <c r="I567" s="929" t="s">
        <v>4408</v>
      </c>
      <c r="J567" s="926" t="s">
        <v>4409</v>
      </c>
      <c r="K567" s="926"/>
      <c r="L567" s="926"/>
      <c r="M567" s="926"/>
      <c r="N567" s="926"/>
      <c r="O567" s="926"/>
      <c r="P567" s="926"/>
      <c r="Q567" s="926"/>
      <c r="R567" s="926"/>
      <c r="S567" s="926"/>
      <c r="T567" s="926"/>
      <c r="U567" s="926"/>
      <c r="V567" s="926"/>
      <c r="W567" s="926"/>
      <c r="X567" s="926"/>
      <c r="Y567" s="926"/>
      <c r="Z567" s="926"/>
      <c r="AA567" s="926"/>
      <c r="AB567" s="926"/>
      <c r="AC567" s="926"/>
      <c r="AD567" s="926"/>
      <c r="AE567" s="926"/>
      <c r="AF567" s="926"/>
      <c r="AG567" s="926"/>
      <c r="AH567" s="926"/>
      <c r="AI567" s="926"/>
      <c r="AJ567" s="926"/>
      <c r="AK567" s="926"/>
      <c r="AL567" s="926"/>
      <c r="AM567" s="926"/>
      <c r="AN567" s="926"/>
      <c r="AO567" s="926"/>
      <c r="AP567" s="926"/>
      <c r="AQ567" s="926"/>
      <c r="AR567" s="926"/>
      <c r="AS567" s="926"/>
      <c r="AT567" s="926"/>
      <c r="AU567" s="926"/>
      <c r="AV567" s="926"/>
      <c r="AW567" s="926"/>
      <c r="AX567" s="926"/>
      <c r="AY567" s="926"/>
      <c r="AZ567" s="926"/>
      <c r="BA567" s="926"/>
      <c r="BB567" s="926"/>
      <c r="BC567" s="926"/>
      <c r="BD567" s="926"/>
      <c r="BE567" s="926"/>
      <c r="BF567" s="926"/>
      <c r="BG567" s="926"/>
      <c r="BH567" s="926"/>
      <c r="BI567" s="926"/>
      <c r="BJ567" s="926"/>
      <c r="BK567" s="926"/>
      <c r="BL567" s="926"/>
      <c r="BM567" s="926"/>
      <c r="BN567" s="926"/>
      <c r="BO567" s="926"/>
      <c r="BP567" s="926"/>
      <c r="BQ567" s="926"/>
      <c r="BR567" s="926"/>
      <c r="BS567" s="926"/>
      <c r="BT567" s="926"/>
      <c r="BU567" s="926"/>
      <c r="BV567" s="926"/>
      <c r="BW567" s="926"/>
      <c r="BX567" s="926"/>
      <c r="BY567" s="926"/>
      <c r="BZ567" s="926"/>
      <c r="CA567" s="926"/>
      <c r="CB567" s="926"/>
      <c r="CC567" s="926"/>
      <c r="CD567" s="926"/>
      <c r="CE567" s="926"/>
      <c r="CF567" s="926"/>
      <c r="CG567" s="926"/>
      <c r="CH567" s="926"/>
      <c r="CI567" s="926"/>
      <c r="CJ567" s="926"/>
      <c r="CK567" s="926"/>
      <c r="CL567" s="941"/>
    </row>
    <row r="568" spans="1:90" s="927" customFormat="1" hidden="1">
      <c r="A568" s="928" t="str">
        <f>IF(ISERROR(#REF!),"xx","")</f>
        <v>xx</v>
      </c>
      <c r="B568" s="971"/>
      <c r="C568" s="950" t="str">
        <f t="shared" si="8"/>
        <v/>
      </c>
      <c r="D568" s="940" t="s">
        <v>4419</v>
      </c>
      <c r="E568" s="955" t="s">
        <v>4495</v>
      </c>
      <c r="F568" s="926">
        <v>3622</v>
      </c>
      <c r="G568" s="926">
        <v>4422</v>
      </c>
      <c r="H568" s="929" t="s">
        <v>4407</v>
      </c>
      <c r="I568" s="929" t="s">
        <v>4408</v>
      </c>
      <c r="J568" s="926" t="s">
        <v>4409</v>
      </c>
      <c r="K568" s="926"/>
      <c r="L568" s="926"/>
      <c r="M568" s="926"/>
      <c r="N568" s="926"/>
      <c r="O568" s="926"/>
      <c r="P568" s="926"/>
      <c r="Q568" s="926"/>
      <c r="R568" s="926"/>
      <c r="S568" s="926"/>
      <c r="T568" s="926"/>
      <c r="U568" s="926"/>
      <c r="V568" s="926"/>
      <c r="W568" s="926"/>
      <c r="X568" s="926"/>
      <c r="Y568" s="926"/>
      <c r="Z568" s="926"/>
      <c r="AA568" s="926"/>
      <c r="AB568" s="926"/>
      <c r="AC568" s="926"/>
      <c r="AD568" s="926"/>
      <c r="AE568" s="926"/>
      <c r="AF568" s="926"/>
      <c r="AG568" s="926"/>
      <c r="AH568" s="926"/>
      <c r="AI568" s="926"/>
      <c r="AJ568" s="926"/>
      <c r="AK568" s="926"/>
      <c r="AL568" s="926"/>
      <c r="AM568" s="926"/>
      <c r="AN568" s="926"/>
      <c r="AO568" s="926"/>
      <c r="AP568" s="926"/>
      <c r="AQ568" s="926"/>
      <c r="AR568" s="926"/>
      <c r="AS568" s="926"/>
      <c r="AT568" s="926"/>
      <c r="AU568" s="926"/>
      <c r="AV568" s="926"/>
      <c r="AW568" s="926"/>
      <c r="AX568" s="926"/>
      <c r="AY568" s="926"/>
      <c r="AZ568" s="926"/>
      <c r="BA568" s="926"/>
      <c r="BB568" s="926"/>
      <c r="BC568" s="926"/>
      <c r="BD568" s="926"/>
      <c r="BE568" s="926"/>
      <c r="BF568" s="926"/>
      <c r="BG568" s="926"/>
      <c r="BH568" s="926"/>
      <c r="BI568" s="926"/>
      <c r="BJ568" s="926"/>
      <c r="BK568" s="926"/>
      <c r="BL568" s="926"/>
      <c r="BM568" s="926"/>
      <c r="BN568" s="926"/>
      <c r="BO568" s="926"/>
      <c r="BP568" s="926"/>
      <c r="BQ568" s="926"/>
      <c r="BR568" s="926"/>
      <c r="BS568" s="926"/>
      <c r="BT568" s="926"/>
      <c r="BU568" s="926"/>
      <c r="BV568" s="926"/>
      <c r="BW568" s="926"/>
      <c r="BX568" s="926"/>
      <c r="BY568" s="926"/>
      <c r="BZ568" s="926"/>
      <c r="CA568" s="926"/>
      <c r="CB568" s="926"/>
      <c r="CC568" s="926"/>
      <c r="CD568" s="926"/>
      <c r="CE568" s="926"/>
      <c r="CF568" s="926"/>
      <c r="CG568" s="926"/>
      <c r="CH568" s="926"/>
      <c r="CI568" s="926"/>
      <c r="CJ568" s="926"/>
      <c r="CK568" s="926"/>
      <c r="CL568" s="941"/>
    </row>
    <row r="569" spans="1:90" s="927" customFormat="1" hidden="1">
      <c r="A569" s="928" t="str">
        <f>IF(ISERROR(#REF!),"xx","")</f>
        <v>xx</v>
      </c>
      <c r="B569" s="971"/>
      <c r="C569" s="950" t="str">
        <f t="shared" si="8"/>
        <v/>
      </c>
      <c r="D569" s="942" t="s">
        <v>732</v>
      </c>
      <c r="E569" s="952" t="s">
        <v>2316</v>
      </c>
      <c r="F569" s="929" t="s">
        <v>2074</v>
      </c>
      <c r="G569" s="929" t="s">
        <v>2075</v>
      </c>
      <c r="H569" s="926"/>
      <c r="I569" s="929"/>
      <c r="J569" s="929"/>
      <c r="K569" s="926"/>
      <c r="L569" s="926"/>
      <c r="M569" s="926"/>
      <c r="N569" s="926"/>
      <c r="O569" s="926"/>
      <c r="P569" s="926"/>
      <c r="Q569" s="926"/>
      <c r="R569" s="926"/>
      <c r="S569" s="926"/>
      <c r="T569" s="926"/>
      <c r="U569" s="926"/>
      <c r="V569" s="926"/>
      <c r="W569" s="926"/>
      <c r="X569" s="926"/>
      <c r="Y569" s="926"/>
      <c r="Z569" s="926"/>
      <c r="AA569" s="926"/>
      <c r="AB569" s="926"/>
      <c r="AC569" s="926"/>
      <c r="AD569" s="926"/>
      <c r="AE569" s="926"/>
      <c r="AF569" s="926"/>
      <c r="AG569" s="926"/>
      <c r="AH569" s="926"/>
      <c r="AI569" s="926"/>
      <c r="AJ569" s="926"/>
      <c r="AK569" s="926"/>
      <c r="AL569" s="926"/>
      <c r="AM569" s="926"/>
      <c r="AN569" s="926"/>
      <c r="AO569" s="926"/>
      <c r="AP569" s="926"/>
      <c r="AQ569" s="926"/>
      <c r="AR569" s="926"/>
      <c r="AS569" s="926"/>
      <c r="AT569" s="926"/>
      <c r="AU569" s="926"/>
      <c r="AV569" s="926"/>
      <c r="AW569" s="926"/>
      <c r="AX569" s="926"/>
      <c r="AY569" s="926"/>
      <c r="AZ569" s="926"/>
      <c r="BA569" s="926"/>
      <c r="BB569" s="926"/>
      <c r="BC569" s="926"/>
      <c r="BD569" s="926"/>
      <c r="BE569" s="926"/>
      <c r="BF569" s="926"/>
      <c r="BG569" s="926"/>
      <c r="BH569" s="926"/>
      <c r="BI569" s="926"/>
      <c r="BJ569" s="926"/>
      <c r="BK569" s="926"/>
      <c r="BL569" s="926"/>
      <c r="BM569" s="926"/>
      <c r="BN569" s="926"/>
      <c r="BO569" s="926"/>
      <c r="BP569" s="926"/>
      <c r="BQ569" s="926"/>
      <c r="BR569" s="926"/>
      <c r="BS569" s="926"/>
      <c r="BT569" s="926"/>
      <c r="BU569" s="926"/>
      <c r="BV569" s="926"/>
      <c r="BW569" s="926"/>
      <c r="BX569" s="926"/>
      <c r="BY569" s="926"/>
      <c r="BZ569" s="926"/>
      <c r="CA569" s="926"/>
      <c r="CB569" s="926"/>
      <c r="CC569" s="926"/>
      <c r="CD569" s="926"/>
      <c r="CE569" s="926"/>
      <c r="CF569" s="926"/>
      <c r="CG569" s="926"/>
      <c r="CH569" s="926"/>
      <c r="CI569" s="926"/>
      <c r="CJ569" s="926"/>
      <c r="CK569" s="926"/>
      <c r="CL569" s="941"/>
    </row>
    <row r="570" spans="1:90" s="927" customFormat="1">
      <c r="A570" s="928" t="str">
        <f>IF(ISERROR(#REF!),"xx","")</f>
        <v>xx</v>
      </c>
      <c r="B570" s="971"/>
      <c r="C570" s="950" t="str">
        <f t="shared" si="8"/>
        <v>Press C83hc</v>
      </c>
      <c r="D570" s="740">
        <v>9967001565</v>
      </c>
      <c r="E570" s="958" t="s">
        <v>2919</v>
      </c>
      <c r="F570" s="926" t="s">
        <v>4299</v>
      </c>
      <c r="G570" s="926" t="s">
        <v>4302</v>
      </c>
      <c r="H570" s="926" t="s">
        <v>4303</v>
      </c>
      <c r="I570" s="926" t="s">
        <v>4308</v>
      </c>
      <c r="J570" s="926" t="s">
        <v>4309</v>
      </c>
      <c r="K570" s="926" t="s">
        <v>3900</v>
      </c>
      <c r="L570" s="926" t="s">
        <v>3902</v>
      </c>
      <c r="M570" s="926" t="s">
        <v>3904</v>
      </c>
      <c r="N570" s="926" t="s">
        <v>4313</v>
      </c>
      <c r="O570" s="926" t="s">
        <v>4314</v>
      </c>
      <c r="P570" s="926" t="s">
        <v>4315</v>
      </c>
      <c r="Q570" s="926" t="s">
        <v>4298</v>
      </c>
      <c r="R570" s="926" t="s">
        <v>4310</v>
      </c>
      <c r="S570" s="926" t="s">
        <v>4311</v>
      </c>
      <c r="T570" s="932" t="s">
        <v>4300</v>
      </c>
      <c r="U570" s="929" t="s">
        <v>4301</v>
      </c>
      <c r="V570" s="929" t="s">
        <v>4304</v>
      </c>
      <c r="W570" s="926" t="s">
        <v>4305</v>
      </c>
      <c r="X570" s="929" t="s">
        <v>4307</v>
      </c>
      <c r="Y570" s="926" t="s">
        <v>4567</v>
      </c>
      <c r="Z570" s="926"/>
      <c r="AA570" s="926"/>
      <c r="AB570" s="926"/>
      <c r="AC570" s="926"/>
      <c r="AD570" s="926"/>
      <c r="AE570" s="926"/>
      <c r="AF570" s="926"/>
      <c r="AG570" s="926"/>
      <c r="AH570" s="926"/>
      <c r="AI570" s="926"/>
      <c r="AJ570" s="926"/>
      <c r="AK570" s="926"/>
      <c r="AL570" s="926"/>
      <c r="AM570" s="926"/>
      <c r="AN570" s="926"/>
      <c r="AO570" s="926"/>
      <c r="AP570" s="926"/>
      <c r="AQ570" s="926"/>
      <c r="AR570" s="926"/>
      <c r="AS570" s="926"/>
      <c r="AT570" s="926"/>
      <c r="AU570" s="926"/>
      <c r="AV570" s="926"/>
      <c r="AW570" s="926"/>
      <c r="AX570" s="926"/>
      <c r="AY570" s="926"/>
      <c r="AZ570" s="926"/>
      <c r="BA570" s="926"/>
      <c r="BB570" s="926"/>
      <c r="BC570" s="926"/>
      <c r="BD570" s="926"/>
      <c r="BE570" s="926"/>
      <c r="BF570" s="926"/>
      <c r="BG570" s="926"/>
      <c r="BH570" s="926"/>
      <c r="BI570" s="926"/>
      <c r="BJ570" s="926"/>
      <c r="BK570" s="926"/>
      <c r="BL570" s="926"/>
      <c r="BM570" s="926"/>
      <c r="BN570" s="926"/>
      <c r="BO570" s="926"/>
      <c r="BP570" s="926"/>
      <c r="BQ570" s="926"/>
      <c r="BR570" s="926"/>
      <c r="BS570" s="926"/>
      <c r="BT570" s="926"/>
      <c r="BU570" s="926"/>
      <c r="BV570" s="926"/>
      <c r="BW570" s="926"/>
      <c r="BX570" s="926"/>
      <c r="BY570" s="926"/>
      <c r="BZ570" s="926"/>
      <c r="CA570" s="926"/>
      <c r="CB570" s="926"/>
      <c r="CC570" s="926"/>
      <c r="CD570" s="926"/>
      <c r="CE570" s="926"/>
      <c r="CF570" s="926"/>
      <c r="CG570" s="926"/>
      <c r="CH570" s="926"/>
      <c r="CI570" s="926"/>
      <c r="CJ570" s="926"/>
      <c r="CK570" s="926"/>
      <c r="CL570" s="941"/>
    </row>
    <row r="571" spans="1:90" s="927" customFormat="1" hidden="1">
      <c r="A571" s="928" t="str">
        <f>IF(ISERROR(#REF!),"xx","")</f>
        <v>xx</v>
      </c>
      <c r="B571" s="971"/>
      <c r="C571" s="950" t="str">
        <f t="shared" si="8"/>
        <v/>
      </c>
      <c r="D571" s="942">
        <v>9967007059</v>
      </c>
      <c r="E571" s="952" t="s">
        <v>4087</v>
      </c>
      <c r="F571" s="929" t="s">
        <v>4083</v>
      </c>
      <c r="G571" s="929" t="s">
        <v>4306</v>
      </c>
      <c r="H571" s="926"/>
      <c r="I571" s="929"/>
      <c r="J571" s="929"/>
      <c r="K571" s="926"/>
      <c r="L571" s="926"/>
      <c r="M571" s="926"/>
      <c r="N571" s="926"/>
      <c r="O571" s="926"/>
      <c r="P571" s="926"/>
      <c r="Q571" s="926"/>
      <c r="R571" s="926"/>
      <c r="S571" s="926"/>
      <c r="T571" s="926"/>
      <c r="U571" s="926"/>
      <c r="V571" s="926"/>
      <c r="W571" s="926"/>
      <c r="X571" s="926"/>
      <c r="Y571" s="926"/>
      <c r="Z571" s="926"/>
      <c r="AA571" s="926"/>
      <c r="AB571" s="926"/>
      <c r="AC571" s="926"/>
      <c r="AD571" s="926"/>
      <c r="AE571" s="926"/>
      <c r="AF571" s="926"/>
      <c r="AG571" s="926"/>
      <c r="AH571" s="926"/>
      <c r="AI571" s="926"/>
      <c r="AJ571" s="926"/>
      <c r="AK571" s="926"/>
      <c r="AL571" s="926"/>
      <c r="AM571" s="926"/>
      <c r="AN571" s="926"/>
      <c r="AO571" s="926"/>
      <c r="AP571" s="926"/>
      <c r="AQ571" s="926"/>
      <c r="AR571" s="926"/>
      <c r="AS571" s="926"/>
      <c r="AT571" s="926"/>
      <c r="AU571" s="926"/>
      <c r="AV571" s="926"/>
      <c r="AW571" s="926"/>
      <c r="AX571" s="926"/>
      <c r="AY571" s="926"/>
      <c r="AZ571" s="926"/>
      <c r="BA571" s="926"/>
      <c r="BB571" s="926"/>
      <c r="BC571" s="926"/>
      <c r="BD571" s="926"/>
      <c r="BE571" s="926"/>
      <c r="BF571" s="926"/>
      <c r="BG571" s="926"/>
      <c r="BH571" s="926"/>
      <c r="BI571" s="926"/>
      <c r="BJ571" s="926"/>
      <c r="BK571" s="926"/>
      <c r="BL571" s="926"/>
      <c r="BM571" s="926"/>
      <c r="BN571" s="926"/>
      <c r="BO571" s="926"/>
      <c r="BP571" s="926"/>
      <c r="BQ571" s="926"/>
      <c r="BR571" s="926"/>
      <c r="BS571" s="926"/>
      <c r="BT571" s="926"/>
      <c r="BU571" s="926"/>
      <c r="BV571" s="926"/>
      <c r="BW571" s="926"/>
      <c r="BX571" s="926"/>
      <c r="BY571" s="926"/>
      <c r="BZ571" s="926"/>
      <c r="CA571" s="926"/>
      <c r="CB571" s="926"/>
      <c r="CC571" s="926"/>
      <c r="CD571" s="926"/>
      <c r="CE571" s="926"/>
      <c r="CF571" s="926"/>
      <c r="CG571" s="926"/>
      <c r="CH571" s="926"/>
      <c r="CI571" s="926"/>
      <c r="CJ571" s="926"/>
      <c r="CK571" s="926"/>
      <c r="CL571" s="941"/>
    </row>
    <row r="572" spans="1:90" s="927" customFormat="1" hidden="1">
      <c r="A572" s="928" t="str">
        <f>IF(ISERROR(#REF!),"xx","")</f>
        <v>xx</v>
      </c>
      <c r="B572" s="971"/>
      <c r="C572" s="950" t="str">
        <f t="shared" si="8"/>
        <v/>
      </c>
      <c r="D572" s="942">
        <v>9967002643</v>
      </c>
      <c r="E572" s="952" t="s">
        <v>2375</v>
      </c>
      <c r="F572" s="926" t="s">
        <v>4298</v>
      </c>
      <c r="G572" s="932" t="s">
        <v>4300</v>
      </c>
      <c r="H572" s="929" t="s">
        <v>4301</v>
      </c>
      <c r="I572" s="929" t="s">
        <v>4304</v>
      </c>
      <c r="J572" s="929" t="s">
        <v>4307</v>
      </c>
      <c r="K572" s="926"/>
      <c r="L572" s="926"/>
      <c r="M572" s="926"/>
      <c r="N572" s="926"/>
      <c r="O572" s="926"/>
      <c r="P572" s="926"/>
      <c r="Q572" s="926"/>
      <c r="R572" s="926"/>
      <c r="S572" s="926"/>
      <c r="T572" s="926"/>
      <c r="U572" s="926"/>
      <c r="V572" s="926"/>
      <c r="W572" s="926"/>
      <c r="X572" s="926"/>
      <c r="Y572" s="926"/>
      <c r="Z572" s="926"/>
      <c r="AA572" s="926"/>
      <c r="AB572" s="926"/>
      <c r="AC572" s="926"/>
      <c r="AD572" s="926"/>
      <c r="AE572" s="926"/>
      <c r="AF572" s="926"/>
      <c r="AG572" s="926"/>
      <c r="AH572" s="926"/>
      <c r="AI572" s="926"/>
      <c r="AJ572" s="926"/>
      <c r="AK572" s="926"/>
      <c r="AL572" s="926"/>
      <c r="AM572" s="926"/>
      <c r="AN572" s="926"/>
      <c r="AO572" s="926"/>
      <c r="AP572" s="926"/>
      <c r="AQ572" s="926"/>
      <c r="AR572" s="926"/>
      <c r="AS572" s="926"/>
      <c r="AT572" s="926"/>
      <c r="AU572" s="926"/>
      <c r="AV572" s="926"/>
      <c r="AW572" s="926"/>
      <c r="AX572" s="926"/>
      <c r="AY572" s="926"/>
      <c r="AZ572" s="926"/>
      <c r="BA572" s="926"/>
      <c r="BB572" s="926"/>
      <c r="BC572" s="926"/>
      <c r="BD572" s="926"/>
      <c r="BE572" s="926"/>
      <c r="BF572" s="926"/>
      <c r="BG572" s="926"/>
      <c r="BH572" s="926"/>
      <c r="BI572" s="926"/>
      <c r="BJ572" s="926"/>
      <c r="BK572" s="926"/>
      <c r="BL572" s="926"/>
      <c r="BM572" s="926"/>
      <c r="BN572" s="926"/>
      <c r="BO572" s="926"/>
      <c r="BP572" s="926"/>
      <c r="BQ572" s="926"/>
      <c r="BR572" s="926"/>
      <c r="BS572" s="926"/>
      <c r="BT572" s="926"/>
      <c r="BU572" s="926"/>
      <c r="BV572" s="926"/>
      <c r="BW572" s="926"/>
      <c r="BX572" s="926"/>
      <c r="BY572" s="926"/>
      <c r="BZ572" s="926"/>
      <c r="CA572" s="926"/>
      <c r="CB572" s="926"/>
      <c r="CC572" s="926"/>
      <c r="CD572" s="926"/>
      <c r="CE572" s="926"/>
      <c r="CF572" s="926"/>
      <c r="CG572" s="926"/>
      <c r="CH572" s="926"/>
      <c r="CI572" s="926"/>
      <c r="CJ572" s="926"/>
      <c r="CK572" s="926"/>
      <c r="CL572" s="941"/>
    </row>
    <row r="573" spans="1:90" s="927" customFormat="1" hidden="1">
      <c r="A573" s="928" t="str">
        <f>IF(ISERROR(#REF!),"xx","")</f>
        <v>xx</v>
      </c>
      <c r="B573" s="971"/>
      <c r="C573" s="950" t="str">
        <f t="shared" si="8"/>
        <v/>
      </c>
      <c r="D573" s="942">
        <v>9967001688</v>
      </c>
      <c r="E573" s="952" t="s">
        <v>2317</v>
      </c>
      <c r="F573" s="926" t="s">
        <v>4298</v>
      </c>
      <c r="G573" s="932" t="s">
        <v>4300</v>
      </c>
      <c r="H573" s="929" t="s">
        <v>4301</v>
      </c>
      <c r="I573" s="929" t="s">
        <v>4304</v>
      </c>
      <c r="J573" s="929" t="s">
        <v>4307</v>
      </c>
      <c r="K573" s="926"/>
      <c r="L573" s="926"/>
      <c r="M573" s="926"/>
      <c r="N573" s="926"/>
      <c r="O573" s="926"/>
      <c r="P573" s="926"/>
      <c r="Q573" s="926"/>
      <c r="R573" s="926"/>
      <c r="S573" s="926"/>
      <c r="T573" s="926"/>
      <c r="U573" s="926"/>
      <c r="V573" s="926"/>
      <c r="W573" s="926"/>
      <c r="X573" s="926"/>
      <c r="Y573" s="926"/>
      <c r="Z573" s="926"/>
      <c r="AA573" s="926"/>
      <c r="AB573" s="926"/>
      <c r="AC573" s="926"/>
      <c r="AD573" s="926"/>
      <c r="AE573" s="926"/>
      <c r="AF573" s="926"/>
      <c r="AG573" s="926"/>
      <c r="AH573" s="926"/>
      <c r="AI573" s="926"/>
      <c r="AJ573" s="926"/>
      <c r="AK573" s="926"/>
      <c r="AL573" s="926"/>
      <c r="AM573" s="926"/>
      <c r="AN573" s="926"/>
      <c r="AO573" s="926"/>
      <c r="AP573" s="926"/>
      <c r="AQ573" s="926"/>
      <c r="AR573" s="926"/>
      <c r="AS573" s="926"/>
      <c r="AT573" s="926"/>
      <c r="AU573" s="926"/>
      <c r="AV573" s="926"/>
      <c r="AW573" s="926"/>
      <c r="AX573" s="926"/>
      <c r="AY573" s="926"/>
      <c r="AZ573" s="926"/>
      <c r="BA573" s="926"/>
      <c r="BB573" s="926"/>
      <c r="BC573" s="926"/>
      <c r="BD573" s="926"/>
      <c r="BE573" s="926"/>
      <c r="BF573" s="926"/>
      <c r="BG573" s="926"/>
      <c r="BH573" s="926"/>
      <c r="BI573" s="926"/>
      <c r="BJ573" s="926"/>
      <c r="BK573" s="926"/>
      <c r="BL573" s="926"/>
      <c r="BM573" s="926"/>
      <c r="BN573" s="926"/>
      <c r="BO573" s="926"/>
      <c r="BP573" s="926"/>
      <c r="BQ573" s="926"/>
      <c r="BR573" s="926"/>
      <c r="BS573" s="926"/>
      <c r="BT573" s="926"/>
      <c r="BU573" s="926"/>
      <c r="BV573" s="926"/>
      <c r="BW573" s="926"/>
      <c r="BX573" s="926"/>
      <c r="BY573" s="926"/>
      <c r="BZ573" s="926"/>
      <c r="CA573" s="926"/>
      <c r="CB573" s="926"/>
      <c r="CC573" s="926"/>
      <c r="CD573" s="926"/>
      <c r="CE573" s="926"/>
      <c r="CF573" s="926"/>
      <c r="CG573" s="926"/>
      <c r="CH573" s="926"/>
      <c r="CI573" s="926"/>
      <c r="CJ573" s="926"/>
      <c r="CK573" s="926"/>
      <c r="CL573" s="941"/>
    </row>
    <row r="574" spans="1:90" s="927" customFormat="1" hidden="1">
      <c r="A574" s="928" t="str">
        <f>IF(ISERROR(#REF!),"xx","")</f>
        <v>xx</v>
      </c>
      <c r="B574" s="971"/>
      <c r="C574" s="950" t="str">
        <f t="shared" si="8"/>
        <v/>
      </c>
      <c r="D574" s="740">
        <v>9967003565</v>
      </c>
      <c r="E574" s="958" t="s">
        <v>2996</v>
      </c>
      <c r="F574" s="929" t="s">
        <v>4298</v>
      </c>
      <c r="G574" s="929" t="s">
        <v>4300</v>
      </c>
      <c r="H574" s="929" t="s">
        <v>4301</v>
      </c>
      <c r="I574" s="929" t="s">
        <v>4304</v>
      </c>
      <c r="J574" s="926" t="s">
        <v>4307</v>
      </c>
      <c r="K574" s="926"/>
      <c r="L574" s="926"/>
      <c r="M574" s="926"/>
      <c r="N574" s="926"/>
      <c r="O574" s="926"/>
      <c r="P574" s="926"/>
      <c r="Q574" s="926"/>
      <c r="R574" s="926"/>
      <c r="S574" s="926"/>
      <c r="T574" s="926"/>
      <c r="U574" s="926"/>
      <c r="V574" s="926"/>
      <c r="W574" s="926"/>
      <c r="X574" s="926"/>
      <c r="Y574" s="926"/>
      <c r="Z574" s="926"/>
      <c r="AA574" s="926"/>
      <c r="AB574" s="926"/>
      <c r="AC574" s="926"/>
      <c r="AD574" s="926"/>
      <c r="AE574" s="926"/>
      <c r="AF574" s="926"/>
      <c r="AG574" s="926"/>
      <c r="AH574" s="926"/>
      <c r="AI574" s="926"/>
      <c r="AJ574" s="926"/>
      <c r="AK574" s="926"/>
      <c r="AL574" s="926"/>
      <c r="AM574" s="926"/>
      <c r="AN574" s="926"/>
      <c r="AO574" s="926"/>
      <c r="AP574" s="926"/>
      <c r="AQ574" s="926"/>
      <c r="AR574" s="926"/>
      <c r="AS574" s="926"/>
      <c r="AT574" s="926"/>
      <c r="AU574" s="926"/>
      <c r="AV574" s="926"/>
      <c r="AW574" s="926"/>
      <c r="AX574" s="926"/>
      <c r="AY574" s="926"/>
      <c r="AZ574" s="926"/>
      <c r="BA574" s="926"/>
      <c r="BB574" s="926"/>
      <c r="BC574" s="926"/>
      <c r="BD574" s="926"/>
      <c r="BE574" s="926"/>
      <c r="BF574" s="926"/>
      <c r="BG574" s="926"/>
      <c r="BH574" s="926"/>
      <c r="BI574" s="926"/>
      <c r="BJ574" s="926"/>
      <c r="BK574" s="926"/>
      <c r="BL574" s="926"/>
      <c r="BM574" s="926"/>
      <c r="BN574" s="926"/>
      <c r="BO574" s="926"/>
      <c r="BP574" s="926"/>
      <c r="BQ574" s="926"/>
      <c r="BR574" s="926"/>
      <c r="BS574" s="926"/>
      <c r="BT574" s="926"/>
      <c r="BU574" s="926"/>
      <c r="BV574" s="926"/>
      <c r="BW574" s="926"/>
      <c r="BX574" s="926"/>
      <c r="BY574" s="926"/>
      <c r="BZ574" s="926"/>
      <c r="CA574" s="926"/>
      <c r="CB574" s="926"/>
      <c r="CC574" s="926"/>
      <c r="CD574" s="926"/>
      <c r="CE574" s="926"/>
      <c r="CF574" s="926"/>
      <c r="CG574" s="926"/>
      <c r="CH574" s="926"/>
      <c r="CI574" s="926"/>
      <c r="CJ574" s="926"/>
      <c r="CK574" s="926"/>
      <c r="CL574" s="941"/>
    </row>
    <row r="575" spans="1:90" s="927" customFormat="1" hidden="1">
      <c r="A575" s="928" t="str">
        <f>IF(ISERROR(#REF!),"xx","")</f>
        <v>xx</v>
      </c>
      <c r="B575" s="971"/>
      <c r="C575" s="950" t="str">
        <f t="shared" si="8"/>
        <v/>
      </c>
      <c r="D575" s="942">
        <v>9967003759</v>
      </c>
      <c r="E575" s="952" t="s">
        <v>3022</v>
      </c>
      <c r="F575" s="926" t="s">
        <v>4299</v>
      </c>
      <c r="G575" s="932" t="s">
        <v>4302</v>
      </c>
      <c r="H575" s="929" t="s">
        <v>4303</v>
      </c>
      <c r="I575" s="929" t="s">
        <v>4308</v>
      </c>
      <c r="J575" s="929" t="s">
        <v>4309</v>
      </c>
      <c r="K575" s="926" t="s">
        <v>4305</v>
      </c>
      <c r="L575" s="926"/>
      <c r="M575" s="926"/>
      <c r="N575" s="926"/>
      <c r="O575" s="926"/>
      <c r="P575" s="926"/>
      <c r="Q575" s="926"/>
      <c r="R575" s="926"/>
      <c r="S575" s="926"/>
      <c r="T575" s="926"/>
      <c r="U575" s="926"/>
      <c r="V575" s="926"/>
      <c r="W575" s="926"/>
      <c r="X575" s="926"/>
      <c r="Y575" s="926"/>
      <c r="Z575" s="926"/>
      <c r="AA575" s="926"/>
      <c r="AB575" s="926"/>
      <c r="AC575" s="926"/>
      <c r="AD575" s="926"/>
      <c r="AE575" s="926"/>
      <c r="AF575" s="926"/>
      <c r="AG575" s="926"/>
      <c r="AH575" s="926"/>
      <c r="AI575" s="926"/>
      <c r="AJ575" s="926"/>
      <c r="AK575" s="926"/>
      <c r="AL575" s="926"/>
      <c r="AM575" s="926"/>
      <c r="AN575" s="926"/>
      <c r="AO575" s="926"/>
      <c r="AP575" s="926"/>
      <c r="AQ575" s="926"/>
      <c r="AR575" s="926"/>
      <c r="AS575" s="926"/>
      <c r="AT575" s="926"/>
      <c r="AU575" s="926"/>
      <c r="AV575" s="926"/>
      <c r="AW575" s="926"/>
      <c r="AX575" s="926"/>
      <c r="AY575" s="926"/>
      <c r="AZ575" s="926"/>
      <c r="BA575" s="926"/>
      <c r="BB575" s="926"/>
      <c r="BC575" s="926"/>
      <c r="BD575" s="926"/>
      <c r="BE575" s="926"/>
      <c r="BF575" s="926"/>
      <c r="BG575" s="926"/>
      <c r="BH575" s="926"/>
      <c r="BI575" s="926"/>
      <c r="BJ575" s="926"/>
      <c r="BK575" s="926"/>
      <c r="BL575" s="926"/>
      <c r="BM575" s="926"/>
      <c r="BN575" s="926"/>
      <c r="BO575" s="926"/>
      <c r="BP575" s="926"/>
      <c r="BQ575" s="926"/>
      <c r="BR575" s="926"/>
      <c r="BS575" s="926"/>
      <c r="BT575" s="926"/>
      <c r="BU575" s="926"/>
      <c r="BV575" s="926"/>
      <c r="BW575" s="926"/>
      <c r="BX575" s="926"/>
      <c r="BY575" s="926"/>
      <c r="BZ575" s="926"/>
      <c r="CA575" s="926"/>
      <c r="CB575" s="926"/>
      <c r="CC575" s="926"/>
      <c r="CD575" s="926"/>
      <c r="CE575" s="926"/>
      <c r="CF575" s="926"/>
      <c r="CG575" s="926"/>
      <c r="CH575" s="926"/>
      <c r="CI575" s="926"/>
      <c r="CJ575" s="926"/>
      <c r="CK575" s="926"/>
      <c r="CL575" s="941"/>
    </row>
    <row r="576" spans="1:90" s="927" customFormat="1" hidden="1">
      <c r="A576" s="928" t="str">
        <f>IF(ISERROR(#REF!),"xx","")</f>
        <v>xx</v>
      </c>
      <c r="B576" s="971"/>
      <c r="C576" s="950" t="str">
        <f t="shared" si="8"/>
        <v/>
      </c>
      <c r="D576" s="942">
        <v>9967003758</v>
      </c>
      <c r="E576" s="952" t="s">
        <v>3026</v>
      </c>
      <c r="F576" s="926" t="s">
        <v>4308</v>
      </c>
      <c r="G576" s="932" t="s">
        <v>4309</v>
      </c>
      <c r="H576" s="929"/>
      <c r="I576" s="929"/>
      <c r="J576" s="929"/>
      <c r="K576" s="926"/>
      <c r="L576" s="926"/>
      <c r="M576" s="926"/>
      <c r="N576" s="926"/>
      <c r="O576" s="926"/>
      <c r="P576" s="926"/>
      <c r="Q576" s="926"/>
      <c r="R576" s="926"/>
      <c r="S576" s="926"/>
      <c r="T576" s="926"/>
      <c r="U576" s="926"/>
      <c r="V576" s="926"/>
      <c r="W576" s="926"/>
      <c r="X576" s="926"/>
      <c r="Y576" s="926"/>
      <c r="Z576" s="926"/>
      <c r="AA576" s="926"/>
      <c r="AB576" s="926"/>
      <c r="AC576" s="926"/>
      <c r="AD576" s="926"/>
      <c r="AE576" s="926"/>
      <c r="AF576" s="926"/>
      <c r="AG576" s="926"/>
      <c r="AH576" s="926"/>
      <c r="AI576" s="926"/>
      <c r="AJ576" s="926"/>
      <c r="AK576" s="926"/>
      <c r="AL576" s="926"/>
      <c r="AM576" s="926"/>
      <c r="AN576" s="926"/>
      <c r="AO576" s="926"/>
      <c r="AP576" s="926"/>
      <c r="AQ576" s="926"/>
      <c r="AR576" s="926"/>
      <c r="AS576" s="926"/>
      <c r="AT576" s="926"/>
      <c r="AU576" s="926"/>
      <c r="AV576" s="926"/>
      <c r="AW576" s="926"/>
      <c r="AX576" s="926"/>
      <c r="AY576" s="926"/>
      <c r="AZ576" s="926"/>
      <c r="BA576" s="926"/>
      <c r="BB576" s="926"/>
      <c r="BC576" s="926"/>
      <c r="BD576" s="926"/>
      <c r="BE576" s="926"/>
      <c r="BF576" s="926"/>
      <c r="BG576" s="926"/>
      <c r="BH576" s="926"/>
      <c r="BI576" s="926"/>
      <c r="BJ576" s="926"/>
      <c r="BK576" s="926"/>
      <c r="BL576" s="926"/>
      <c r="BM576" s="926"/>
      <c r="BN576" s="926"/>
      <c r="BO576" s="926"/>
      <c r="BP576" s="926"/>
      <c r="BQ576" s="926"/>
      <c r="BR576" s="926"/>
      <c r="BS576" s="926"/>
      <c r="BT576" s="926"/>
      <c r="BU576" s="926"/>
      <c r="BV576" s="926"/>
      <c r="BW576" s="926"/>
      <c r="BX576" s="926"/>
      <c r="BY576" s="926"/>
      <c r="BZ576" s="926"/>
      <c r="CA576" s="926"/>
      <c r="CB576" s="926"/>
      <c r="CC576" s="926"/>
      <c r="CD576" s="926"/>
      <c r="CE576" s="926"/>
      <c r="CF576" s="926"/>
      <c r="CG576" s="926"/>
      <c r="CH576" s="926"/>
      <c r="CI576" s="926"/>
      <c r="CJ576" s="926"/>
      <c r="CK576" s="926"/>
      <c r="CL576" s="941"/>
    </row>
    <row r="577" spans="1:90" s="927" customFormat="1" hidden="1">
      <c r="A577" s="928" t="str">
        <f>IF(ISERROR(#REF!),"xx","")</f>
        <v>xx</v>
      </c>
      <c r="B577" s="971"/>
      <c r="C577" s="950" t="str">
        <f t="shared" si="8"/>
        <v/>
      </c>
      <c r="D577" s="942">
        <v>9967006935</v>
      </c>
      <c r="E577" s="952" t="s">
        <v>4033</v>
      </c>
      <c r="F577" s="929" t="s">
        <v>3900</v>
      </c>
      <c r="G577" s="929" t="s">
        <v>3902</v>
      </c>
      <c r="H577" s="929" t="s">
        <v>3904</v>
      </c>
      <c r="I577" s="926" t="s">
        <v>4310</v>
      </c>
      <c r="J577" s="932" t="s">
        <v>4311</v>
      </c>
      <c r="K577" s="926"/>
      <c r="L577" s="926"/>
      <c r="M577" s="926"/>
      <c r="N577" s="926"/>
      <c r="O577" s="926"/>
      <c r="P577" s="926"/>
      <c r="Q577" s="926"/>
      <c r="R577" s="926"/>
      <c r="S577" s="926"/>
      <c r="T577" s="926"/>
      <c r="U577" s="926"/>
      <c r="V577" s="926"/>
      <c r="W577" s="926"/>
      <c r="X577" s="926"/>
      <c r="Y577" s="926"/>
      <c r="Z577" s="926"/>
      <c r="AA577" s="926"/>
      <c r="AB577" s="926"/>
      <c r="AC577" s="926"/>
      <c r="AD577" s="926"/>
      <c r="AE577" s="926"/>
      <c r="AF577" s="926"/>
      <c r="AG577" s="926"/>
      <c r="AH577" s="926"/>
      <c r="AI577" s="926"/>
      <c r="AJ577" s="926"/>
      <c r="AK577" s="926"/>
      <c r="AL577" s="926"/>
      <c r="AM577" s="926"/>
      <c r="AN577" s="926"/>
      <c r="AO577" s="926"/>
      <c r="AP577" s="926"/>
      <c r="AQ577" s="926"/>
      <c r="AR577" s="926"/>
      <c r="AS577" s="926"/>
      <c r="AT577" s="926"/>
      <c r="AU577" s="926"/>
      <c r="AV577" s="926"/>
      <c r="AW577" s="926"/>
      <c r="AX577" s="926"/>
      <c r="AY577" s="926"/>
      <c r="AZ577" s="926"/>
      <c r="BA577" s="926"/>
      <c r="BB577" s="926"/>
      <c r="BC577" s="926"/>
      <c r="BD577" s="926"/>
      <c r="BE577" s="926"/>
      <c r="BF577" s="926"/>
      <c r="BG577" s="926"/>
      <c r="BH577" s="926"/>
      <c r="BI577" s="926"/>
      <c r="BJ577" s="926"/>
      <c r="BK577" s="926"/>
      <c r="BL577" s="926"/>
      <c r="BM577" s="926"/>
      <c r="BN577" s="926"/>
      <c r="BO577" s="926"/>
      <c r="BP577" s="926"/>
      <c r="BQ577" s="926"/>
      <c r="BR577" s="926"/>
      <c r="BS577" s="926"/>
      <c r="BT577" s="926"/>
      <c r="BU577" s="926"/>
      <c r="BV577" s="926"/>
      <c r="BW577" s="926"/>
      <c r="BX577" s="926"/>
      <c r="BY577" s="926"/>
      <c r="BZ577" s="926"/>
      <c r="CA577" s="926"/>
      <c r="CB577" s="926"/>
      <c r="CC577" s="926"/>
      <c r="CD577" s="926"/>
      <c r="CE577" s="926"/>
      <c r="CF577" s="926"/>
      <c r="CG577" s="926"/>
      <c r="CH577" s="926"/>
      <c r="CI577" s="926"/>
      <c r="CJ577" s="926"/>
      <c r="CK577" s="926"/>
      <c r="CL577" s="941"/>
    </row>
    <row r="578" spans="1:90" s="927" customFormat="1" hidden="1">
      <c r="A578" s="928" t="str">
        <f>IF(ISERROR(#REF!),"xx","")</f>
        <v>xx</v>
      </c>
      <c r="B578" s="971"/>
      <c r="C578" s="950" t="str">
        <f t="shared" si="8"/>
        <v/>
      </c>
      <c r="D578" s="942">
        <v>9967006934</v>
      </c>
      <c r="E578" s="952" t="s">
        <v>4032</v>
      </c>
      <c r="F578" s="926" t="s">
        <v>4310</v>
      </c>
      <c r="G578" s="932" t="s">
        <v>4311</v>
      </c>
      <c r="H578" s="929"/>
      <c r="I578" s="929"/>
      <c r="J578" s="929"/>
      <c r="K578" s="926"/>
      <c r="L578" s="926"/>
      <c r="M578" s="926"/>
      <c r="N578" s="926"/>
      <c r="O578" s="926"/>
      <c r="P578" s="926"/>
      <c r="Q578" s="926"/>
      <c r="R578" s="926"/>
      <c r="S578" s="926"/>
      <c r="T578" s="926"/>
      <c r="U578" s="926"/>
      <c r="V578" s="926"/>
      <c r="W578" s="926"/>
      <c r="X578" s="926"/>
      <c r="Y578" s="926"/>
      <c r="Z578" s="926"/>
      <c r="AA578" s="926"/>
      <c r="AB578" s="926"/>
      <c r="AC578" s="926"/>
      <c r="AD578" s="926"/>
      <c r="AE578" s="926"/>
      <c r="AF578" s="926"/>
      <c r="AG578" s="926"/>
      <c r="AH578" s="926"/>
      <c r="AI578" s="926"/>
      <c r="AJ578" s="926"/>
      <c r="AK578" s="926"/>
      <c r="AL578" s="926"/>
      <c r="AM578" s="926"/>
      <c r="AN578" s="926"/>
      <c r="AO578" s="926"/>
      <c r="AP578" s="926"/>
      <c r="AQ578" s="926"/>
      <c r="AR578" s="926"/>
      <c r="AS578" s="926"/>
      <c r="AT578" s="926"/>
      <c r="AU578" s="926"/>
      <c r="AV578" s="926"/>
      <c r="AW578" s="926"/>
      <c r="AX578" s="926"/>
      <c r="AY578" s="926"/>
      <c r="AZ578" s="926"/>
      <c r="BA578" s="926"/>
      <c r="BB578" s="926"/>
      <c r="BC578" s="926"/>
      <c r="BD578" s="926"/>
      <c r="BE578" s="926"/>
      <c r="BF578" s="926"/>
      <c r="BG578" s="926"/>
      <c r="BH578" s="926"/>
      <c r="BI578" s="926"/>
      <c r="BJ578" s="926"/>
      <c r="BK578" s="926"/>
      <c r="BL578" s="926"/>
      <c r="BM578" s="926"/>
      <c r="BN578" s="926"/>
      <c r="BO578" s="926"/>
      <c r="BP578" s="926"/>
      <c r="BQ578" s="926"/>
      <c r="BR578" s="926"/>
      <c r="BS578" s="926"/>
      <c r="BT578" s="926"/>
      <c r="BU578" s="926"/>
      <c r="BV578" s="926"/>
      <c r="BW578" s="926"/>
      <c r="BX578" s="926"/>
      <c r="BY578" s="926"/>
      <c r="BZ578" s="926"/>
      <c r="CA578" s="926"/>
      <c r="CB578" s="926"/>
      <c r="CC578" s="926"/>
      <c r="CD578" s="926"/>
      <c r="CE578" s="926"/>
      <c r="CF578" s="926"/>
      <c r="CG578" s="926"/>
      <c r="CH578" s="926"/>
      <c r="CI578" s="926"/>
      <c r="CJ578" s="926"/>
      <c r="CK578" s="926"/>
      <c r="CL578" s="941"/>
    </row>
    <row r="579" spans="1:90" s="926" customFormat="1" hidden="1">
      <c r="A579" s="928" t="str">
        <f>IF(ISERROR(#REF!),"xx","")</f>
        <v>xx</v>
      </c>
      <c r="B579" s="971"/>
      <c r="C579" s="950" t="str">
        <f t="shared" si="8"/>
        <v/>
      </c>
      <c r="D579" s="942">
        <v>9967002683</v>
      </c>
      <c r="E579" s="952" t="s">
        <v>2481</v>
      </c>
      <c r="F579" s="926" t="s">
        <v>4307</v>
      </c>
      <c r="G579" s="932"/>
      <c r="H579" s="929"/>
      <c r="I579" s="929"/>
      <c r="J579" s="929"/>
      <c r="CL579" s="941"/>
    </row>
    <row r="580" spans="1:90" s="927" customFormat="1" hidden="1">
      <c r="A580" s="928" t="str">
        <f>IF(ISERROR(#REF!),"xx","")</f>
        <v>xx</v>
      </c>
      <c r="B580" s="971"/>
      <c r="C580" s="950" t="str">
        <f t="shared" si="8"/>
        <v/>
      </c>
      <c r="D580" s="942">
        <v>9967002677</v>
      </c>
      <c r="E580" s="952" t="s">
        <v>2482</v>
      </c>
      <c r="F580" s="926" t="s">
        <v>4298</v>
      </c>
      <c r="G580" s="929" t="s">
        <v>4300</v>
      </c>
      <c r="H580" s="932" t="s">
        <v>2084</v>
      </c>
      <c r="I580" s="929"/>
      <c r="J580" s="929"/>
      <c r="K580" s="926"/>
      <c r="L580" s="926"/>
      <c r="M580" s="926"/>
      <c r="N580" s="926"/>
      <c r="O580" s="926"/>
      <c r="P580" s="926"/>
      <c r="Q580" s="926"/>
      <c r="R580" s="926"/>
      <c r="S580" s="926"/>
      <c r="T580" s="926"/>
      <c r="U580" s="926"/>
      <c r="V580" s="926"/>
      <c r="W580" s="926"/>
      <c r="X580" s="926"/>
      <c r="Y580" s="926"/>
      <c r="Z580" s="926"/>
      <c r="AA580" s="926"/>
      <c r="AB580" s="926"/>
      <c r="AC580" s="926"/>
      <c r="AD580" s="926"/>
      <c r="AE580" s="926"/>
      <c r="AF580" s="926"/>
      <c r="AG580" s="926"/>
      <c r="AH580" s="926"/>
      <c r="AI580" s="926"/>
      <c r="AJ580" s="926"/>
      <c r="AK580" s="926"/>
      <c r="AL580" s="926"/>
      <c r="AM580" s="926"/>
      <c r="AN580" s="926"/>
      <c r="AO580" s="926"/>
      <c r="AP580" s="926"/>
      <c r="AQ580" s="926"/>
      <c r="AR580" s="926"/>
      <c r="AS580" s="926"/>
      <c r="AT580" s="926"/>
      <c r="AU580" s="926"/>
      <c r="AV580" s="926"/>
      <c r="AW580" s="926"/>
      <c r="AX580" s="926"/>
      <c r="AY580" s="926"/>
      <c r="AZ580" s="926"/>
      <c r="BA580" s="926"/>
      <c r="BB580" s="926"/>
      <c r="BC580" s="926"/>
      <c r="BD580" s="926"/>
      <c r="BE580" s="926"/>
      <c r="BF580" s="926"/>
      <c r="BG580" s="926"/>
      <c r="BH580" s="926"/>
      <c r="BI580" s="926"/>
      <c r="BJ580" s="926"/>
      <c r="BK580" s="926"/>
      <c r="BL580" s="926"/>
      <c r="BM580" s="926"/>
      <c r="BN580" s="926"/>
      <c r="BO580" s="926"/>
      <c r="BP580" s="926"/>
      <c r="BQ580" s="926"/>
      <c r="BR580" s="926"/>
      <c r="BS580" s="926"/>
      <c r="BT580" s="926"/>
      <c r="BU580" s="926"/>
      <c r="BV580" s="926"/>
      <c r="BW580" s="926"/>
      <c r="BX580" s="926"/>
      <c r="BY580" s="926"/>
      <c r="BZ580" s="926"/>
      <c r="CA580" s="926"/>
      <c r="CB580" s="926"/>
      <c r="CC580" s="926"/>
      <c r="CD580" s="926"/>
      <c r="CE580" s="926"/>
      <c r="CF580" s="926"/>
      <c r="CG580" s="926"/>
      <c r="CH580" s="926"/>
      <c r="CI580" s="926"/>
      <c r="CJ580" s="926"/>
      <c r="CK580" s="926"/>
      <c r="CL580" s="941"/>
    </row>
    <row r="581" spans="1:90" s="927" customFormat="1" hidden="1">
      <c r="A581" s="928" t="str">
        <f>IF(ISERROR(#REF!),"xx","")</f>
        <v>xx</v>
      </c>
      <c r="B581" s="971"/>
      <c r="C581" s="950" t="str">
        <f t="shared" si="8"/>
        <v/>
      </c>
      <c r="D581" s="942">
        <v>9967007244</v>
      </c>
      <c r="E581" s="952" t="s">
        <v>4349</v>
      </c>
      <c r="F581" s="926" t="s">
        <v>3900</v>
      </c>
      <c r="G581" s="929" t="s">
        <v>3902</v>
      </c>
      <c r="H581" s="932" t="s">
        <v>3904</v>
      </c>
      <c r="I581" s="929" t="s">
        <v>4310</v>
      </c>
      <c r="J581" s="929" t="s">
        <v>4311</v>
      </c>
      <c r="K581" s="926"/>
      <c r="L581" s="926"/>
      <c r="M581" s="926"/>
      <c r="N581" s="926"/>
      <c r="O581" s="926"/>
      <c r="P581" s="926"/>
      <c r="Q581" s="926"/>
      <c r="R581" s="926"/>
      <c r="S581" s="926"/>
      <c r="T581" s="926"/>
      <c r="U581" s="926"/>
      <c r="V581" s="926"/>
      <c r="W581" s="926"/>
      <c r="X581" s="926"/>
      <c r="Y581" s="926"/>
      <c r="Z581" s="926"/>
      <c r="AA581" s="926"/>
      <c r="AB581" s="926"/>
      <c r="AC581" s="926"/>
      <c r="AD581" s="926"/>
      <c r="AE581" s="926"/>
      <c r="AF581" s="926"/>
      <c r="AG581" s="926"/>
      <c r="AH581" s="926"/>
      <c r="AI581" s="926"/>
      <c r="AJ581" s="926"/>
      <c r="AK581" s="926"/>
      <c r="AL581" s="926"/>
      <c r="AM581" s="926"/>
      <c r="AN581" s="926"/>
      <c r="AO581" s="926"/>
      <c r="AP581" s="926"/>
      <c r="AQ581" s="926"/>
      <c r="AR581" s="926"/>
      <c r="AS581" s="926"/>
      <c r="AT581" s="926"/>
      <c r="AU581" s="926"/>
      <c r="AV581" s="926"/>
      <c r="AW581" s="926"/>
      <c r="AX581" s="926"/>
      <c r="AY581" s="926"/>
      <c r="AZ581" s="926"/>
      <c r="BA581" s="926"/>
      <c r="BB581" s="926"/>
      <c r="BC581" s="926"/>
      <c r="BD581" s="926"/>
      <c r="BE581" s="926"/>
      <c r="BF581" s="926"/>
      <c r="BG581" s="926"/>
      <c r="BH581" s="926"/>
      <c r="BI581" s="926"/>
      <c r="BJ581" s="926"/>
      <c r="BK581" s="926"/>
      <c r="BL581" s="926"/>
      <c r="BM581" s="926"/>
      <c r="BN581" s="926"/>
      <c r="BO581" s="926"/>
      <c r="BP581" s="926"/>
      <c r="BQ581" s="926"/>
      <c r="BR581" s="926"/>
      <c r="BS581" s="926"/>
      <c r="BT581" s="926"/>
      <c r="BU581" s="926"/>
      <c r="BV581" s="926"/>
      <c r="BW581" s="926"/>
      <c r="BX581" s="926"/>
      <c r="BY581" s="926"/>
      <c r="BZ581" s="926"/>
      <c r="CA581" s="926"/>
      <c r="CB581" s="926"/>
      <c r="CC581" s="926"/>
      <c r="CD581" s="926"/>
      <c r="CE581" s="926"/>
      <c r="CF581" s="926"/>
      <c r="CG581" s="926"/>
      <c r="CH581" s="926"/>
      <c r="CI581" s="926"/>
      <c r="CJ581" s="926"/>
      <c r="CK581" s="926"/>
      <c r="CL581" s="941"/>
    </row>
    <row r="582" spans="1:90" s="927" customFormat="1" hidden="1">
      <c r="A582" s="928" t="str">
        <f>IF(ISERROR(#REF!),"xx","")</f>
        <v>xx</v>
      </c>
      <c r="B582" s="971"/>
      <c r="C582" s="950" t="str">
        <f t="shared" si="8"/>
        <v/>
      </c>
      <c r="D582" s="942">
        <v>9967007245</v>
      </c>
      <c r="E582" s="952" t="s">
        <v>4350</v>
      </c>
      <c r="F582" s="926" t="s">
        <v>3900</v>
      </c>
      <c r="G582" s="929" t="s">
        <v>3902</v>
      </c>
      <c r="H582" s="932" t="s">
        <v>3904</v>
      </c>
      <c r="I582" s="929" t="s">
        <v>4310</v>
      </c>
      <c r="J582" s="929" t="s">
        <v>4311</v>
      </c>
      <c r="K582" s="926"/>
      <c r="L582" s="926"/>
      <c r="M582" s="926"/>
      <c r="N582" s="926"/>
      <c r="O582" s="926"/>
      <c r="P582" s="926"/>
      <c r="Q582" s="926"/>
      <c r="R582" s="926"/>
      <c r="S582" s="926"/>
      <c r="T582" s="926"/>
      <c r="U582" s="926"/>
      <c r="V582" s="926"/>
      <c r="W582" s="926"/>
      <c r="X582" s="926"/>
      <c r="Y582" s="926"/>
      <c r="Z582" s="926"/>
      <c r="AA582" s="926"/>
      <c r="AB582" s="926"/>
      <c r="AC582" s="926"/>
      <c r="AD582" s="926"/>
      <c r="AE582" s="926"/>
      <c r="AF582" s="926"/>
      <c r="AG582" s="926"/>
      <c r="AH582" s="926"/>
      <c r="AI582" s="926"/>
      <c r="AJ582" s="926"/>
      <c r="AK582" s="926"/>
      <c r="AL582" s="926"/>
      <c r="AM582" s="926"/>
      <c r="AN582" s="926"/>
      <c r="AO582" s="926"/>
      <c r="AP582" s="926"/>
      <c r="AQ582" s="926"/>
      <c r="AR582" s="926"/>
      <c r="AS582" s="926"/>
      <c r="AT582" s="926"/>
      <c r="AU582" s="926"/>
      <c r="AV582" s="926"/>
      <c r="AW582" s="926"/>
      <c r="AX582" s="926"/>
      <c r="AY582" s="926"/>
      <c r="AZ582" s="926"/>
      <c r="BA582" s="926"/>
      <c r="BB582" s="926"/>
      <c r="BC582" s="926"/>
      <c r="BD582" s="926"/>
      <c r="BE582" s="926"/>
      <c r="BF582" s="926"/>
      <c r="BG582" s="926"/>
      <c r="BH582" s="926"/>
      <c r="BI582" s="926"/>
      <c r="BJ582" s="926"/>
      <c r="BK582" s="926"/>
      <c r="BL582" s="926"/>
      <c r="BM582" s="926"/>
      <c r="BN582" s="926"/>
      <c r="BO582" s="926"/>
      <c r="BP582" s="926"/>
      <c r="BQ582" s="926"/>
      <c r="BR582" s="926"/>
      <c r="BS582" s="926"/>
      <c r="BT582" s="926"/>
      <c r="BU582" s="926"/>
      <c r="BV582" s="926"/>
      <c r="BW582" s="926"/>
      <c r="BX582" s="926"/>
      <c r="BY582" s="926"/>
      <c r="BZ582" s="926"/>
      <c r="CA582" s="926"/>
      <c r="CB582" s="926"/>
      <c r="CC582" s="926"/>
      <c r="CD582" s="926"/>
      <c r="CE582" s="926"/>
      <c r="CF582" s="926"/>
      <c r="CG582" s="926"/>
      <c r="CH582" s="926"/>
      <c r="CI582" s="926"/>
      <c r="CJ582" s="926"/>
      <c r="CK582" s="926"/>
      <c r="CL582" s="941"/>
    </row>
    <row r="583" spans="1:90" s="927" customFormat="1" hidden="1">
      <c r="A583" s="928" t="str">
        <f>IF(ISERROR(#REF!),"xx","")</f>
        <v>xx</v>
      </c>
      <c r="B583" s="971"/>
      <c r="C583" s="950" t="str">
        <f t="shared" ref="C583:C613" si="9">IF(ISERROR(MATCH($C$2,F583:CL583,0)),"",C$2)</f>
        <v/>
      </c>
      <c r="D583" s="942">
        <v>9967007242</v>
      </c>
      <c r="E583" s="952" t="s">
        <v>4347</v>
      </c>
      <c r="F583" s="926" t="s">
        <v>4310</v>
      </c>
      <c r="G583" s="929" t="s">
        <v>4311</v>
      </c>
      <c r="H583" s="932"/>
      <c r="I583" s="929"/>
      <c r="J583" s="929"/>
      <c r="K583" s="926"/>
      <c r="L583" s="926"/>
      <c r="M583" s="926"/>
      <c r="N583" s="926"/>
      <c r="O583" s="926"/>
      <c r="P583" s="926"/>
      <c r="Q583" s="926"/>
      <c r="R583" s="926"/>
      <c r="S583" s="926"/>
      <c r="T583" s="926"/>
      <c r="U583" s="926"/>
      <c r="V583" s="926"/>
      <c r="W583" s="926"/>
      <c r="X583" s="926"/>
      <c r="Y583" s="926"/>
      <c r="Z583" s="926"/>
      <c r="AA583" s="926"/>
      <c r="AB583" s="926"/>
      <c r="AC583" s="926"/>
      <c r="AD583" s="926"/>
      <c r="AE583" s="926"/>
      <c r="AF583" s="926"/>
      <c r="AG583" s="926"/>
      <c r="AH583" s="926"/>
      <c r="AI583" s="926"/>
      <c r="AJ583" s="926"/>
      <c r="AK583" s="926"/>
      <c r="AL583" s="926"/>
      <c r="AM583" s="926"/>
      <c r="AN583" s="926"/>
      <c r="AO583" s="926"/>
      <c r="AP583" s="926"/>
      <c r="AQ583" s="926"/>
      <c r="AR583" s="926"/>
      <c r="AS583" s="926"/>
      <c r="AT583" s="926"/>
      <c r="AU583" s="926"/>
      <c r="AV583" s="926"/>
      <c r="AW583" s="926"/>
      <c r="AX583" s="926"/>
      <c r="AY583" s="926"/>
      <c r="AZ583" s="926"/>
      <c r="BA583" s="926"/>
      <c r="BB583" s="926"/>
      <c r="BC583" s="926"/>
      <c r="BD583" s="926"/>
      <c r="BE583" s="926"/>
      <c r="BF583" s="926"/>
      <c r="BG583" s="926"/>
      <c r="BH583" s="926"/>
      <c r="BI583" s="926"/>
      <c r="BJ583" s="926"/>
      <c r="BK583" s="926"/>
      <c r="BL583" s="926"/>
      <c r="BM583" s="926"/>
      <c r="BN583" s="926"/>
      <c r="BO583" s="926"/>
      <c r="BP583" s="926"/>
      <c r="BQ583" s="926"/>
      <c r="BR583" s="926"/>
      <c r="BS583" s="926"/>
      <c r="BT583" s="926"/>
      <c r="BU583" s="926"/>
      <c r="BV583" s="926"/>
      <c r="BW583" s="926"/>
      <c r="BX583" s="926"/>
      <c r="BY583" s="926"/>
      <c r="BZ583" s="926"/>
      <c r="CA583" s="926"/>
      <c r="CB583" s="926"/>
      <c r="CC583" s="926"/>
      <c r="CD583" s="926"/>
      <c r="CE583" s="926"/>
      <c r="CF583" s="926"/>
      <c r="CG583" s="926"/>
      <c r="CH583" s="926"/>
      <c r="CI583" s="926"/>
      <c r="CJ583" s="926"/>
      <c r="CK583" s="926"/>
      <c r="CL583" s="941"/>
    </row>
    <row r="584" spans="1:90" s="927" customFormat="1" hidden="1">
      <c r="A584" s="928" t="str">
        <f>IF(ISERROR(#REF!),"xx","")</f>
        <v>xx</v>
      </c>
      <c r="B584" s="971"/>
      <c r="C584" s="950" t="str">
        <f t="shared" si="9"/>
        <v/>
      </c>
      <c r="D584" s="942">
        <v>9967007243</v>
      </c>
      <c r="E584" s="952" t="s">
        <v>4348</v>
      </c>
      <c r="F584" s="926" t="s">
        <v>4310</v>
      </c>
      <c r="G584" s="929" t="s">
        <v>4311</v>
      </c>
      <c r="H584" s="932"/>
      <c r="I584" s="929"/>
      <c r="J584" s="929"/>
      <c r="K584" s="926"/>
      <c r="L584" s="926"/>
      <c r="M584" s="926"/>
      <c r="N584" s="926"/>
      <c r="O584" s="926"/>
      <c r="P584" s="926"/>
      <c r="Q584" s="926"/>
      <c r="R584" s="926"/>
      <c r="S584" s="926"/>
      <c r="T584" s="926"/>
      <c r="U584" s="926"/>
      <c r="V584" s="926"/>
      <c r="W584" s="926"/>
      <c r="X584" s="926"/>
      <c r="Y584" s="926"/>
      <c r="Z584" s="926"/>
      <c r="AA584" s="926"/>
      <c r="AB584" s="926"/>
      <c r="AC584" s="926"/>
      <c r="AD584" s="926"/>
      <c r="AE584" s="926"/>
      <c r="AF584" s="926"/>
      <c r="AG584" s="926"/>
      <c r="AH584" s="926"/>
      <c r="AI584" s="926"/>
      <c r="AJ584" s="926"/>
      <c r="AK584" s="926"/>
      <c r="AL584" s="926"/>
      <c r="AM584" s="926"/>
      <c r="AN584" s="926"/>
      <c r="AO584" s="926"/>
      <c r="AP584" s="926"/>
      <c r="AQ584" s="926"/>
      <c r="AR584" s="926"/>
      <c r="AS584" s="926"/>
      <c r="AT584" s="926"/>
      <c r="AU584" s="926"/>
      <c r="AV584" s="926"/>
      <c r="AW584" s="926"/>
      <c r="AX584" s="926"/>
      <c r="AY584" s="926"/>
      <c r="AZ584" s="926"/>
      <c r="BA584" s="926"/>
      <c r="BB584" s="926"/>
      <c r="BC584" s="926"/>
      <c r="BD584" s="926"/>
      <c r="BE584" s="926"/>
      <c r="BF584" s="926"/>
      <c r="BG584" s="926"/>
      <c r="BH584" s="926"/>
      <c r="BI584" s="926"/>
      <c r="BJ584" s="926"/>
      <c r="BK584" s="926"/>
      <c r="BL584" s="926"/>
      <c r="BM584" s="926"/>
      <c r="BN584" s="926"/>
      <c r="BO584" s="926"/>
      <c r="BP584" s="926"/>
      <c r="BQ584" s="926"/>
      <c r="BR584" s="926"/>
      <c r="BS584" s="926"/>
      <c r="BT584" s="926"/>
      <c r="BU584" s="926"/>
      <c r="BV584" s="926"/>
      <c r="BW584" s="926"/>
      <c r="BX584" s="926"/>
      <c r="BY584" s="926"/>
      <c r="BZ584" s="926"/>
      <c r="CA584" s="926"/>
      <c r="CB584" s="926"/>
      <c r="CC584" s="926"/>
      <c r="CD584" s="926"/>
      <c r="CE584" s="926"/>
      <c r="CF584" s="926"/>
      <c r="CG584" s="926"/>
      <c r="CH584" s="926"/>
      <c r="CI584" s="926"/>
      <c r="CJ584" s="926"/>
      <c r="CK584" s="926"/>
      <c r="CL584" s="941"/>
    </row>
    <row r="585" spans="1:90" hidden="1">
      <c r="A585" s="928" t="str">
        <f>IF(ISERROR(#REF!),"xx","")</f>
        <v>xx</v>
      </c>
      <c r="C585" s="950" t="str">
        <f t="shared" si="9"/>
        <v/>
      </c>
      <c r="D585" s="942">
        <v>9967007983</v>
      </c>
      <c r="E585" s="952" t="s">
        <v>4385</v>
      </c>
      <c r="F585" s="926" t="s">
        <v>3900</v>
      </c>
      <c r="G585" s="932" t="s">
        <v>3902</v>
      </c>
      <c r="H585" s="929" t="s">
        <v>3904</v>
      </c>
      <c r="I585" s="929" t="s">
        <v>3898</v>
      </c>
      <c r="J585" s="929"/>
      <c r="K585" s="929"/>
      <c r="L585" s="929"/>
      <c r="M585" s="929"/>
      <c r="N585" s="929"/>
      <c r="CL585" s="941"/>
    </row>
    <row r="586" spans="1:90" hidden="1">
      <c r="A586" s="928" t="str">
        <f>IF(ISERROR(#REF!),"xx","")</f>
        <v>xx</v>
      </c>
      <c r="C586" s="950" t="str">
        <f t="shared" si="9"/>
        <v/>
      </c>
      <c r="D586" s="942">
        <v>9967000459</v>
      </c>
      <c r="E586" s="952" t="s">
        <v>2318</v>
      </c>
      <c r="F586" s="926" t="s">
        <v>4298</v>
      </c>
      <c r="G586" s="932" t="s">
        <v>4300</v>
      </c>
      <c r="H586" s="929" t="s">
        <v>4301</v>
      </c>
      <c r="I586" s="929" t="s">
        <v>4304</v>
      </c>
      <c r="J586" s="929" t="s">
        <v>475</v>
      </c>
      <c r="K586" s="929" t="s">
        <v>2077</v>
      </c>
      <c r="L586" s="929" t="s">
        <v>695</v>
      </c>
      <c r="M586" s="929" t="s">
        <v>2078</v>
      </c>
      <c r="N586" s="929" t="s">
        <v>1495</v>
      </c>
      <c r="CL586" s="941"/>
    </row>
    <row r="587" spans="1:90" hidden="1">
      <c r="A587" s="928" t="str">
        <f>IF(ISERROR(#REF!),"xx","")</f>
        <v>xx</v>
      </c>
      <c r="C587" s="950" t="str">
        <f t="shared" si="9"/>
        <v/>
      </c>
      <c r="D587" s="942">
        <v>9967000879</v>
      </c>
      <c r="E587" s="952" t="s">
        <v>2318</v>
      </c>
      <c r="F587" s="929">
        <v>1051</v>
      </c>
      <c r="G587" s="929">
        <v>1200</v>
      </c>
      <c r="H587" s="929" t="s">
        <v>3407</v>
      </c>
      <c r="I587" s="929" t="s">
        <v>2076</v>
      </c>
      <c r="J587" s="929" t="s">
        <v>3410</v>
      </c>
      <c r="K587" s="929" t="s">
        <v>3409</v>
      </c>
      <c r="L587" s="926" t="s">
        <v>2890</v>
      </c>
      <c r="M587" s="926" t="s">
        <v>4296</v>
      </c>
      <c r="N587" s="926" t="s">
        <v>4332</v>
      </c>
      <c r="O587" s="926" t="s">
        <v>4297</v>
      </c>
      <c r="CL587" s="941"/>
    </row>
    <row r="588" spans="1:90">
      <c r="A588" s="928" t="str">
        <f>IF(ISERROR(#REF!),"xx","")</f>
        <v>xx</v>
      </c>
      <c r="C588" s="950" t="str">
        <f t="shared" si="9"/>
        <v>Press C83hc</v>
      </c>
      <c r="D588" s="942">
        <v>9967003352</v>
      </c>
      <c r="E588" s="952" t="s">
        <v>4317</v>
      </c>
      <c r="F588" s="929" t="s">
        <v>4299</v>
      </c>
      <c r="G588" s="929" t="s">
        <v>4302</v>
      </c>
      <c r="H588" s="929" t="s">
        <v>4303</v>
      </c>
      <c r="I588" s="929" t="s">
        <v>3900</v>
      </c>
      <c r="J588" s="929" t="s">
        <v>3902</v>
      </c>
      <c r="K588" s="926" t="s">
        <v>3904</v>
      </c>
      <c r="L588" s="926" t="s">
        <v>4313</v>
      </c>
      <c r="M588" s="926" t="s">
        <v>4314</v>
      </c>
      <c r="N588" s="926" t="s">
        <v>4315</v>
      </c>
      <c r="O588" s="929" t="s">
        <v>4305</v>
      </c>
      <c r="P588" s="926" t="s">
        <v>4567</v>
      </c>
      <c r="CL588" s="941"/>
    </row>
    <row r="589" spans="1:90" hidden="1">
      <c r="A589" s="928" t="str">
        <f>IF(ISERROR(#REF!),"xx","")</f>
        <v>xx</v>
      </c>
      <c r="C589" s="950" t="str">
        <f t="shared" si="9"/>
        <v/>
      </c>
      <c r="D589" s="942">
        <v>9967004066</v>
      </c>
      <c r="E589" s="952" t="s">
        <v>4317</v>
      </c>
      <c r="F589" s="929" t="s">
        <v>4308</v>
      </c>
      <c r="G589" s="929" t="s">
        <v>4309</v>
      </c>
      <c r="H589" s="929" t="s">
        <v>4310</v>
      </c>
      <c r="I589" s="929" t="s">
        <v>4311</v>
      </c>
      <c r="J589" s="929"/>
      <c r="K589" s="929"/>
      <c r="CL589" s="941"/>
    </row>
    <row r="590" spans="1:90" hidden="1">
      <c r="A590" s="928" t="str">
        <f>IF(ISERROR(#REF!),"xx","")</f>
        <v>xx</v>
      </c>
      <c r="C590" s="950" t="str">
        <f t="shared" si="9"/>
        <v/>
      </c>
      <c r="D590" s="942">
        <v>9967001928</v>
      </c>
      <c r="E590" s="952" t="s">
        <v>4317</v>
      </c>
      <c r="F590" s="929" t="s">
        <v>4307</v>
      </c>
      <c r="CL590" s="941"/>
    </row>
    <row r="591" spans="1:90" hidden="1">
      <c r="A591" s="928" t="str">
        <f>IF(ISERROR(#REF!),"xx","")</f>
        <v>xx</v>
      </c>
      <c r="C591" s="950" t="str">
        <f t="shared" si="9"/>
        <v/>
      </c>
      <c r="D591" s="942" t="s">
        <v>850</v>
      </c>
      <c r="E591" s="952" t="s">
        <v>2319</v>
      </c>
      <c r="F591" s="929" t="s">
        <v>990</v>
      </c>
      <c r="G591" s="929" t="s">
        <v>991</v>
      </c>
      <c r="H591" s="932" t="s">
        <v>1102</v>
      </c>
      <c r="I591" s="926" t="s">
        <v>1416</v>
      </c>
      <c r="J591" s="926" t="s">
        <v>1417</v>
      </c>
      <c r="K591" s="926" t="s">
        <v>845</v>
      </c>
      <c r="CL591" s="941"/>
    </row>
    <row r="592" spans="1:90" hidden="1">
      <c r="A592" s="928" t="str">
        <f>IF(ISERROR(#REF!),"xx","")</f>
        <v>xx</v>
      </c>
      <c r="C592" s="950" t="str">
        <f t="shared" si="9"/>
        <v/>
      </c>
      <c r="D592" s="872" t="s">
        <v>1175</v>
      </c>
      <c r="E592" s="954" t="s">
        <v>2320</v>
      </c>
      <c r="F592" s="933" t="s">
        <v>2080</v>
      </c>
      <c r="G592" s="933" t="s">
        <v>2333</v>
      </c>
      <c r="H592" s="933" t="s">
        <v>2081</v>
      </c>
      <c r="I592" s="933" t="s">
        <v>2082</v>
      </c>
      <c r="J592" s="933" t="s">
        <v>1804</v>
      </c>
      <c r="K592" s="933" t="s">
        <v>2052</v>
      </c>
      <c r="L592" s="934" t="s">
        <v>1789</v>
      </c>
      <c r="M592" s="933" t="s">
        <v>2051</v>
      </c>
      <c r="N592" s="929" t="s">
        <v>1149</v>
      </c>
      <c r="O592" s="929" t="s">
        <v>2072</v>
      </c>
      <c r="P592" s="929" t="s">
        <v>1150</v>
      </c>
      <c r="Q592" s="929" t="s">
        <v>2073</v>
      </c>
      <c r="CL592" s="941"/>
    </row>
    <row r="593" spans="1:90" hidden="1">
      <c r="A593" s="928" t="str">
        <f>IF(ISERROR(#REF!),"xx","")</f>
        <v>xx</v>
      </c>
      <c r="C593" s="950" t="str">
        <f t="shared" si="9"/>
        <v/>
      </c>
      <c r="D593" s="872" t="s">
        <v>2425</v>
      </c>
      <c r="E593" s="954" t="s">
        <v>2499</v>
      </c>
      <c r="F593" s="933" t="s">
        <v>4299</v>
      </c>
      <c r="G593" s="933" t="s">
        <v>4302</v>
      </c>
      <c r="H593" s="933" t="s">
        <v>4303</v>
      </c>
      <c r="I593" s="933" t="s">
        <v>4308</v>
      </c>
      <c r="J593" s="933" t="s">
        <v>4309</v>
      </c>
      <c r="K593" s="934" t="s">
        <v>4305</v>
      </c>
      <c r="L593" s="933" t="s">
        <v>2476</v>
      </c>
      <c r="M593" s="933"/>
      <c r="N593" s="929"/>
      <c r="O593" s="929"/>
      <c r="P593" s="929"/>
      <c r="Q593" s="929"/>
      <c r="CL593" s="941"/>
    </row>
    <row r="594" spans="1:90" hidden="1">
      <c r="A594" s="928" t="str">
        <f>IF(ISERROR(#REF!),"xx","")</f>
        <v>xx</v>
      </c>
      <c r="B594" s="928"/>
      <c r="C594" s="950" t="str">
        <f t="shared" si="9"/>
        <v/>
      </c>
      <c r="D594" s="872" t="s">
        <v>3151</v>
      </c>
      <c r="E594" s="954" t="s">
        <v>3193</v>
      </c>
      <c r="F594" s="933" t="s">
        <v>3291</v>
      </c>
      <c r="G594" s="933" t="s">
        <v>3128</v>
      </c>
      <c r="H594" s="933" t="s">
        <v>3130</v>
      </c>
      <c r="I594" s="933"/>
      <c r="J594" s="933"/>
      <c r="K594" s="934"/>
      <c r="L594" s="933"/>
      <c r="M594" s="933"/>
      <c r="N594" s="929"/>
      <c r="O594" s="929"/>
      <c r="P594" s="929"/>
      <c r="Q594" s="929"/>
      <c r="CL594" s="941"/>
    </row>
    <row r="595" spans="1:90">
      <c r="A595" s="928" t="str">
        <f>IF(ISERROR(#REF!),"xx","")</f>
        <v>xx</v>
      </c>
      <c r="B595" s="928"/>
      <c r="C595" s="950" t="str">
        <f t="shared" si="9"/>
        <v>Press C83hc</v>
      </c>
      <c r="D595" s="872" t="s">
        <v>4191</v>
      </c>
      <c r="E595" s="954" t="s">
        <v>3938</v>
      </c>
      <c r="F595" s="929" t="s">
        <v>4296</v>
      </c>
      <c r="G595" s="929" t="s">
        <v>4332</v>
      </c>
      <c r="H595" s="929" t="s">
        <v>4297</v>
      </c>
      <c r="I595" s="933" t="s">
        <v>3900</v>
      </c>
      <c r="J595" s="934" t="s">
        <v>3902</v>
      </c>
      <c r="K595" s="933" t="s">
        <v>3904</v>
      </c>
      <c r="L595" s="933" t="s">
        <v>4313</v>
      </c>
      <c r="M595" s="933" t="s">
        <v>4314</v>
      </c>
      <c r="N595" s="933" t="s">
        <v>4315</v>
      </c>
      <c r="O595" s="933" t="s">
        <v>4310</v>
      </c>
      <c r="P595" s="933" t="s">
        <v>4311</v>
      </c>
      <c r="Q595" s="926" t="s">
        <v>4567</v>
      </c>
      <c r="R595" s="929" t="s">
        <v>3898</v>
      </c>
      <c r="CL595" s="941"/>
    </row>
    <row r="596" spans="1:90" hidden="1">
      <c r="A596" s="928" t="str">
        <f>IF(ISERROR(#REF!),"xx","")</f>
        <v>xx</v>
      </c>
      <c r="B596" s="928"/>
      <c r="C596" s="950" t="str">
        <f t="shared" si="9"/>
        <v/>
      </c>
      <c r="D596" s="872" t="s">
        <v>4109</v>
      </c>
      <c r="E596" s="954" t="s">
        <v>4395</v>
      </c>
      <c r="F596" s="933" t="s">
        <v>3665</v>
      </c>
      <c r="G596" s="933" t="s">
        <v>3674</v>
      </c>
      <c r="H596" s="933" t="s">
        <v>3675</v>
      </c>
      <c r="I596" s="933" t="s">
        <v>4102</v>
      </c>
      <c r="J596" s="933" t="s">
        <v>4103</v>
      </c>
      <c r="K596" s="934"/>
      <c r="L596" s="933"/>
      <c r="M596" s="933"/>
      <c r="N596" s="929"/>
      <c r="O596" s="929"/>
      <c r="P596" s="929"/>
      <c r="Q596" s="929"/>
      <c r="CL596" s="941"/>
    </row>
    <row r="597" spans="1:90">
      <c r="A597" s="928" t="str">
        <f>IF(ISERROR(#REF!),"xx","")</f>
        <v>xx</v>
      </c>
      <c r="B597" s="928"/>
      <c r="C597" s="950" t="str">
        <f t="shared" si="9"/>
        <v>Press C83hc</v>
      </c>
      <c r="D597" s="872" t="s">
        <v>4000</v>
      </c>
      <c r="E597" s="954" t="s">
        <v>4030</v>
      </c>
      <c r="F597" s="933" t="s">
        <v>3902</v>
      </c>
      <c r="G597" s="933" t="s">
        <v>3904</v>
      </c>
      <c r="H597" s="933" t="s">
        <v>4313</v>
      </c>
      <c r="I597" s="933" t="s">
        <v>4314</v>
      </c>
      <c r="J597" s="934" t="s">
        <v>4315</v>
      </c>
      <c r="K597" s="933" t="s">
        <v>4310</v>
      </c>
      <c r="L597" s="933" t="s">
        <v>4311</v>
      </c>
      <c r="M597" s="933" t="s">
        <v>4567</v>
      </c>
      <c r="N597" s="929"/>
      <c r="O597" s="929"/>
      <c r="P597" s="929"/>
      <c r="Q597" s="929"/>
      <c r="CL597" s="941"/>
    </row>
    <row r="598" spans="1:90" hidden="1">
      <c r="A598" s="928" t="str">
        <f>IF(ISERROR(#REF!),"xx","")</f>
        <v>xx</v>
      </c>
      <c r="B598" s="928"/>
      <c r="C598" s="950" t="str">
        <f t="shared" si="9"/>
        <v/>
      </c>
      <c r="D598" s="872" t="s">
        <v>4225</v>
      </c>
      <c r="E598" s="954" t="s">
        <v>4270</v>
      </c>
      <c r="F598" s="933" t="s">
        <v>4296</v>
      </c>
      <c r="G598" s="933" t="s">
        <v>4332</v>
      </c>
      <c r="H598" s="933" t="s">
        <v>4297</v>
      </c>
      <c r="I598" s="933"/>
      <c r="J598" s="933"/>
      <c r="K598" s="934"/>
      <c r="L598" s="933"/>
      <c r="M598" s="933"/>
      <c r="N598" s="929"/>
      <c r="O598" s="929"/>
      <c r="P598" s="929"/>
      <c r="Q598" s="929"/>
      <c r="CL598" s="941"/>
    </row>
    <row r="599" spans="1:90" hidden="1">
      <c r="A599" s="928" t="str">
        <f>IF(ISERROR(#REF!),"xx","")</f>
        <v>xx</v>
      </c>
      <c r="B599" s="928"/>
      <c r="C599" s="950" t="str">
        <f t="shared" si="9"/>
        <v/>
      </c>
      <c r="D599" s="942">
        <v>9967007061</v>
      </c>
      <c r="E599" s="952" t="s">
        <v>4080</v>
      </c>
      <c r="F599" s="931" t="s">
        <v>4083</v>
      </c>
      <c r="G599" s="926" t="s">
        <v>4306</v>
      </c>
      <c r="CL599" s="941"/>
    </row>
    <row r="600" spans="1:90" hidden="1">
      <c r="A600" s="928" t="str">
        <f>IF(ISERROR(#REF!),"xx","")</f>
        <v>xx</v>
      </c>
      <c r="B600" s="928"/>
      <c r="C600" s="950" t="str">
        <f t="shared" si="9"/>
        <v/>
      </c>
      <c r="D600" s="942">
        <v>9967000468</v>
      </c>
      <c r="E600" s="952" t="s">
        <v>2329</v>
      </c>
      <c r="F600" s="931" t="s">
        <v>2328</v>
      </c>
      <c r="CL600" s="941"/>
    </row>
    <row r="601" spans="1:90" hidden="1">
      <c r="A601" s="928" t="str">
        <f>IF(ISERROR(#REF!),"xx","")</f>
        <v>xx</v>
      </c>
      <c r="B601" s="928"/>
      <c r="C601" s="950" t="str">
        <f t="shared" si="9"/>
        <v/>
      </c>
      <c r="D601" s="942" t="s">
        <v>3075</v>
      </c>
      <c r="E601" s="952" t="s">
        <v>3097</v>
      </c>
      <c r="F601" s="932">
        <v>223</v>
      </c>
      <c r="G601" s="931">
        <v>227</v>
      </c>
      <c r="H601" s="929">
        <v>283</v>
      </c>
      <c r="I601" s="931">
        <v>287</v>
      </c>
      <c r="J601" s="926">
        <v>308</v>
      </c>
      <c r="K601" s="929">
        <v>363</v>
      </c>
      <c r="L601" s="931">
        <v>367</v>
      </c>
      <c r="M601" s="926">
        <v>368</v>
      </c>
      <c r="N601" s="926">
        <v>423</v>
      </c>
      <c r="O601" s="926">
        <v>458</v>
      </c>
      <c r="P601" s="926">
        <v>552</v>
      </c>
      <c r="Q601" s="926">
        <v>558</v>
      </c>
      <c r="R601" s="926">
        <v>652</v>
      </c>
      <c r="S601" s="926">
        <v>654</v>
      </c>
      <c r="T601" s="926">
        <v>754</v>
      </c>
      <c r="U601" s="926">
        <v>758</v>
      </c>
      <c r="V601" s="926">
        <v>958</v>
      </c>
      <c r="W601" s="926" t="s">
        <v>2473</v>
      </c>
      <c r="X601" s="926" t="s">
        <v>2474</v>
      </c>
      <c r="Y601" s="926" t="s">
        <v>4256</v>
      </c>
      <c r="Z601" s="929" t="s">
        <v>2475</v>
      </c>
      <c r="AA601" s="926" t="s">
        <v>4241</v>
      </c>
      <c r="AB601" s="933" t="s">
        <v>2384</v>
      </c>
      <c r="AC601" s="926" t="s">
        <v>4242</v>
      </c>
      <c r="AD601" s="933" t="s">
        <v>2383</v>
      </c>
      <c r="AE601" s="926" t="s">
        <v>4243</v>
      </c>
      <c r="AF601" s="929" t="s">
        <v>2378</v>
      </c>
      <c r="AG601" s="926" t="s">
        <v>4095</v>
      </c>
      <c r="AH601" s="933" t="s">
        <v>2379</v>
      </c>
      <c r="AI601" s="933" t="s">
        <v>989</v>
      </c>
      <c r="AJ601" s="932" t="s">
        <v>2079</v>
      </c>
      <c r="AK601" s="933" t="s">
        <v>2325</v>
      </c>
      <c r="AL601" s="926" t="s">
        <v>3256</v>
      </c>
      <c r="AM601" s="926" t="s">
        <v>3291</v>
      </c>
      <c r="AN601" s="933" t="s">
        <v>990</v>
      </c>
      <c r="AO601" s="932" t="s">
        <v>2080</v>
      </c>
      <c r="AP601" s="933" t="s">
        <v>2333</v>
      </c>
      <c r="AQ601" s="926" t="s">
        <v>3257</v>
      </c>
      <c r="AR601" s="931" t="s">
        <v>3128</v>
      </c>
      <c r="AS601" s="933" t="s">
        <v>991</v>
      </c>
      <c r="AT601" s="929" t="s">
        <v>2081</v>
      </c>
      <c r="AU601" s="934" t="s">
        <v>2082</v>
      </c>
      <c r="AV601" s="932" t="s">
        <v>3130</v>
      </c>
      <c r="AW601" s="933" t="s">
        <v>1102</v>
      </c>
      <c r="AX601" s="932" t="s">
        <v>1804</v>
      </c>
      <c r="AY601" s="929" t="s">
        <v>2052</v>
      </c>
      <c r="AZ601" s="926" t="s">
        <v>3665</v>
      </c>
      <c r="BA601" s="929" t="s">
        <v>1416</v>
      </c>
      <c r="BB601" s="929" t="s">
        <v>1789</v>
      </c>
      <c r="BC601" s="929" t="s">
        <v>2051</v>
      </c>
      <c r="BD601" s="926" t="s">
        <v>3674</v>
      </c>
      <c r="BE601" s="929" t="s">
        <v>1417</v>
      </c>
      <c r="BF601" s="932" t="s">
        <v>845</v>
      </c>
      <c r="BG601" s="926" t="s">
        <v>1149</v>
      </c>
      <c r="BH601" s="929" t="s">
        <v>2072</v>
      </c>
      <c r="BI601" s="926" t="s">
        <v>3675</v>
      </c>
      <c r="BJ601" s="926" t="s">
        <v>4102</v>
      </c>
      <c r="BK601" s="929" t="s">
        <v>1150</v>
      </c>
      <c r="BL601" s="926" t="s">
        <v>2073</v>
      </c>
      <c r="BM601" s="926" t="s">
        <v>4103</v>
      </c>
      <c r="BN601" s="926" t="s">
        <v>4312</v>
      </c>
      <c r="BO601" s="926" t="s">
        <v>2068</v>
      </c>
      <c r="BP601" s="926" t="s">
        <v>2380</v>
      </c>
      <c r="BQ601" s="926" t="s">
        <v>909</v>
      </c>
      <c r="BR601" s="926" t="s">
        <v>2083</v>
      </c>
      <c r="CL601" s="941"/>
    </row>
    <row r="602" spans="1:90" hidden="1">
      <c r="A602" s="928" t="str">
        <f>IF(ISERROR(#REF!),"xx","")</f>
        <v>xx</v>
      </c>
      <c r="B602" s="928"/>
      <c r="C602" s="950" t="str">
        <f t="shared" si="9"/>
        <v/>
      </c>
      <c r="D602" s="942" t="s">
        <v>929</v>
      </c>
      <c r="E602" s="952" t="s">
        <v>2321</v>
      </c>
      <c r="F602" s="929" t="s">
        <v>4298</v>
      </c>
      <c r="G602" s="929" t="s">
        <v>4300</v>
      </c>
      <c r="H602" s="929" t="s">
        <v>4304</v>
      </c>
      <c r="I602" s="929" t="s">
        <v>2084</v>
      </c>
      <c r="CL602" s="941"/>
    </row>
    <row r="603" spans="1:90" hidden="1">
      <c r="A603" s="928" t="str">
        <f>IF(ISERROR(#REF!),"xx","")</f>
        <v>xx</v>
      </c>
      <c r="B603" s="928"/>
      <c r="C603" s="950" t="str">
        <f t="shared" si="9"/>
        <v/>
      </c>
      <c r="D603" s="942" t="s">
        <v>2696</v>
      </c>
      <c r="E603" s="952" t="s">
        <v>3601</v>
      </c>
      <c r="F603" s="932">
        <v>654</v>
      </c>
      <c r="G603" s="932">
        <v>754</v>
      </c>
      <c r="H603" s="926" t="s">
        <v>2378</v>
      </c>
      <c r="I603" s="926" t="s">
        <v>2379</v>
      </c>
      <c r="J603" s="932" t="s">
        <v>1149</v>
      </c>
      <c r="K603" s="932" t="s">
        <v>2072</v>
      </c>
      <c r="L603" s="932" t="s">
        <v>1150</v>
      </c>
      <c r="M603" s="932" t="s">
        <v>2073</v>
      </c>
      <c r="N603" s="932" t="s">
        <v>2068</v>
      </c>
      <c r="O603" s="926" t="s">
        <v>2380</v>
      </c>
      <c r="P603" s="932" t="s">
        <v>909</v>
      </c>
      <c r="Q603" s="932" t="s">
        <v>2083</v>
      </c>
      <c r="CL603" s="941"/>
    </row>
    <row r="604" spans="1:90" hidden="1">
      <c r="A604" s="928" t="str">
        <f>IF(ISERROR(#REF!),"xx","")</f>
        <v>xx</v>
      </c>
      <c r="B604" s="928"/>
      <c r="C604" s="950" t="str">
        <f t="shared" si="9"/>
        <v/>
      </c>
      <c r="D604" s="940" t="s">
        <v>353</v>
      </c>
      <c r="E604" s="955" t="s">
        <v>2322</v>
      </c>
      <c r="F604" s="925">
        <v>36</v>
      </c>
      <c r="G604" s="925">
        <v>42</v>
      </c>
      <c r="J604" s="925"/>
      <c r="K604" s="925"/>
      <c r="L604" s="925"/>
      <c r="M604" s="925"/>
      <c r="CL604" s="941"/>
    </row>
    <row r="605" spans="1:90">
      <c r="A605" s="928" t="str">
        <f>IF(ISERROR(#REF!),"xx","")</f>
        <v>xx</v>
      </c>
      <c r="B605" s="928"/>
      <c r="C605" s="950" t="str">
        <f t="shared" si="9"/>
        <v>Press C83hc</v>
      </c>
      <c r="D605" s="940" t="s">
        <v>2410</v>
      </c>
      <c r="E605" s="955" t="s">
        <v>2500</v>
      </c>
      <c r="F605" s="925" t="s">
        <v>4299</v>
      </c>
      <c r="G605" s="926" t="s">
        <v>4302</v>
      </c>
      <c r="H605" s="926" t="s">
        <v>4303</v>
      </c>
      <c r="I605" s="925" t="s">
        <v>3900</v>
      </c>
      <c r="J605" s="925" t="s">
        <v>3902</v>
      </c>
      <c r="K605" s="926" t="s">
        <v>3904</v>
      </c>
      <c r="L605" s="926" t="s">
        <v>4313</v>
      </c>
      <c r="M605" s="926" t="s">
        <v>4314</v>
      </c>
      <c r="N605" s="926" t="s">
        <v>4315</v>
      </c>
      <c r="O605" s="925" t="s">
        <v>4305</v>
      </c>
      <c r="P605" s="926" t="s">
        <v>4567</v>
      </c>
      <c r="Q605" s="925" t="s">
        <v>3898</v>
      </c>
      <c r="R605" s="926" t="s">
        <v>4295</v>
      </c>
      <c r="S605" s="925" t="s">
        <v>2476</v>
      </c>
      <c r="CL605" s="941"/>
    </row>
    <row r="606" spans="1:90" hidden="1">
      <c r="A606" s="928" t="str">
        <f>IF(ISERROR(#REF!),"xx","")</f>
        <v>xx</v>
      </c>
      <c r="B606" s="928"/>
      <c r="C606" s="950" t="str">
        <f t="shared" si="9"/>
        <v/>
      </c>
      <c r="D606" s="940" t="s">
        <v>2831</v>
      </c>
      <c r="E606" s="955" t="s">
        <v>2842</v>
      </c>
      <c r="F606" s="925" t="s">
        <v>4308</v>
      </c>
      <c r="G606" s="926" t="s">
        <v>4309</v>
      </c>
      <c r="H606" s="926" t="s">
        <v>4310</v>
      </c>
      <c r="I606" s="925" t="s">
        <v>4311</v>
      </c>
      <c r="J606" s="925"/>
      <c r="K606" s="925"/>
      <c r="L606" s="925"/>
      <c r="M606" s="925"/>
      <c r="CL606" s="941"/>
    </row>
    <row r="607" spans="1:90" hidden="1">
      <c r="A607" s="928" t="str">
        <f>IF(ISERROR(#REF!),"xx","")</f>
        <v>xx</v>
      </c>
      <c r="B607" s="928"/>
      <c r="C607" s="950" t="str">
        <f t="shared" si="9"/>
        <v/>
      </c>
      <c r="D607" s="940" t="s">
        <v>4105</v>
      </c>
      <c r="E607" s="955" t="s">
        <v>3600</v>
      </c>
      <c r="F607" s="925">
        <v>758</v>
      </c>
      <c r="G607" s="925">
        <v>958</v>
      </c>
      <c r="H607" s="925" t="s">
        <v>4102</v>
      </c>
      <c r="I607" s="926" t="s">
        <v>4103</v>
      </c>
      <c r="J607" s="926" t="s">
        <v>4312</v>
      </c>
      <c r="K607" s="925"/>
      <c r="L607" s="925"/>
      <c r="M607" s="925"/>
      <c r="CL607" s="941"/>
    </row>
    <row r="608" spans="1:90" hidden="1">
      <c r="A608" s="928" t="str">
        <f>IF(ISERROR(#REF!),"xx","")</f>
        <v>xx</v>
      </c>
      <c r="B608" s="928"/>
      <c r="C608" s="950" t="str">
        <f t="shared" si="9"/>
        <v/>
      </c>
      <c r="D608" s="940" t="s">
        <v>669</v>
      </c>
      <c r="E608" s="955" t="s">
        <v>2323</v>
      </c>
      <c r="F608" s="925" t="s">
        <v>702</v>
      </c>
      <c r="G608" s="925"/>
      <c r="H608" s="925"/>
      <c r="I608" s="925"/>
      <c r="J608" s="925"/>
      <c r="K608" s="925"/>
      <c r="L608" s="925"/>
      <c r="M608" s="925"/>
      <c r="CL608" s="941"/>
    </row>
    <row r="609" spans="1:90" hidden="1">
      <c r="A609" s="928" t="str">
        <f>IF(ISERROR(#REF!),"xx","")</f>
        <v>xx</v>
      </c>
      <c r="B609" s="928"/>
      <c r="C609" s="950" t="str">
        <f t="shared" si="9"/>
        <v/>
      </c>
      <c r="D609" s="940" t="s">
        <v>3829</v>
      </c>
      <c r="E609" s="955" t="s">
        <v>2617</v>
      </c>
      <c r="F609" s="925" t="s">
        <v>2585</v>
      </c>
      <c r="G609" s="925" t="s">
        <v>3826</v>
      </c>
      <c r="H609" s="925" t="s">
        <v>2586</v>
      </c>
      <c r="I609" s="925" t="s">
        <v>2984</v>
      </c>
      <c r="J609" s="925" t="s">
        <v>3827</v>
      </c>
      <c r="K609" s="925" t="s">
        <v>3828</v>
      </c>
      <c r="L609" s="925"/>
      <c r="M609" s="925"/>
      <c r="CL609" s="941"/>
    </row>
    <row r="610" spans="1:90" hidden="1">
      <c r="A610" s="928" t="str">
        <f>IF(ISERROR(#REF!),"xx","")</f>
        <v>xx</v>
      </c>
      <c r="B610" s="928"/>
      <c r="C610" s="950" t="str">
        <f t="shared" si="9"/>
        <v/>
      </c>
      <c r="D610" s="942" t="s">
        <v>1284</v>
      </c>
      <c r="E610" s="952" t="s">
        <v>2324</v>
      </c>
      <c r="F610" s="929">
        <v>601</v>
      </c>
      <c r="G610" s="929">
        <v>751</v>
      </c>
      <c r="H610" s="929"/>
      <c r="CL610" s="941"/>
    </row>
    <row r="611" spans="1:90" hidden="1">
      <c r="A611" s="928" t="str">
        <f>IF(ISERROR(#REF!),"xx","")</f>
        <v>xx</v>
      </c>
      <c r="B611" s="928"/>
      <c r="C611" s="950" t="str">
        <f t="shared" si="9"/>
        <v/>
      </c>
      <c r="D611" s="872" t="s">
        <v>2028</v>
      </c>
      <c r="E611" s="954" t="s">
        <v>3893</v>
      </c>
      <c r="F611" s="932">
        <v>552</v>
      </c>
      <c r="G611" s="932">
        <v>652</v>
      </c>
      <c r="H611" s="929">
        <v>654</v>
      </c>
      <c r="I611" s="929">
        <v>754</v>
      </c>
      <c r="J611" s="926" t="s">
        <v>2383</v>
      </c>
      <c r="K611" s="926" t="s">
        <v>2378</v>
      </c>
      <c r="L611" s="926" t="s">
        <v>2379</v>
      </c>
      <c r="M611" s="929" t="s">
        <v>1416</v>
      </c>
      <c r="N611" s="935" t="s">
        <v>1789</v>
      </c>
      <c r="O611" s="935" t="s">
        <v>2051</v>
      </c>
      <c r="P611" s="932" t="s">
        <v>1417</v>
      </c>
      <c r="Q611" s="929" t="s">
        <v>845</v>
      </c>
      <c r="R611" s="929" t="s">
        <v>1149</v>
      </c>
      <c r="S611" s="929" t="s">
        <v>2072</v>
      </c>
      <c r="T611" s="929" t="s">
        <v>1150</v>
      </c>
      <c r="U611" s="929" t="s">
        <v>2073</v>
      </c>
      <c r="V611" s="932" t="s">
        <v>2068</v>
      </c>
      <c r="W611" s="926" t="s">
        <v>2380</v>
      </c>
      <c r="X611" s="929" t="s">
        <v>909</v>
      </c>
      <c r="Y611" s="929" t="s">
        <v>2083</v>
      </c>
      <c r="CL611" s="941"/>
    </row>
    <row r="612" spans="1:90" s="951" customFormat="1" hidden="1">
      <c r="A612" s="928" t="str">
        <f>IF(ISERROR(#REF!),"xx","")</f>
        <v>xx</v>
      </c>
      <c r="C612" s="950" t="str">
        <f t="shared" si="9"/>
        <v/>
      </c>
      <c r="D612" s="942" t="s">
        <v>1715</v>
      </c>
      <c r="E612" s="948" t="s">
        <v>3892</v>
      </c>
      <c r="F612" s="929">
        <v>951</v>
      </c>
      <c r="G612" s="929">
        <v>1100</v>
      </c>
      <c r="H612" s="929"/>
      <c r="I612" s="926"/>
      <c r="J612" s="926"/>
      <c r="K612" s="926"/>
      <c r="L612" s="926"/>
      <c r="M612" s="926"/>
      <c r="N612" s="926"/>
      <c r="O612" s="926"/>
      <c r="P612" s="926"/>
      <c r="Q612" s="926"/>
      <c r="R612" s="926"/>
      <c r="S612" s="926"/>
      <c r="T612" s="926"/>
      <c r="U612" s="926"/>
      <c r="V612" s="926"/>
      <c r="W612" s="926"/>
      <c r="X612" s="926"/>
      <c r="Y612" s="926"/>
      <c r="Z612" s="926"/>
      <c r="AA612" s="926"/>
      <c r="AB612" s="926"/>
      <c r="AC612" s="926"/>
      <c r="AD612" s="926"/>
      <c r="AE612" s="926"/>
      <c r="AF612" s="926"/>
      <c r="AG612" s="926"/>
      <c r="AH612" s="926"/>
      <c r="AI612" s="926"/>
      <c r="AJ612" s="926"/>
      <c r="AK612" s="926"/>
      <c r="AL612" s="926"/>
      <c r="AM612" s="926"/>
      <c r="AN612" s="926"/>
      <c r="AO612" s="926"/>
      <c r="AP612" s="926"/>
      <c r="AQ612" s="926"/>
      <c r="AR612" s="926"/>
      <c r="AS612" s="926"/>
      <c r="AT612" s="926"/>
      <c r="AU612" s="926"/>
      <c r="AV612" s="926"/>
      <c r="AW612" s="926"/>
      <c r="AX612" s="926"/>
      <c r="AY612" s="926"/>
      <c r="AZ612" s="926"/>
      <c r="BA612" s="926"/>
      <c r="BB612" s="926"/>
      <c r="BC612" s="926"/>
      <c r="BD612" s="926"/>
      <c r="BE612" s="926"/>
      <c r="BF612" s="926"/>
      <c r="BG612" s="926"/>
      <c r="BH612" s="926"/>
      <c r="BI612" s="926"/>
      <c r="BJ612" s="926"/>
      <c r="BK612" s="926"/>
      <c r="BL612" s="926"/>
      <c r="BM612" s="926"/>
      <c r="BN612" s="926"/>
      <c r="BO612" s="926"/>
      <c r="BP612" s="926"/>
      <c r="BQ612" s="926"/>
      <c r="BR612" s="926"/>
      <c r="BS612" s="926"/>
      <c r="BT612" s="926"/>
      <c r="BU612" s="926"/>
      <c r="BV612" s="926"/>
      <c r="BW612" s="926"/>
      <c r="BX612" s="926"/>
      <c r="BY612" s="926"/>
      <c r="BZ612" s="926"/>
      <c r="CA612" s="926"/>
      <c r="CB612" s="926"/>
      <c r="CC612" s="926"/>
      <c r="CD612" s="926"/>
      <c r="CE612" s="926"/>
      <c r="CF612" s="926"/>
      <c r="CG612" s="926"/>
      <c r="CH612" s="926"/>
      <c r="CI612" s="926"/>
      <c r="CJ612" s="926"/>
      <c r="CK612" s="926"/>
      <c r="CL612" s="941"/>
    </row>
    <row r="613" spans="1:90" hidden="1">
      <c r="A613" s="928" t="str">
        <f>IF(ISERROR(#REF!),"xx","")</f>
        <v>xx</v>
      </c>
      <c r="B613" s="928"/>
      <c r="C613" s="950" t="str">
        <f t="shared" si="9"/>
        <v/>
      </c>
      <c r="D613" s="947" t="s">
        <v>3533</v>
      </c>
      <c r="E613" s="949" t="s">
        <v>3891</v>
      </c>
      <c r="F613" s="985">
        <v>458</v>
      </c>
      <c r="G613" s="985">
        <v>558</v>
      </c>
      <c r="H613" s="984">
        <v>758</v>
      </c>
      <c r="I613" s="984">
        <v>958</v>
      </c>
      <c r="J613" s="985" t="s">
        <v>4242</v>
      </c>
      <c r="K613" s="985" t="s">
        <v>4243</v>
      </c>
      <c r="L613" s="985" t="s">
        <v>4095</v>
      </c>
      <c r="M613" s="984" t="s">
        <v>3665</v>
      </c>
      <c r="N613" s="985" t="s">
        <v>3674</v>
      </c>
      <c r="O613" s="985" t="s">
        <v>3675</v>
      </c>
      <c r="P613" s="985" t="s">
        <v>4102</v>
      </c>
      <c r="Q613" s="985" t="s">
        <v>4103</v>
      </c>
      <c r="R613" s="985" t="s">
        <v>4312</v>
      </c>
      <c r="S613" s="985"/>
      <c r="T613" s="985"/>
      <c r="U613" s="985"/>
      <c r="V613" s="985"/>
      <c r="W613" s="985"/>
      <c r="X613" s="985"/>
      <c r="Y613" s="985"/>
      <c r="Z613" s="985"/>
      <c r="AA613" s="985"/>
      <c r="AB613" s="985"/>
      <c r="AC613" s="985"/>
      <c r="AD613" s="985"/>
      <c r="AE613" s="985"/>
      <c r="AF613" s="985"/>
      <c r="AG613" s="985"/>
      <c r="AH613" s="985"/>
      <c r="AI613" s="985"/>
      <c r="AJ613" s="985"/>
      <c r="AK613" s="985"/>
      <c r="AL613" s="985"/>
      <c r="AM613" s="985"/>
      <c r="AN613" s="985"/>
      <c r="AO613" s="985"/>
      <c r="AP613" s="985"/>
      <c r="AQ613" s="985"/>
      <c r="AR613" s="985"/>
      <c r="AS613" s="985"/>
      <c r="AT613" s="985"/>
      <c r="AU613" s="985"/>
      <c r="AV613" s="985"/>
      <c r="AW613" s="985"/>
      <c r="AX613" s="985"/>
      <c r="AY613" s="985"/>
      <c r="AZ613" s="985"/>
      <c r="BA613" s="985"/>
      <c r="BB613" s="985"/>
      <c r="BC613" s="985"/>
      <c r="BD613" s="985"/>
      <c r="BE613" s="985"/>
      <c r="BF613" s="985"/>
      <c r="BG613" s="985"/>
      <c r="BH613" s="985"/>
      <c r="BI613" s="985"/>
      <c r="BJ613" s="985"/>
      <c r="BK613" s="985"/>
      <c r="BL613" s="985"/>
      <c r="BM613" s="985"/>
      <c r="BN613" s="985"/>
      <c r="BO613" s="985"/>
      <c r="BP613" s="985"/>
      <c r="BQ613" s="985"/>
      <c r="BR613" s="985"/>
      <c r="BS613" s="985"/>
      <c r="BT613" s="985"/>
      <c r="BU613" s="985"/>
      <c r="BV613" s="985"/>
      <c r="BW613" s="985"/>
      <c r="BX613" s="985"/>
      <c r="BY613" s="985"/>
      <c r="BZ613" s="985"/>
      <c r="CA613" s="985"/>
      <c r="CB613" s="985"/>
      <c r="CC613" s="985"/>
      <c r="CD613" s="985"/>
      <c r="CE613" s="985"/>
      <c r="CF613" s="985"/>
      <c r="CG613" s="985"/>
      <c r="CH613" s="985"/>
      <c r="CI613" s="985"/>
      <c r="CJ613" s="985"/>
      <c r="CK613" s="985"/>
      <c r="CL613" s="986"/>
    </row>
    <row r="614" spans="1:90">
      <c r="C614" s="991"/>
    </row>
  </sheetData>
  <autoFilter ref="C6:E613" xr:uid="{00000000-0009-0000-0000-00001A000000}">
    <filterColumn colId="0">
      <customFilters>
        <customFilter operator="notEqual" val=" "/>
      </customFilters>
    </filterColumn>
  </autoFilter>
  <sortState columnSort="1" ref="H613:CN613">
    <sortCondition ref="H613:CN613"/>
  </sortState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A00-000000000000}">
          <x14:formula1>
            <xm:f>'Mach List f. Acces'!$B$1:$B$178</xm:f>
          </x14:formula1>
          <xm:sqref>C3:C4</xm:sqref>
        </x14:dataValidation>
        <x14:dataValidation type="list" allowBlank="1" showInputMessage="1" showErrorMessage="1" xr:uid="{00000000-0002-0000-1A00-000001000000}">
          <x14:formula1>
            <xm:f>'Mach List f. Acces'!$I$1:$I$203</xm:f>
          </x14:formula1>
          <xm:sqref>C2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14">
    <tabColor rgb="FF99FFCC"/>
  </sheetPr>
  <dimension ref="B1:I209"/>
  <sheetViews>
    <sheetView topLeftCell="A165" workbookViewId="0">
      <selection activeCell="F187" sqref="F187"/>
    </sheetView>
  </sheetViews>
  <sheetFormatPr defaultColWidth="11.44140625" defaultRowHeight="13.2"/>
  <cols>
    <col min="2" max="2" width="13.6640625" bestFit="1" customWidth="1"/>
    <col min="3" max="3" width="7.88671875" style="287" customWidth="1"/>
    <col min="4" max="4" width="13.44140625" customWidth="1"/>
    <col min="7" max="7" width="8.109375" customWidth="1"/>
  </cols>
  <sheetData>
    <row r="1" spans="2:9">
      <c r="B1" s="964">
        <v>163</v>
      </c>
      <c r="C1" s="1843">
        <v>1</v>
      </c>
      <c r="D1" s="964" t="s">
        <v>2342</v>
      </c>
      <c r="F1" s="1602">
        <f>B1</f>
        <v>163</v>
      </c>
      <c r="G1" s="1243">
        <v>1</v>
      </c>
      <c r="H1" s="1243" t="str">
        <f t="shared" ref="H1:H32" si="0">IFERROR(VLOOKUP(G1,C:D,2,0),"")</f>
        <v>ineo 163</v>
      </c>
      <c r="I1" s="1603">
        <f>IF(Accessories!$A$1="d",'Mach List f. Acces'!H1,'Mach List f. Acces'!F1)</f>
        <v>163</v>
      </c>
    </row>
    <row r="2" spans="2:9">
      <c r="B2" s="964">
        <v>164</v>
      </c>
      <c r="C2" s="1843">
        <f>IF(ISERROR(D2),C1,C1+1)</f>
        <v>2</v>
      </c>
      <c r="D2" s="964" t="s">
        <v>2343</v>
      </c>
      <c r="F2" s="1602">
        <f t="shared" ref="F2:F5" si="1">B2</f>
        <v>164</v>
      </c>
      <c r="G2" s="1243">
        <v>2</v>
      </c>
      <c r="H2" s="1243" t="str">
        <f t="shared" si="0"/>
        <v>ineo 164</v>
      </c>
      <c r="I2" s="1603">
        <f>IF(Accessories!$A$1="d",'Mach List f. Acces'!H2,'Mach List f. Acces'!F2)</f>
        <v>164</v>
      </c>
    </row>
    <row r="3" spans="2:9">
      <c r="B3" s="964">
        <v>165</v>
      </c>
      <c r="C3" s="1843">
        <f t="shared" ref="C3:C83" si="2">IF(ISERROR(D3),C2,C2+1)</f>
        <v>3</v>
      </c>
      <c r="D3" s="964" t="s">
        <v>1875</v>
      </c>
      <c r="F3" s="1602">
        <f t="shared" si="1"/>
        <v>165</v>
      </c>
      <c r="G3" s="1243">
        <v>3</v>
      </c>
      <c r="H3" s="1243" t="str">
        <f t="shared" si="0"/>
        <v>ineo 165</v>
      </c>
      <c r="I3" s="1603">
        <f>IF(Accessories!$A$1="d",'Mach List f. Acces'!H3,'Mach List f. Acces'!F3)</f>
        <v>165</v>
      </c>
    </row>
    <row r="4" spans="2:9">
      <c r="B4" s="964">
        <v>211</v>
      </c>
      <c r="C4" s="1843">
        <f t="shared" si="2"/>
        <v>4</v>
      </c>
      <c r="D4" s="964" t="s">
        <v>2344</v>
      </c>
      <c r="F4" s="1602">
        <f t="shared" si="1"/>
        <v>211</v>
      </c>
      <c r="G4" s="1243">
        <v>4</v>
      </c>
      <c r="H4" s="1243" t="str">
        <f t="shared" si="0"/>
        <v>ineo 213</v>
      </c>
      <c r="I4" s="1603">
        <f>IF(Accessories!$A$1="d",'Mach List f. Acces'!H4,'Mach List f. Acces'!F4)</f>
        <v>211</v>
      </c>
    </row>
    <row r="5" spans="2:9">
      <c r="B5" s="964">
        <v>215</v>
      </c>
      <c r="C5" s="1843">
        <f t="shared" si="2"/>
        <v>5</v>
      </c>
      <c r="D5" s="964" t="s">
        <v>1876</v>
      </c>
      <c r="F5" s="1602">
        <f t="shared" si="1"/>
        <v>215</v>
      </c>
      <c r="G5" s="1243">
        <v>5</v>
      </c>
      <c r="H5" s="1243" t="str">
        <f t="shared" si="0"/>
        <v>ineo 215</v>
      </c>
      <c r="I5" s="1603">
        <f>IF(Accessories!$A$1="d",'Mach List f. Acces'!H5,'Mach List f. Acces'!F5)</f>
        <v>215</v>
      </c>
    </row>
    <row r="6" spans="2:9">
      <c r="B6" s="964">
        <v>222</v>
      </c>
      <c r="C6" s="1843">
        <f>IF(ISERROR(D6),C5,C5+1)</f>
        <v>6</v>
      </c>
      <c r="D6" s="964" t="s">
        <v>2345</v>
      </c>
      <c r="F6" s="1602">
        <f t="shared" ref="F6:F15" si="3">B6</f>
        <v>222</v>
      </c>
      <c r="G6" s="1243">
        <v>6</v>
      </c>
      <c r="H6" s="1243" t="str">
        <f t="shared" si="0"/>
        <v>ineo 222</v>
      </c>
      <c r="I6" s="1603">
        <f>IF(Accessories!$A$1="d",'Mach List f. Acces'!H6,'Mach List f. Acces'!F6)</f>
        <v>222</v>
      </c>
    </row>
    <row r="7" spans="2:9">
      <c r="B7" s="964">
        <v>223</v>
      </c>
      <c r="C7" s="1843">
        <f t="shared" si="2"/>
        <v>7</v>
      </c>
      <c r="D7" s="964" t="s">
        <v>1877</v>
      </c>
      <c r="F7" s="1602">
        <f t="shared" si="3"/>
        <v>223</v>
      </c>
      <c r="G7" s="1243">
        <v>7</v>
      </c>
      <c r="H7" s="1243" t="str">
        <f t="shared" si="0"/>
        <v>ineo 223</v>
      </c>
      <c r="I7" s="1603">
        <f>IF(Accessories!$A$1="d",'Mach List f. Acces'!H7,'Mach List f. Acces'!F7)</f>
        <v>223</v>
      </c>
    </row>
    <row r="8" spans="2:9">
      <c r="B8" s="964" t="s">
        <v>2473</v>
      </c>
      <c r="C8" s="1843">
        <f t="shared" si="2"/>
        <v>8</v>
      </c>
      <c r="D8" s="964" t="s">
        <v>2491</v>
      </c>
      <c r="F8" s="1602" t="str">
        <f t="shared" si="3"/>
        <v>224e</v>
      </c>
      <c r="G8" s="1243">
        <v>8</v>
      </c>
      <c r="H8" s="1243" t="str">
        <f t="shared" si="0"/>
        <v>ineo 224e</v>
      </c>
      <c r="I8" s="1603" t="str">
        <f>IF(Accessories!$A$1="d",'Mach List f. Acces'!H8,'Mach List f. Acces'!F8)</f>
        <v>224e</v>
      </c>
    </row>
    <row r="9" spans="2:9">
      <c r="B9" s="964">
        <v>226</v>
      </c>
      <c r="C9" s="1843">
        <f>IF(ISERROR(D9),C8,C8+1)</f>
        <v>9</v>
      </c>
      <c r="D9" s="964" t="s">
        <v>3347</v>
      </c>
      <c r="F9" s="1602">
        <f t="shared" si="3"/>
        <v>226</v>
      </c>
      <c r="G9" s="1243">
        <v>9</v>
      </c>
      <c r="H9" s="1243" t="str">
        <f t="shared" si="0"/>
        <v>ineo 226</v>
      </c>
      <c r="I9" s="1603">
        <f>IF(Accessories!$A$1="d",'Mach List f. Acces'!H9,'Mach List f. Acces'!F9)</f>
        <v>226</v>
      </c>
    </row>
    <row r="10" spans="2:9">
      <c r="B10" s="964">
        <v>227</v>
      </c>
      <c r="C10" s="1843">
        <f t="shared" ref="C10" si="4">IF(ISERROR(D10),C9,C9+1)</f>
        <v>10</v>
      </c>
      <c r="D10" s="964" t="s">
        <v>3033</v>
      </c>
      <c r="F10" s="1602">
        <f t="shared" si="3"/>
        <v>227</v>
      </c>
      <c r="G10" s="1243">
        <v>10</v>
      </c>
      <c r="H10" s="1243" t="str">
        <f t="shared" si="0"/>
        <v>ineo 227</v>
      </c>
      <c r="I10" s="1603">
        <f>IF(Accessories!$A$1="d",'Mach List f. Acces'!H10,'Mach List f. Acces'!F10)</f>
        <v>227</v>
      </c>
    </row>
    <row r="11" spans="2:9">
      <c r="B11" s="964">
        <v>250</v>
      </c>
      <c r="C11" s="1843">
        <f t="shared" si="2"/>
        <v>11</v>
      </c>
      <c r="D11" s="964" t="s">
        <v>2085</v>
      </c>
      <c r="F11" s="1602">
        <f t="shared" si="3"/>
        <v>250</v>
      </c>
      <c r="G11" s="1243">
        <v>11</v>
      </c>
      <c r="H11" s="1243" t="str">
        <f t="shared" si="0"/>
        <v>ineo 250</v>
      </c>
      <c r="I11" s="1603">
        <f>IF(Accessories!$A$1="d",'Mach List f. Acces'!H11,'Mach List f. Acces'!F11)</f>
        <v>250</v>
      </c>
    </row>
    <row r="12" spans="2:9">
      <c r="B12" s="964">
        <v>266</v>
      </c>
      <c r="C12" s="1843">
        <f t="shared" si="2"/>
        <v>12</v>
      </c>
      <c r="D12" s="964" t="s">
        <v>3651</v>
      </c>
      <c r="F12" s="1602">
        <f t="shared" si="3"/>
        <v>266</v>
      </c>
      <c r="G12" s="1243">
        <v>12</v>
      </c>
      <c r="H12" s="1243" t="str">
        <f t="shared" si="0"/>
        <v>ineo 266</v>
      </c>
      <c r="I12" s="1603">
        <f>IF(Accessories!$A$1="d",'Mach List f. Acces'!H12,'Mach List f. Acces'!F12)</f>
        <v>266</v>
      </c>
    </row>
    <row r="13" spans="2:9">
      <c r="B13" s="964">
        <v>282</v>
      </c>
      <c r="C13" s="1843">
        <f t="shared" si="2"/>
        <v>13</v>
      </c>
      <c r="D13" s="964" t="s">
        <v>2346</v>
      </c>
      <c r="F13" s="1602">
        <f t="shared" si="3"/>
        <v>282</v>
      </c>
      <c r="G13" s="1243">
        <v>13</v>
      </c>
      <c r="H13" s="1243" t="str">
        <f t="shared" si="0"/>
        <v>ineo 282</v>
      </c>
      <c r="I13" s="1603">
        <f>IF(Accessories!$A$1="d",'Mach List f. Acces'!H13,'Mach List f. Acces'!F13)</f>
        <v>282</v>
      </c>
    </row>
    <row r="14" spans="2:9">
      <c r="B14" s="964">
        <v>283</v>
      </c>
      <c r="C14" s="1843">
        <f t="shared" si="2"/>
        <v>14</v>
      </c>
      <c r="D14" s="964" t="s">
        <v>1878</v>
      </c>
      <c r="F14" s="1602">
        <f t="shared" si="3"/>
        <v>283</v>
      </c>
      <c r="G14" s="1243">
        <v>14</v>
      </c>
      <c r="H14" s="1243" t="str">
        <f t="shared" si="0"/>
        <v>ineo 283</v>
      </c>
      <c r="I14" s="1603">
        <f>IF(Accessories!$A$1="d",'Mach List f. Acces'!H14,'Mach List f. Acces'!F14)</f>
        <v>283</v>
      </c>
    </row>
    <row r="15" spans="2:9">
      <c r="B15" s="964" t="s">
        <v>2474</v>
      </c>
      <c r="C15" s="1843">
        <f t="shared" si="2"/>
        <v>15</v>
      </c>
      <c r="D15" s="964" t="s">
        <v>2492</v>
      </c>
      <c r="F15" s="1602" t="str">
        <f t="shared" si="3"/>
        <v>284e</v>
      </c>
      <c r="G15" s="1243">
        <v>15</v>
      </c>
      <c r="H15" s="1243" t="str">
        <f t="shared" si="0"/>
        <v>ineo 284e</v>
      </c>
      <c r="I15" s="1603" t="str">
        <f>IF(Accessories!$A$1="d",'Mach List f. Acces'!H15,'Mach List f. Acces'!F15)</f>
        <v>284e</v>
      </c>
    </row>
    <row r="16" spans="2:9">
      <c r="B16" s="964">
        <v>287</v>
      </c>
      <c r="C16" s="1843">
        <f t="shared" si="2"/>
        <v>16</v>
      </c>
      <c r="D16" s="964" t="s">
        <v>3034</v>
      </c>
      <c r="F16" s="1602">
        <f t="shared" ref="F16:F79" si="5">B16</f>
        <v>287</v>
      </c>
      <c r="G16" s="1243">
        <v>16</v>
      </c>
      <c r="H16" s="1243" t="str">
        <f t="shared" si="0"/>
        <v>ineo 287</v>
      </c>
      <c r="I16" s="1603">
        <f>IF(Accessories!$A$1="d",'Mach List f. Acces'!H16,'Mach List f. Acces'!F16)</f>
        <v>287</v>
      </c>
    </row>
    <row r="17" spans="2:9">
      <c r="B17" s="964">
        <v>306</v>
      </c>
      <c r="C17" s="1843">
        <f t="shared" si="2"/>
        <v>17</v>
      </c>
      <c r="D17" s="964" t="s">
        <v>3652</v>
      </c>
      <c r="F17" s="1602">
        <f t="shared" si="5"/>
        <v>306</v>
      </c>
      <c r="G17" s="1243">
        <v>17</v>
      </c>
      <c r="H17" s="1243" t="str">
        <f t="shared" si="0"/>
        <v>ineo 306</v>
      </c>
      <c r="I17" s="1603">
        <f>IF(Accessories!$A$1="d",'Mach List f. Acces'!H17,'Mach List f. Acces'!F17)</f>
        <v>306</v>
      </c>
    </row>
    <row r="18" spans="2:9">
      <c r="B18" s="964">
        <v>308</v>
      </c>
      <c r="C18" s="1843">
        <f t="shared" si="2"/>
        <v>18</v>
      </c>
      <c r="D18" s="964" t="s">
        <v>3753</v>
      </c>
      <c r="F18" s="1602">
        <f t="shared" si="5"/>
        <v>308</v>
      </c>
      <c r="G18" s="1243">
        <v>18</v>
      </c>
      <c r="H18" s="1243" t="str">
        <f t="shared" si="0"/>
        <v>ineo 308</v>
      </c>
      <c r="I18" s="1603">
        <f>IF(Accessories!$A$1="d",'Mach List f. Acces'!H18,'Mach List f. Acces'!F18)</f>
        <v>308</v>
      </c>
    </row>
    <row r="19" spans="2:9">
      <c r="B19" s="964" t="s">
        <v>4256</v>
      </c>
      <c r="C19" s="1843">
        <f t="shared" si="2"/>
        <v>19</v>
      </c>
      <c r="D19" s="964" t="s">
        <v>4252</v>
      </c>
      <c r="F19" s="1602" t="str">
        <f t="shared" si="5"/>
        <v>308e</v>
      </c>
      <c r="G19" s="1243">
        <v>19</v>
      </c>
      <c r="H19" s="1243" t="str">
        <f t="shared" si="0"/>
        <v>ineo 308e</v>
      </c>
      <c r="I19" s="1603" t="str">
        <f>IF(Accessories!$A$1="d",'Mach List f. Acces'!H19,'Mach List f. Acces'!F19)</f>
        <v>308e</v>
      </c>
    </row>
    <row r="20" spans="2:9">
      <c r="B20" s="964">
        <v>350</v>
      </c>
      <c r="C20" s="1843">
        <f t="shared" si="2"/>
        <v>20</v>
      </c>
      <c r="D20" s="964" t="s">
        <v>2086</v>
      </c>
      <c r="F20" s="1602">
        <f t="shared" si="5"/>
        <v>350</v>
      </c>
      <c r="G20" s="1243">
        <v>20</v>
      </c>
      <c r="H20" s="1243" t="str">
        <f t="shared" si="0"/>
        <v>ineo 350</v>
      </c>
      <c r="I20" s="1603">
        <f>IF(Accessories!$A$1="d",'Mach List f. Acces'!H20,'Mach List f. Acces'!F20)</f>
        <v>350</v>
      </c>
    </row>
    <row r="21" spans="2:9">
      <c r="B21" s="964">
        <v>360</v>
      </c>
      <c r="C21" s="1843">
        <f t="shared" si="2"/>
        <v>21</v>
      </c>
      <c r="D21" s="964" t="s">
        <v>2364</v>
      </c>
      <c r="F21" s="1602">
        <f t="shared" si="5"/>
        <v>360</v>
      </c>
      <c r="G21" s="1243">
        <v>21</v>
      </c>
      <c r="H21" s="1243" t="str">
        <f t="shared" si="0"/>
        <v>ineo 360</v>
      </c>
      <c r="I21" s="1603">
        <f>IF(Accessories!$A$1="d",'Mach List f. Acces'!H21,'Mach List f. Acces'!F21)</f>
        <v>360</v>
      </c>
    </row>
    <row r="22" spans="2:9">
      <c r="B22" s="964">
        <v>361</v>
      </c>
      <c r="C22" s="1843">
        <f t="shared" si="2"/>
        <v>22</v>
      </c>
      <c r="D22" s="964" t="s">
        <v>2351</v>
      </c>
      <c r="F22" s="1602">
        <f t="shared" si="5"/>
        <v>361</v>
      </c>
      <c r="G22" s="1243">
        <v>22</v>
      </c>
      <c r="H22" s="1243" t="str">
        <f t="shared" si="0"/>
        <v>ineo 361</v>
      </c>
      <c r="I22" s="1603">
        <f>IF(Accessories!$A$1="d",'Mach List f. Acces'!H22,'Mach List f. Acces'!F22)</f>
        <v>361</v>
      </c>
    </row>
    <row r="23" spans="2:9">
      <c r="B23" s="964">
        <v>362</v>
      </c>
      <c r="C23" s="1843">
        <f t="shared" si="2"/>
        <v>23</v>
      </c>
      <c r="D23" s="964" t="s">
        <v>2347</v>
      </c>
      <c r="F23" s="1602">
        <f t="shared" si="5"/>
        <v>362</v>
      </c>
      <c r="G23" s="1243">
        <v>23</v>
      </c>
      <c r="H23" s="1243" t="str">
        <f t="shared" si="0"/>
        <v>ineo 362</v>
      </c>
      <c r="I23" s="1603">
        <f>IF(Accessories!$A$1="d",'Mach List f. Acces'!H23,'Mach List f. Acces'!F23)</f>
        <v>362</v>
      </c>
    </row>
    <row r="24" spans="2:9">
      <c r="B24" s="964">
        <v>363</v>
      </c>
      <c r="C24" s="1843">
        <f t="shared" si="2"/>
        <v>24</v>
      </c>
      <c r="D24" s="964" t="s">
        <v>1879</v>
      </c>
      <c r="F24" s="1602">
        <f t="shared" si="5"/>
        <v>363</v>
      </c>
      <c r="G24" s="1243">
        <v>24</v>
      </c>
      <c r="H24" s="1243" t="str">
        <f t="shared" si="0"/>
        <v>ineo 363</v>
      </c>
      <c r="I24" s="1603">
        <f>IF(Accessories!$A$1="d",'Mach List f. Acces'!H24,'Mach List f. Acces'!F24)</f>
        <v>363</v>
      </c>
    </row>
    <row r="25" spans="2:9">
      <c r="B25" s="964" t="s">
        <v>2475</v>
      </c>
      <c r="C25" s="1843">
        <f t="shared" si="2"/>
        <v>25</v>
      </c>
      <c r="D25" s="964" t="s">
        <v>2493</v>
      </c>
      <c r="F25" s="1602" t="str">
        <f t="shared" si="5"/>
        <v>364e</v>
      </c>
      <c r="G25" s="1243">
        <v>25</v>
      </c>
      <c r="H25" s="1243" t="str">
        <f t="shared" si="0"/>
        <v>ineo 364e</v>
      </c>
      <c r="I25" s="1603" t="str">
        <f>IF(Accessories!$A$1="d",'Mach List f. Acces'!H25,'Mach List f. Acces'!F25)</f>
        <v>364e</v>
      </c>
    </row>
    <row r="26" spans="2:9">
      <c r="B26" s="964">
        <v>367</v>
      </c>
      <c r="C26" s="1843">
        <f t="shared" si="2"/>
        <v>26</v>
      </c>
      <c r="D26" s="964" t="s">
        <v>3182</v>
      </c>
      <c r="F26" s="1602">
        <f t="shared" si="5"/>
        <v>367</v>
      </c>
      <c r="G26" s="1243">
        <v>26</v>
      </c>
      <c r="H26" s="1243" t="str">
        <f t="shared" si="0"/>
        <v>ineo 367</v>
      </c>
      <c r="I26" s="1603">
        <f>IF(Accessories!$A$1="d",'Mach List f. Acces'!H26,'Mach List f. Acces'!F26)</f>
        <v>367</v>
      </c>
    </row>
    <row r="27" spans="2:9">
      <c r="B27" s="964">
        <v>368</v>
      </c>
      <c r="C27" s="1843">
        <f t="shared" si="2"/>
        <v>27</v>
      </c>
      <c r="D27" s="964" t="s">
        <v>3754</v>
      </c>
      <c r="F27" s="1602">
        <f t="shared" si="5"/>
        <v>368</v>
      </c>
      <c r="G27" s="1243">
        <v>27</v>
      </c>
      <c r="H27" s="1243" t="str">
        <f t="shared" si="0"/>
        <v>ineo 368</v>
      </c>
      <c r="I27" s="1603">
        <f>IF(Accessories!$A$1="d",'Mach List f. Acces'!H27,'Mach List f. Acces'!F27)</f>
        <v>368</v>
      </c>
    </row>
    <row r="28" spans="2:9">
      <c r="B28" s="964" t="s">
        <v>4241</v>
      </c>
      <c r="C28" s="1843">
        <f t="shared" si="2"/>
        <v>28</v>
      </c>
      <c r="D28" s="964" t="s">
        <v>4253</v>
      </c>
      <c r="F28" s="1602" t="str">
        <f t="shared" si="5"/>
        <v>368e</v>
      </c>
      <c r="G28" s="1243">
        <v>28</v>
      </c>
      <c r="H28" s="1243" t="str">
        <f t="shared" si="0"/>
        <v>ineo 368e</v>
      </c>
      <c r="I28" s="1603" t="str">
        <f>IF(Accessories!$A$1="d",'Mach List f. Acces'!H28,'Mach List f. Acces'!F28)</f>
        <v>368e</v>
      </c>
    </row>
    <row r="29" spans="2:9">
      <c r="B29" s="964">
        <v>420</v>
      </c>
      <c r="C29" s="1843">
        <f t="shared" si="2"/>
        <v>29</v>
      </c>
      <c r="D29" s="964" t="s">
        <v>2365</v>
      </c>
      <c r="F29" s="1602">
        <f t="shared" si="5"/>
        <v>420</v>
      </c>
      <c r="G29" s="1243">
        <v>29</v>
      </c>
      <c r="H29" s="1243" t="str">
        <f t="shared" si="0"/>
        <v>ineo 420</v>
      </c>
      <c r="I29" s="1603">
        <f>IF(Accessories!$A$1="d",'Mach List f. Acces'!H29,'Mach List f. Acces'!F29)</f>
        <v>420</v>
      </c>
    </row>
    <row r="30" spans="2:9">
      <c r="B30" s="964">
        <v>421</v>
      </c>
      <c r="C30" s="1843">
        <f t="shared" si="2"/>
        <v>30</v>
      </c>
      <c r="D30" s="964" t="s">
        <v>2352</v>
      </c>
      <c r="F30" s="1602">
        <f t="shared" si="5"/>
        <v>421</v>
      </c>
      <c r="G30" s="1243">
        <v>30</v>
      </c>
      <c r="H30" s="1243" t="str">
        <f t="shared" si="0"/>
        <v>ineo 421</v>
      </c>
      <c r="I30" s="1603">
        <f>IF(Accessories!$A$1="d",'Mach List f. Acces'!H30,'Mach List f. Acces'!F30)</f>
        <v>421</v>
      </c>
    </row>
    <row r="31" spans="2:9">
      <c r="B31" s="964">
        <v>423</v>
      </c>
      <c r="C31" s="1843">
        <f t="shared" si="2"/>
        <v>31</v>
      </c>
      <c r="D31" s="964" t="s">
        <v>1880</v>
      </c>
      <c r="F31" s="1602">
        <f t="shared" si="5"/>
        <v>423</v>
      </c>
      <c r="G31" s="1243">
        <v>31</v>
      </c>
      <c r="H31" s="1243" t="str">
        <f t="shared" si="0"/>
        <v>ineo 423</v>
      </c>
      <c r="I31" s="1603">
        <f>IF(Accessories!$A$1="d",'Mach List f. Acces'!H31,'Mach List f. Acces'!F31)</f>
        <v>423</v>
      </c>
    </row>
    <row r="32" spans="2:9">
      <c r="B32" s="964" t="s">
        <v>2384</v>
      </c>
      <c r="C32" s="1843">
        <f t="shared" si="2"/>
        <v>32</v>
      </c>
      <c r="D32" s="964" t="s">
        <v>2494</v>
      </c>
      <c r="F32" s="1602" t="str">
        <f t="shared" si="5"/>
        <v>454e</v>
      </c>
      <c r="G32" s="1243">
        <v>32</v>
      </c>
      <c r="H32" s="1243" t="str">
        <f t="shared" si="0"/>
        <v>ineo 454e</v>
      </c>
      <c r="I32" s="1603" t="str">
        <f>IF(Accessories!$A$1="d",'Mach List f. Acces'!H32,'Mach List f. Acces'!F32)</f>
        <v>454e</v>
      </c>
    </row>
    <row r="33" spans="2:9">
      <c r="B33" s="964">
        <v>458</v>
      </c>
      <c r="C33" s="1843">
        <f t="shared" si="2"/>
        <v>33</v>
      </c>
      <c r="D33" s="964" t="s">
        <v>3755</v>
      </c>
      <c r="F33" s="1602">
        <f t="shared" si="5"/>
        <v>458</v>
      </c>
      <c r="G33" s="1243">
        <v>33</v>
      </c>
      <c r="H33" s="1243" t="str">
        <f t="shared" ref="H33:H64" si="6">IFERROR(VLOOKUP(G33,C:D,2,0),"")</f>
        <v>ineo 458</v>
      </c>
      <c r="I33" s="1603">
        <f>IF(Accessories!$A$1="d",'Mach List f. Acces'!H33,'Mach List f. Acces'!F33)</f>
        <v>458</v>
      </c>
    </row>
    <row r="34" spans="2:9">
      <c r="B34" s="964" t="s">
        <v>4242</v>
      </c>
      <c r="C34" s="1843">
        <f t="shared" si="2"/>
        <v>34</v>
      </c>
      <c r="D34" s="964" t="s">
        <v>4254</v>
      </c>
      <c r="F34" s="1602" t="str">
        <f t="shared" si="5"/>
        <v>458e</v>
      </c>
      <c r="G34" s="1243">
        <v>34</v>
      </c>
      <c r="H34" s="1243" t="str">
        <f t="shared" si="6"/>
        <v>ineo 458e</v>
      </c>
      <c r="I34" s="1603" t="str">
        <f>IF(Accessories!$A$1="d",'Mach List f. Acces'!H34,'Mach List f. Acces'!F34)</f>
        <v>458e</v>
      </c>
    </row>
    <row r="35" spans="2:9">
      <c r="B35" s="964">
        <v>500</v>
      </c>
      <c r="C35" s="1843">
        <f t="shared" si="2"/>
        <v>35</v>
      </c>
      <c r="D35" s="964" t="s">
        <v>2366</v>
      </c>
      <c r="F35" s="1602">
        <f t="shared" si="5"/>
        <v>500</v>
      </c>
      <c r="G35" s="1243">
        <v>35</v>
      </c>
      <c r="H35" s="1243" t="str">
        <f t="shared" si="6"/>
        <v>ineo 500</v>
      </c>
      <c r="I35" s="1603">
        <f>IF(Accessories!$A$1="d",'Mach List f. Acces'!H35,'Mach List f. Acces'!F35)</f>
        <v>500</v>
      </c>
    </row>
    <row r="36" spans="2:9">
      <c r="B36" s="964">
        <v>501</v>
      </c>
      <c r="C36" s="1843">
        <f t="shared" si="2"/>
        <v>36</v>
      </c>
      <c r="D36" s="964" t="s">
        <v>1881</v>
      </c>
      <c r="F36" s="1602">
        <f t="shared" si="5"/>
        <v>501</v>
      </c>
      <c r="G36" s="1243">
        <v>36</v>
      </c>
      <c r="H36" s="1243" t="str">
        <f t="shared" si="6"/>
        <v>ineo 501</v>
      </c>
      <c r="I36" s="1603">
        <f>IF(Accessories!$A$1="d",'Mach List f. Acces'!H36,'Mach List f. Acces'!F36)</f>
        <v>501</v>
      </c>
    </row>
    <row r="37" spans="2:9">
      <c r="B37" s="964">
        <v>552</v>
      </c>
      <c r="C37" s="1843">
        <f t="shared" si="2"/>
        <v>37</v>
      </c>
      <c r="D37" s="964" t="s">
        <v>1883</v>
      </c>
      <c r="F37" s="1602">
        <f t="shared" si="5"/>
        <v>552</v>
      </c>
      <c r="G37" s="1243">
        <v>37</v>
      </c>
      <c r="H37" s="1243" t="str">
        <f t="shared" si="6"/>
        <v>ineo 552</v>
      </c>
      <c r="I37" s="1603">
        <f>IF(Accessories!$A$1="d",'Mach List f. Acces'!H37,'Mach List f. Acces'!F37)</f>
        <v>552</v>
      </c>
    </row>
    <row r="38" spans="2:9">
      <c r="B38" s="964" t="s">
        <v>2383</v>
      </c>
      <c r="C38" s="1843">
        <f t="shared" si="2"/>
        <v>38</v>
      </c>
      <c r="D38" s="964" t="s">
        <v>2381</v>
      </c>
      <c r="F38" s="1602" t="str">
        <f t="shared" si="5"/>
        <v>554e</v>
      </c>
      <c r="G38" s="1243">
        <v>38</v>
      </c>
      <c r="H38" s="1243" t="str">
        <f t="shared" si="6"/>
        <v>ineo 554e</v>
      </c>
      <c r="I38" s="1603" t="str">
        <f>IF(Accessories!$A$1="d",'Mach List f. Acces'!H38,'Mach List f. Acces'!F38)</f>
        <v>554e</v>
      </c>
    </row>
    <row r="39" spans="2:9">
      <c r="B39" s="964">
        <v>558</v>
      </c>
      <c r="C39" s="1843">
        <f t="shared" si="2"/>
        <v>39</v>
      </c>
      <c r="D39" s="964" t="s">
        <v>3756</v>
      </c>
      <c r="F39" s="1602">
        <f t="shared" si="5"/>
        <v>558</v>
      </c>
      <c r="G39" s="1243">
        <v>39</v>
      </c>
      <c r="H39" s="1243" t="str">
        <f t="shared" si="6"/>
        <v>ineo 558</v>
      </c>
      <c r="I39" s="1603">
        <f>IF(Accessories!$A$1="d",'Mach List f. Acces'!H39,'Mach List f. Acces'!F39)</f>
        <v>558</v>
      </c>
    </row>
    <row r="40" spans="2:9">
      <c r="B40" s="964" t="s">
        <v>4243</v>
      </c>
      <c r="C40" s="1843">
        <f t="shared" si="2"/>
        <v>40</v>
      </c>
      <c r="D40" s="964" t="s">
        <v>4255</v>
      </c>
      <c r="F40" s="1602" t="str">
        <f t="shared" si="5"/>
        <v>558e</v>
      </c>
      <c r="G40" s="1243">
        <v>40</v>
      </c>
      <c r="H40" s="1243" t="str">
        <f t="shared" si="6"/>
        <v>ineo 558e</v>
      </c>
      <c r="I40" s="1603" t="str">
        <f>IF(Accessories!$A$1="d",'Mach List f. Acces'!H40,'Mach List f. Acces'!F40)</f>
        <v>558e</v>
      </c>
    </row>
    <row r="41" spans="2:9">
      <c r="B41" s="964">
        <v>600</v>
      </c>
      <c r="C41" s="1843">
        <f t="shared" si="2"/>
        <v>41</v>
      </c>
      <c r="D41" s="964" t="s">
        <v>2367</v>
      </c>
      <c r="F41" s="1602">
        <f t="shared" si="5"/>
        <v>600</v>
      </c>
      <c r="G41" s="1243">
        <v>41</v>
      </c>
      <c r="H41" s="1243" t="str">
        <f t="shared" si="6"/>
        <v>ineo 600</v>
      </c>
      <c r="I41" s="1603">
        <f>IF(Accessories!$A$1="d",'Mach List f. Acces'!H41,'Mach List f. Acces'!F41)</f>
        <v>600</v>
      </c>
    </row>
    <row r="42" spans="2:9">
      <c r="B42" s="964">
        <v>601</v>
      </c>
      <c r="C42" s="1843">
        <f t="shared" si="2"/>
        <v>42</v>
      </c>
      <c r="D42" s="964" t="s">
        <v>1882</v>
      </c>
      <c r="F42" s="1602">
        <f t="shared" si="5"/>
        <v>601</v>
      </c>
      <c r="G42" s="1243">
        <v>42</v>
      </c>
      <c r="H42" s="1243" t="str">
        <f t="shared" si="6"/>
        <v>ineo 601</v>
      </c>
      <c r="I42" s="1603">
        <f>IF(Accessories!$A$1="d",'Mach List f. Acces'!H42,'Mach List f. Acces'!F42)</f>
        <v>601</v>
      </c>
    </row>
    <row r="43" spans="2:9">
      <c r="B43" s="964">
        <v>652</v>
      </c>
      <c r="C43" s="1843">
        <f t="shared" si="2"/>
        <v>43</v>
      </c>
      <c r="D43" s="964" t="s">
        <v>2363</v>
      </c>
      <c r="F43" s="1602">
        <f t="shared" si="5"/>
        <v>652</v>
      </c>
      <c r="G43" s="1243">
        <v>43</v>
      </c>
      <c r="H43" s="1243" t="str">
        <f t="shared" si="6"/>
        <v>ineo 652</v>
      </c>
      <c r="I43" s="1603">
        <f>IF(Accessories!$A$1="d",'Mach List f. Acces'!H43,'Mach List f. Acces'!F43)</f>
        <v>652</v>
      </c>
    </row>
    <row r="44" spans="2:9">
      <c r="B44" s="964">
        <v>654</v>
      </c>
      <c r="C44" s="1843">
        <f t="shared" si="2"/>
        <v>44</v>
      </c>
      <c r="D44" s="964" t="s">
        <v>1963</v>
      </c>
      <c r="F44" s="1602">
        <f t="shared" si="5"/>
        <v>654</v>
      </c>
      <c r="G44" s="1243">
        <v>44</v>
      </c>
      <c r="H44" s="1243" t="str">
        <f t="shared" si="6"/>
        <v>ineo 654</v>
      </c>
      <c r="I44" s="1603">
        <f>IF(Accessories!$A$1="d",'Mach List f. Acces'!H44,'Mach List f. Acces'!F44)</f>
        <v>654</v>
      </c>
    </row>
    <row r="45" spans="2:9">
      <c r="B45" s="964" t="s">
        <v>2378</v>
      </c>
      <c r="C45" s="1843">
        <f t="shared" si="2"/>
        <v>45</v>
      </c>
      <c r="D45" s="964" t="s">
        <v>2376</v>
      </c>
      <c r="F45" s="1602" t="str">
        <f t="shared" si="5"/>
        <v>654e</v>
      </c>
      <c r="G45" s="1243">
        <v>45</v>
      </c>
      <c r="H45" s="1243" t="str">
        <f t="shared" si="6"/>
        <v>ineo 654e</v>
      </c>
      <c r="I45" s="1603" t="str">
        <f>IF(Accessories!$A$1="d",'Mach List f. Acces'!H45,'Mach List f. Acces'!F45)</f>
        <v>654e</v>
      </c>
    </row>
    <row r="46" spans="2:9">
      <c r="B46" s="964" t="s">
        <v>4095</v>
      </c>
      <c r="C46" s="1843">
        <f t="shared" si="2"/>
        <v>46</v>
      </c>
      <c r="D46" s="964" t="s">
        <v>4094</v>
      </c>
      <c r="F46" s="1602" t="str">
        <f t="shared" si="5"/>
        <v>658e</v>
      </c>
      <c r="G46" s="1243">
        <v>46</v>
      </c>
      <c r="H46" s="1243" t="str">
        <f t="shared" si="6"/>
        <v>ineo 658e</v>
      </c>
      <c r="I46" s="1603" t="str">
        <f>IF(Accessories!$A$1="d",'Mach List f. Acces'!H46,'Mach List f. Acces'!F46)</f>
        <v>658e</v>
      </c>
    </row>
    <row r="47" spans="2:9">
      <c r="B47" s="964">
        <v>701</v>
      </c>
      <c r="C47" s="1843">
        <f t="shared" si="2"/>
        <v>47</v>
      </c>
      <c r="D47" s="964" t="s">
        <v>2518</v>
      </c>
      <c r="F47" s="1602">
        <f t="shared" si="5"/>
        <v>701</v>
      </c>
      <c r="G47" s="1243">
        <v>47</v>
      </c>
      <c r="H47" s="1243" t="str">
        <f t="shared" si="6"/>
        <v>ineo 701</v>
      </c>
      <c r="I47" s="1603">
        <f>IF(Accessories!$A$1="d",'Mach List f. Acces'!H47,'Mach List f. Acces'!F47)</f>
        <v>701</v>
      </c>
    </row>
    <row r="48" spans="2:9">
      <c r="B48" s="964">
        <v>750</v>
      </c>
      <c r="C48" s="1843">
        <f t="shared" si="2"/>
        <v>48</v>
      </c>
      <c r="D48" s="964" t="s">
        <v>2368</v>
      </c>
      <c r="F48" s="1602">
        <f t="shared" si="5"/>
        <v>750</v>
      </c>
      <c r="G48" s="1243">
        <v>48</v>
      </c>
      <c r="H48" s="1243" t="str">
        <f t="shared" si="6"/>
        <v>ineo 750</v>
      </c>
      <c r="I48" s="1603">
        <f>IF(Accessories!$A$1="d",'Mach List f. Acces'!H48,'Mach List f. Acces'!F48)</f>
        <v>750</v>
      </c>
    </row>
    <row r="49" spans="2:9">
      <c r="B49" s="964">
        <v>751</v>
      </c>
      <c r="C49" s="1843">
        <f t="shared" si="2"/>
        <v>49</v>
      </c>
      <c r="D49" s="964" t="s">
        <v>2369</v>
      </c>
      <c r="F49" s="1602">
        <f t="shared" si="5"/>
        <v>751</v>
      </c>
      <c r="G49" s="1243">
        <v>49</v>
      </c>
      <c r="H49" s="1243" t="str">
        <f t="shared" si="6"/>
        <v>ineo 751</v>
      </c>
      <c r="I49" s="1603">
        <f>IF(Accessories!$A$1="d",'Mach List f. Acces'!H49,'Mach List f. Acces'!F49)</f>
        <v>751</v>
      </c>
    </row>
    <row r="50" spans="2:9">
      <c r="B50" s="964">
        <v>754</v>
      </c>
      <c r="C50" s="1843">
        <f t="shared" si="2"/>
        <v>50</v>
      </c>
      <c r="D50" s="964" t="s">
        <v>1964</v>
      </c>
      <c r="F50" s="1602">
        <f t="shared" si="5"/>
        <v>754</v>
      </c>
      <c r="G50" s="1243">
        <v>50</v>
      </c>
      <c r="H50" s="1243" t="str">
        <f t="shared" si="6"/>
        <v>ineo 754</v>
      </c>
      <c r="I50" s="1603">
        <f>IF(Accessories!$A$1="d",'Mach List f. Acces'!H50,'Mach List f. Acces'!F50)</f>
        <v>754</v>
      </c>
    </row>
    <row r="51" spans="2:9">
      <c r="B51" s="964" t="s">
        <v>2379</v>
      </c>
      <c r="C51" s="1843">
        <f t="shared" si="2"/>
        <v>51</v>
      </c>
      <c r="D51" s="964" t="s">
        <v>2377</v>
      </c>
      <c r="F51" s="1602" t="str">
        <f t="shared" si="5"/>
        <v>754e</v>
      </c>
      <c r="G51" s="1243">
        <v>51</v>
      </c>
      <c r="H51" s="1243" t="str">
        <f t="shared" si="6"/>
        <v>ineo 754e</v>
      </c>
      <c r="I51" s="1603" t="str">
        <f>IF(Accessories!$A$1="d",'Mach List f. Acces'!H51,'Mach List f. Acces'!F51)</f>
        <v>754e</v>
      </c>
    </row>
    <row r="52" spans="2:9">
      <c r="B52" s="964">
        <v>758</v>
      </c>
      <c r="C52" s="1843">
        <f t="shared" si="2"/>
        <v>52</v>
      </c>
      <c r="D52" s="964" t="s">
        <v>3520</v>
      </c>
      <c r="F52" s="1602">
        <f t="shared" si="5"/>
        <v>758</v>
      </c>
      <c r="G52" s="1243">
        <v>52</v>
      </c>
      <c r="H52" s="1243" t="str">
        <f t="shared" si="6"/>
        <v>ineo 758</v>
      </c>
      <c r="I52" s="1603">
        <f>IF(Accessories!$A$1="d",'Mach List f. Acces'!H52,'Mach List f. Acces'!F52)</f>
        <v>758</v>
      </c>
    </row>
    <row r="53" spans="2:9">
      <c r="B53" s="964" t="s">
        <v>897</v>
      </c>
      <c r="C53" s="1843">
        <f t="shared" si="2"/>
        <v>53</v>
      </c>
      <c r="D53" s="964" t="s">
        <v>2370</v>
      </c>
      <c r="F53" s="1602" t="str">
        <f t="shared" si="5"/>
        <v>C200</v>
      </c>
      <c r="G53" s="1243">
        <v>53</v>
      </c>
      <c r="H53" s="1243" t="str">
        <f t="shared" si="6"/>
        <v>ineo+ 200</v>
      </c>
      <c r="I53" s="1603" t="str">
        <f>IF(Accessories!$A$1="d",'Mach List f. Acces'!H53,'Mach List f. Acces'!F53)</f>
        <v>C200</v>
      </c>
    </row>
    <row r="54" spans="2:9">
      <c r="B54" s="964" t="s">
        <v>318</v>
      </c>
      <c r="C54" s="1843">
        <f t="shared" si="2"/>
        <v>54</v>
      </c>
      <c r="D54" s="964" t="s">
        <v>2371</v>
      </c>
      <c r="F54" s="1602" t="str">
        <f t="shared" si="5"/>
        <v>C203</v>
      </c>
      <c r="G54" s="1243">
        <v>54</v>
      </c>
      <c r="H54" s="1243" t="str">
        <f t="shared" si="6"/>
        <v>ineo+ 203</v>
      </c>
      <c r="I54" s="1603" t="str">
        <f>IF(Accessories!$A$1="d",'Mach List f. Acces'!H54,'Mach List f. Acces'!F54)</f>
        <v>C203</v>
      </c>
    </row>
    <row r="55" spans="2:9">
      <c r="B55" s="964" t="s">
        <v>1648</v>
      </c>
      <c r="C55" s="1843">
        <f t="shared" si="2"/>
        <v>55</v>
      </c>
      <c r="D55" s="964" t="s">
        <v>2505</v>
      </c>
      <c r="F55" s="1602" t="str">
        <f t="shared" si="5"/>
        <v>C20P</v>
      </c>
      <c r="G55" s="1243">
        <v>55</v>
      </c>
      <c r="H55" s="1243" t="str">
        <f t="shared" si="6"/>
        <v>ineo+ 20P</v>
      </c>
      <c r="I55" s="1603" t="str">
        <f>IF(Accessories!$A$1="d",'Mach List f. Acces'!H55,'Mach List f. Acces'!F55)</f>
        <v>C20P</v>
      </c>
    </row>
    <row r="56" spans="2:9">
      <c r="B56" s="964" t="s">
        <v>989</v>
      </c>
      <c r="C56" s="1843">
        <f t="shared" si="2"/>
        <v>56</v>
      </c>
      <c r="D56" s="964" t="s">
        <v>2348</v>
      </c>
      <c r="F56" s="1602" t="str">
        <f t="shared" si="5"/>
        <v>C220</v>
      </c>
      <c r="G56" s="1243">
        <v>56</v>
      </c>
      <c r="H56" s="1243" t="str">
        <f t="shared" si="6"/>
        <v>ineo+ 220</v>
      </c>
      <c r="I56" s="1603" t="str">
        <f>IF(Accessories!$A$1="d",'Mach List f. Acces'!H56,'Mach List f. Acces'!F56)</f>
        <v>C220</v>
      </c>
    </row>
    <row r="57" spans="2:9">
      <c r="B57" s="964" t="s">
        <v>2079</v>
      </c>
      <c r="C57" s="1843">
        <f t="shared" si="2"/>
        <v>57</v>
      </c>
      <c r="D57" s="964" t="s">
        <v>2356</v>
      </c>
      <c r="F57" s="1602" t="str">
        <f t="shared" si="5"/>
        <v>C224</v>
      </c>
      <c r="G57" s="1243">
        <v>57</v>
      </c>
      <c r="H57" s="1243" t="str">
        <f t="shared" si="6"/>
        <v>ineo+ 224</v>
      </c>
      <c r="I57" s="1603" t="str">
        <f>IF(Accessories!$A$1="d",'Mach List f. Acces'!H57,'Mach List f. Acces'!F57)</f>
        <v>C224</v>
      </c>
    </row>
    <row r="58" spans="2:9">
      <c r="B58" s="964" t="s">
        <v>2325</v>
      </c>
      <c r="C58" s="1843">
        <f t="shared" si="2"/>
        <v>58</v>
      </c>
      <c r="D58" s="964" t="s">
        <v>1975</v>
      </c>
      <c r="F58" s="1602" t="str">
        <f t="shared" si="5"/>
        <v>C224e</v>
      </c>
      <c r="G58" s="1243">
        <v>58</v>
      </c>
      <c r="H58" s="1243" t="str">
        <f t="shared" si="6"/>
        <v>ineo+ 224e</v>
      </c>
      <c r="I58" s="1603" t="str">
        <f>IF(Accessories!$A$1="d",'Mach List f. Acces'!H58,'Mach List f. Acces'!F58)</f>
        <v>C224e</v>
      </c>
    </row>
    <row r="59" spans="2:9">
      <c r="B59" s="964" t="s">
        <v>3256</v>
      </c>
      <c r="C59" s="1843">
        <f t="shared" si="2"/>
        <v>59</v>
      </c>
      <c r="D59" s="964" t="s">
        <v>3253</v>
      </c>
      <c r="F59" s="1602" t="str">
        <f t="shared" si="5"/>
        <v>C227</v>
      </c>
      <c r="G59" s="1243">
        <v>59</v>
      </c>
      <c r="H59" s="1243" t="str">
        <f t="shared" si="6"/>
        <v>ineo+ 227</v>
      </c>
      <c r="I59" s="1603" t="str">
        <f>IF(Accessories!$A$1="d",'Mach List f. Acces'!H59,'Mach List f. Acces'!F59)</f>
        <v>C227</v>
      </c>
    </row>
    <row r="60" spans="2:9">
      <c r="B60" s="964" t="s">
        <v>893</v>
      </c>
      <c r="C60" s="1843">
        <f t="shared" si="2"/>
        <v>60</v>
      </c>
      <c r="D60" s="964" t="s">
        <v>2372</v>
      </c>
      <c r="F60" s="1602" t="str">
        <f t="shared" si="5"/>
        <v>C250</v>
      </c>
      <c r="G60" s="1243">
        <v>60</v>
      </c>
      <c r="H60" s="1243" t="str">
        <f t="shared" si="6"/>
        <v>ineo+ 250</v>
      </c>
      <c r="I60" s="1603" t="str">
        <f>IF(Accessories!$A$1="d",'Mach List f. Acces'!H60,'Mach List f. Acces'!F60)</f>
        <v>C250</v>
      </c>
    </row>
    <row r="61" spans="2:9">
      <c r="B61" s="964" t="s">
        <v>894</v>
      </c>
      <c r="C61" s="1843">
        <f t="shared" si="2"/>
        <v>61</v>
      </c>
      <c r="D61" s="964" t="s">
        <v>2507</v>
      </c>
      <c r="F61" s="1602" t="str">
        <f t="shared" si="5"/>
        <v>C250P</v>
      </c>
      <c r="G61" s="1243">
        <v>61</v>
      </c>
      <c r="H61" s="1243" t="str">
        <f t="shared" si="6"/>
        <v>ineo+ 250P</v>
      </c>
      <c r="I61" s="1603" t="str">
        <f>IF(Accessories!$A$1="d",'Mach List f. Acces'!H61,'Mach List f. Acces'!F61)</f>
        <v>C250P</v>
      </c>
    </row>
    <row r="62" spans="2:9">
      <c r="B62" s="964" t="s">
        <v>1525</v>
      </c>
      <c r="C62" s="1843">
        <f t="shared" si="2"/>
        <v>62</v>
      </c>
      <c r="D62" s="964" t="s">
        <v>2508</v>
      </c>
      <c r="F62" s="1602" t="str">
        <f t="shared" si="5"/>
        <v>C252</v>
      </c>
      <c r="G62" s="1243">
        <v>62</v>
      </c>
      <c r="H62" s="1243" t="str">
        <f t="shared" si="6"/>
        <v>ineo+ 251</v>
      </c>
      <c r="I62" s="1603" t="str">
        <f>IF(Accessories!$A$1="d",'Mach List f. Acces'!H62,'Mach List f. Acces'!F62)</f>
        <v>C252</v>
      </c>
    </row>
    <row r="63" spans="2:9">
      <c r="B63" s="964" t="s">
        <v>1526</v>
      </c>
      <c r="C63" s="1843">
        <f t="shared" si="2"/>
        <v>63</v>
      </c>
      <c r="D63" s="964" t="s">
        <v>2509</v>
      </c>
      <c r="F63" s="1602" t="str">
        <f t="shared" si="5"/>
        <v>C252P</v>
      </c>
      <c r="G63" s="1243">
        <v>63</v>
      </c>
      <c r="H63" s="1243" t="str">
        <f t="shared" si="6"/>
        <v>ineo+ 251P</v>
      </c>
      <c r="I63" s="1603" t="str">
        <f>IF(Accessories!$A$1="d",'Mach List f. Acces'!H63,'Mach List f. Acces'!F63)</f>
        <v>C252P</v>
      </c>
    </row>
    <row r="64" spans="2:9">
      <c r="B64" s="964" t="s">
        <v>319</v>
      </c>
      <c r="C64" s="1843">
        <f t="shared" si="2"/>
        <v>64</v>
      </c>
      <c r="D64" s="964" t="s">
        <v>2373</v>
      </c>
      <c r="F64" s="1602" t="str">
        <f t="shared" si="5"/>
        <v>C253</v>
      </c>
      <c r="G64" s="1243">
        <v>64</v>
      </c>
      <c r="H64" s="1243" t="str">
        <f t="shared" si="6"/>
        <v>ineo+ 253</v>
      </c>
      <c r="I64" s="1603" t="str">
        <f>IF(Accessories!$A$1="d",'Mach List f. Acces'!H64,'Mach List f. Acces'!F64)</f>
        <v>C253</v>
      </c>
    </row>
    <row r="65" spans="2:9">
      <c r="B65" s="964" t="s">
        <v>3291</v>
      </c>
      <c r="C65" s="1843">
        <f t="shared" si="2"/>
        <v>65</v>
      </c>
      <c r="D65" s="964" t="s">
        <v>3289</v>
      </c>
      <c r="F65" s="1602" t="str">
        <f t="shared" si="5"/>
        <v>C258</v>
      </c>
      <c r="G65" s="1243">
        <v>65</v>
      </c>
      <c r="H65" s="1243" t="str">
        <f t="shared" ref="H65:H96" si="7">IFERROR(VLOOKUP(G65,C:D,2,0),"")</f>
        <v>ineo+ 258</v>
      </c>
      <c r="I65" s="1603" t="str">
        <f>IF(Accessories!$A$1="d",'Mach List f. Acces'!H65,'Mach List f. Acces'!F65)</f>
        <v>C258</v>
      </c>
    </row>
    <row r="66" spans="2:9">
      <c r="B66" s="964" t="s">
        <v>990</v>
      </c>
      <c r="C66" s="1843">
        <f t="shared" si="2"/>
        <v>66</v>
      </c>
      <c r="D66" s="964" t="s">
        <v>2349</v>
      </c>
      <c r="F66" s="1602" t="str">
        <f t="shared" si="5"/>
        <v>C280</v>
      </c>
      <c r="G66" s="1243">
        <v>66</v>
      </c>
      <c r="H66" s="1243" t="str">
        <f t="shared" si="7"/>
        <v>ineo+ 280</v>
      </c>
      <c r="I66" s="1603" t="str">
        <f>IF(Accessories!$A$1="d",'Mach List f. Acces'!H66,'Mach List f. Acces'!F66)</f>
        <v>C280</v>
      </c>
    </row>
    <row r="67" spans="2:9">
      <c r="B67" s="964" t="s">
        <v>2080</v>
      </c>
      <c r="C67" s="1843">
        <f t="shared" si="2"/>
        <v>67</v>
      </c>
      <c r="D67" s="964" t="s">
        <v>2357</v>
      </c>
      <c r="F67" s="1602" t="str">
        <f t="shared" si="5"/>
        <v>C284</v>
      </c>
      <c r="G67" s="1243">
        <v>67</v>
      </c>
      <c r="H67" s="1243" t="str">
        <f t="shared" si="7"/>
        <v>ineo+ 284</v>
      </c>
      <c r="I67" s="1603" t="str">
        <f>IF(Accessories!$A$1="d",'Mach List f. Acces'!H67,'Mach List f. Acces'!F67)</f>
        <v>C284</v>
      </c>
    </row>
    <row r="68" spans="2:9">
      <c r="B68" s="964" t="s">
        <v>2333</v>
      </c>
      <c r="C68" s="1843">
        <f t="shared" si="2"/>
        <v>68</v>
      </c>
      <c r="D68" s="964" t="s">
        <v>1976</v>
      </c>
      <c r="F68" s="1602" t="str">
        <f t="shared" si="5"/>
        <v>C284e</v>
      </c>
      <c r="G68" s="1243">
        <v>68</v>
      </c>
      <c r="H68" s="1243" t="str">
        <f t="shared" si="7"/>
        <v>ineo+ 284e</v>
      </c>
      <c r="I68" s="1603" t="str">
        <f>IF(Accessories!$A$1="d",'Mach List f. Acces'!H68,'Mach List f. Acces'!F68)</f>
        <v>C284e</v>
      </c>
    </row>
    <row r="69" spans="2:9">
      <c r="B69" s="964" t="s">
        <v>3257</v>
      </c>
      <c r="C69" s="1843">
        <f t="shared" si="2"/>
        <v>69</v>
      </c>
      <c r="D69" s="964" t="s">
        <v>3254</v>
      </c>
      <c r="F69" s="1602" t="str">
        <f t="shared" si="5"/>
        <v>C287</v>
      </c>
      <c r="G69" s="1243">
        <v>69</v>
      </c>
      <c r="H69" s="1243" t="str">
        <f t="shared" si="7"/>
        <v>ineo+ 287</v>
      </c>
      <c r="I69" s="1603" t="str">
        <f>IF(Accessories!$A$1="d",'Mach List f. Acces'!H69,'Mach List f. Acces'!F69)</f>
        <v>C287</v>
      </c>
    </row>
    <row r="70" spans="2:9">
      <c r="B70" s="964" t="s">
        <v>411</v>
      </c>
      <c r="C70" s="1843">
        <f t="shared" si="2"/>
        <v>69</v>
      </c>
      <c r="D70" s="987" t="e">
        <v>#N/A</v>
      </c>
      <c r="F70" s="1602" t="str">
        <f t="shared" si="5"/>
        <v>C300</v>
      </c>
      <c r="G70" s="1243">
        <v>70</v>
      </c>
      <c r="H70" s="1243" t="str">
        <f t="shared" si="7"/>
        <v>ineo+ 308</v>
      </c>
      <c r="I70" s="1603" t="str">
        <f>IF(Accessories!$A$1="d",'Mach List f. Acces'!H70,'Mach List f. Acces'!F70)</f>
        <v>C300</v>
      </c>
    </row>
    <row r="71" spans="2:9">
      <c r="B71" s="964" t="s">
        <v>3128</v>
      </c>
      <c r="C71" s="1843">
        <f t="shared" si="2"/>
        <v>70</v>
      </c>
      <c r="D71" s="964" t="s">
        <v>3132</v>
      </c>
      <c r="F71" s="1602" t="str">
        <f t="shared" si="5"/>
        <v>C308</v>
      </c>
      <c r="G71" s="1243">
        <v>71</v>
      </c>
      <c r="H71" s="1243" t="str">
        <f t="shared" si="7"/>
        <v>ineo+ 351</v>
      </c>
      <c r="I71" s="1603" t="str">
        <f>IF(Accessories!$A$1="d",'Mach List f. Acces'!H71,'Mach List f. Acces'!F71)</f>
        <v>C308</v>
      </c>
    </row>
    <row r="72" spans="2:9">
      <c r="B72" s="964" t="s">
        <v>412</v>
      </c>
      <c r="C72" s="1843">
        <f t="shared" si="2"/>
        <v>71</v>
      </c>
      <c r="D72" s="964" t="s">
        <v>2374</v>
      </c>
      <c r="F72" s="1602" t="str">
        <f t="shared" si="5"/>
        <v>C352</v>
      </c>
      <c r="G72" s="1243">
        <v>72</v>
      </c>
      <c r="H72" s="1243" t="str">
        <f t="shared" si="7"/>
        <v>ineo+ 351P</v>
      </c>
      <c r="I72" s="1603" t="str">
        <f>IF(Accessories!$A$1="d",'Mach List f. Acces'!H72,'Mach List f. Acces'!F72)</f>
        <v>C352</v>
      </c>
    </row>
    <row r="73" spans="2:9">
      <c r="B73" s="964" t="s">
        <v>615</v>
      </c>
      <c r="C73" s="1843">
        <f t="shared" si="2"/>
        <v>72</v>
      </c>
      <c r="D73" s="964" t="s">
        <v>2519</v>
      </c>
      <c r="F73" s="1602" t="str">
        <f t="shared" si="5"/>
        <v>C352P</v>
      </c>
      <c r="G73" s="1243">
        <v>73</v>
      </c>
      <c r="H73" s="1243" t="str">
        <f t="shared" si="7"/>
        <v>ineo+ 353</v>
      </c>
      <c r="I73" s="1603" t="str">
        <f>IF(Accessories!$A$1="d",'Mach List f. Acces'!H73,'Mach List f. Acces'!F73)</f>
        <v>C352P</v>
      </c>
    </row>
    <row r="74" spans="2:9">
      <c r="B74" s="964" t="s">
        <v>320</v>
      </c>
      <c r="C74" s="1843">
        <f t="shared" si="2"/>
        <v>73</v>
      </c>
      <c r="D74" s="964" t="s">
        <v>2510</v>
      </c>
      <c r="F74" s="1602" t="str">
        <f t="shared" si="5"/>
        <v>C353</v>
      </c>
      <c r="G74" s="1243">
        <v>74</v>
      </c>
      <c r="H74" s="1243" t="str">
        <f t="shared" si="7"/>
        <v>ineo+ 353P</v>
      </c>
      <c r="I74" s="1603" t="str">
        <f>IF(Accessories!$A$1="d",'Mach List f. Acces'!H74,'Mach List f. Acces'!F74)</f>
        <v>C353</v>
      </c>
    </row>
    <row r="75" spans="2:9">
      <c r="B75" s="964" t="s">
        <v>271</v>
      </c>
      <c r="C75" s="1843">
        <f t="shared" si="2"/>
        <v>74</v>
      </c>
      <c r="D75" s="964" t="s">
        <v>1865</v>
      </c>
      <c r="F75" s="1602" t="str">
        <f t="shared" si="5"/>
        <v>C353P</v>
      </c>
      <c r="G75" s="1243">
        <v>75</v>
      </c>
      <c r="H75" s="1243" t="str">
        <f t="shared" si="7"/>
        <v>ineo+ 35P</v>
      </c>
      <c r="I75" s="1603" t="str">
        <f>IF(Accessories!$A$1="d",'Mach List f. Acces'!H75,'Mach List f. Acces'!F75)</f>
        <v>C353P</v>
      </c>
    </row>
    <row r="76" spans="2:9">
      <c r="B76" s="964" t="s">
        <v>703</v>
      </c>
      <c r="C76" s="1843">
        <f t="shared" si="2"/>
        <v>75</v>
      </c>
      <c r="D76" s="964" t="s">
        <v>1887</v>
      </c>
      <c r="F76" s="1602" t="str">
        <f t="shared" si="5"/>
        <v>C35P</v>
      </c>
      <c r="G76" s="1243">
        <v>76</v>
      </c>
      <c r="H76" s="1243" t="str">
        <f t="shared" si="7"/>
        <v>ineo+ 360</v>
      </c>
      <c r="I76" s="1603" t="str">
        <f>IF(Accessories!$A$1="d",'Mach List f. Acces'!H76,'Mach List f. Acces'!F76)</f>
        <v>C35P</v>
      </c>
    </row>
    <row r="77" spans="2:9">
      <c r="B77" s="964" t="s">
        <v>991</v>
      </c>
      <c r="C77" s="1843">
        <f t="shared" si="2"/>
        <v>76</v>
      </c>
      <c r="D77" s="964" t="s">
        <v>2512</v>
      </c>
      <c r="F77" s="1602" t="str">
        <f t="shared" si="5"/>
        <v>C360</v>
      </c>
      <c r="G77" s="1243">
        <v>77</v>
      </c>
      <c r="H77" s="1243" t="str">
        <f t="shared" si="7"/>
        <v>ineo+ 360</v>
      </c>
      <c r="I77" s="1603" t="str">
        <f>IF(Accessories!$A$1="d",'Mach List f. Acces'!H77,'Mach List f. Acces'!F77)</f>
        <v>C360</v>
      </c>
    </row>
    <row r="78" spans="2:9">
      <c r="B78" s="964" t="s">
        <v>991</v>
      </c>
      <c r="C78" s="1843">
        <f t="shared" si="2"/>
        <v>77</v>
      </c>
      <c r="D78" s="964" t="s">
        <v>2512</v>
      </c>
      <c r="F78" s="1602" t="str">
        <f t="shared" si="5"/>
        <v>C360</v>
      </c>
      <c r="G78" s="1243">
        <v>78</v>
      </c>
      <c r="H78" s="1243" t="str">
        <f t="shared" si="7"/>
        <v>ineo+ 360</v>
      </c>
      <c r="I78" s="1603" t="str">
        <f>IF(Accessories!$A$1="d",'Mach List f. Acces'!H78,'Mach List f. Acces'!F78)</f>
        <v>C360</v>
      </c>
    </row>
    <row r="79" spans="2:9">
      <c r="B79" s="964" t="s">
        <v>991</v>
      </c>
      <c r="C79" s="1843">
        <f t="shared" si="2"/>
        <v>78</v>
      </c>
      <c r="D79" s="964" t="s">
        <v>2512</v>
      </c>
      <c r="F79" s="1602" t="str">
        <f t="shared" si="5"/>
        <v>C360</v>
      </c>
      <c r="G79" s="1243">
        <v>79</v>
      </c>
      <c r="H79" s="1243" t="str">
        <f t="shared" si="7"/>
        <v>ineo+ 364</v>
      </c>
      <c r="I79" s="1603" t="str">
        <f>IF(Accessories!$A$1="d",'Mach List f. Acces'!H79,'Mach List f. Acces'!F79)</f>
        <v>C360</v>
      </c>
    </row>
    <row r="80" spans="2:9">
      <c r="B80" s="964" t="s">
        <v>2081</v>
      </c>
      <c r="C80" s="1843">
        <f t="shared" si="2"/>
        <v>79</v>
      </c>
      <c r="D80" s="964" t="s">
        <v>2358</v>
      </c>
      <c r="F80" s="1602" t="str">
        <f t="shared" ref="F80:F143" si="8">B80</f>
        <v>C364</v>
      </c>
      <c r="G80" s="1243">
        <v>80</v>
      </c>
      <c r="H80" s="1243" t="str">
        <f t="shared" si="7"/>
        <v>ineo+ 364e</v>
      </c>
      <c r="I80" s="1603" t="str">
        <f>IF(Accessories!$A$1="d",'Mach List f. Acces'!H80,'Mach List f. Acces'!F80)</f>
        <v>C364</v>
      </c>
    </row>
    <row r="81" spans="2:9">
      <c r="B81" s="964" t="s">
        <v>2082</v>
      </c>
      <c r="C81" s="1843">
        <f t="shared" si="2"/>
        <v>80</v>
      </c>
      <c r="D81" s="964" t="s">
        <v>1977</v>
      </c>
      <c r="F81" s="1602" t="str">
        <f t="shared" si="8"/>
        <v>C364e</v>
      </c>
      <c r="G81" s="1243">
        <v>81</v>
      </c>
      <c r="H81" s="1243" t="str">
        <f t="shared" si="7"/>
        <v>ineo+ 368</v>
      </c>
      <c r="I81" s="1603" t="str">
        <f>IF(Accessories!$A$1="d",'Mach List f. Acces'!H81,'Mach List f. Acces'!F81)</f>
        <v>C364e</v>
      </c>
    </row>
    <row r="82" spans="2:9">
      <c r="B82" s="964" t="s">
        <v>3130</v>
      </c>
      <c r="C82" s="1843">
        <f t="shared" si="2"/>
        <v>81</v>
      </c>
      <c r="D82" s="964" t="s">
        <v>3133</v>
      </c>
      <c r="F82" s="1602" t="str">
        <f t="shared" si="8"/>
        <v>C368</v>
      </c>
      <c r="G82" s="1243">
        <v>82</v>
      </c>
      <c r="H82" s="1243" t="str">
        <f t="shared" si="7"/>
        <v>ineo+ 451</v>
      </c>
      <c r="I82" s="1603" t="str">
        <f>IF(Accessories!$A$1="d",'Mach List f. Acces'!H82,'Mach List f. Acces'!F82)</f>
        <v>C368</v>
      </c>
    </row>
    <row r="83" spans="2:9">
      <c r="B83" s="964" t="s">
        <v>747</v>
      </c>
      <c r="C83" s="1843">
        <f t="shared" si="2"/>
        <v>82</v>
      </c>
      <c r="D83" s="964" t="s">
        <v>2353</v>
      </c>
      <c r="F83" s="1602" t="str">
        <f t="shared" si="8"/>
        <v>C451</v>
      </c>
      <c r="G83" s="1243">
        <v>83</v>
      </c>
      <c r="H83" s="1243" t="str">
        <f t="shared" si="7"/>
        <v>ineo+ 452</v>
      </c>
      <c r="I83" s="1603" t="str">
        <f>IF(Accessories!$A$1="d",'Mach List f. Acces'!H83,'Mach List f. Acces'!F83)</f>
        <v>C451</v>
      </c>
    </row>
    <row r="84" spans="2:9">
      <c r="B84" s="964" t="s">
        <v>1102</v>
      </c>
      <c r="C84" s="1843">
        <f t="shared" ref="C84:C147" si="9">IF(ISERROR(D84),C83,C83+1)</f>
        <v>83</v>
      </c>
      <c r="D84" s="964" t="s">
        <v>2359</v>
      </c>
      <c r="F84" s="1602" t="str">
        <f t="shared" si="8"/>
        <v>C452</v>
      </c>
      <c r="G84" s="1243">
        <v>84</v>
      </c>
      <c r="H84" s="1243" t="str">
        <f t="shared" si="7"/>
        <v>ineo+ 454</v>
      </c>
      <c r="I84" s="1603" t="str">
        <f>IF(Accessories!$A$1="d",'Mach List f. Acces'!H84,'Mach List f. Acces'!F84)</f>
        <v>C452</v>
      </c>
    </row>
    <row r="85" spans="2:9">
      <c r="B85" s="964" t="s">
        <v>1804</v>
      </c>
      <c r="C85" s="1843">
        <f t="shared" si="9"/>
        <v>84</v>
      </c>
      <c r="D85" s="964" t="s">
        <v>1866</v>
      </c>
      <c r="F85" s="1602" t="str">
        <f t="shared" si="8"/>
        <v>C454</v>
      </c>
      <c r="G85" s="1243">
        <v>85</v>
      </c>
      <c r="H85" s="1243" t="str">
        <f t="shared" si="7"/>
        <v>ineo+ 454e</v>
      </c>
      <c r="I85" s="1603" t="str">
        <f>IF(Accessories!$A$1="d",'Mach List f. Acces'!H85,'Mach List f. Acces'!F85)</f>
        <v>C454</v>
      </c>
    </row>
    <row r="86" spans="2:9">
      <c r="B86" s="964" t="s">
        <v>2052</v>
      </c>
      <c r="C86" s="1843">
        <f t="shared" si="9"/>
        <v>85</v>
      </c>
      <c r="D86" s="964" t="s">
        <v>2049</v>
      </c>
      <c r="F86" s="1602" t="str">
        <f t="shared" si="8"/>
        <v>C454e</v>
      </c>
      <c r="G86" s="1243">
        <v>86</v>
      </c>
      <c r="H86" s="1243" t="str">
        <f t="shared" si="7"/>
        <v>ineo+ 458</v>
      </c>
      <c r="I86" s="1603" t="str">
        <f>IF(Accessories!$A$1="d",'Mach List f. Acces'!H86,'Mach List f. Acces'!F86)</f>
        <v>C454e</v>
      </c>
    </row>
    <row r="87" spans="2:9">
      <c r="B87" s="964" t="s">
        <v>3665</v>
      </c>
      <c r="C87" s="1843">
        <f t="shared" si="9"/>
        <v>86</v>
      </c>
      <c r="D87" s="964" t="s">
        <v>3671</v>
      </c>
      <c r="F87" s="1602" t="str">
        <f t="shared" si="8"/>
        <v>C458</v>
      </c>
      <c r="G87" s="1243">
        <v>87</v>
      </c>
      <c r="H87" s="1243" t="str">
        <f t="shared" si="7"/>
        <v>ineo+ 550</v>
      </c>
      <c r="I87" s="1603" t="str">
        <f>IF(Accessories!$A$1="d",'Mach List f. Acces'!H87,'Mach List f. Acces'!F87)</f>
        <v>C458</v>
      </c>
    </row>
    <row r="88" spans="2:9">
      <c r="B88" s="964" t="s">
        <v>748</v>
      </c>
      <c r="C88" s="1843">
        <f t="shared" si="9"/>
        <v>87</v>
      </c>
      <c r="D88" s="964" t="s">
        <v>2354</v>
      </c>
      <c r="F88" s="1602" t="str">
        <f t="shared" si="8"/>
        <v>C550</v>
      </c>
      <c r="G88" s="1243">
        <v>88</v>
      </c>
      <c r="H88" s="1243" t="str">
        <f t="shared" si="7"/>
        <v>ineo+ 552</v>
      </c>
      <c r="I88" s="1603" t="str">
        <f>IF(Accessories!$A$1="d",'Mach List f. Acces'!H88,'Mach List f. Acces'!F88)</f>
        <v>C550</v>
      </c>
    </row>
    <row r="89" spans="2:9">
      <c r="B89" s="964" t="s">
        <v>1416</v>
      </c>
      <c r="C89" s="1843">
        <f t="shared" si="9"/>
        <v>88</v>
      </c>
      <c r="D89" s="964" t="s">
        <v>2360</v>
      </c>
      <c r="F89" s="1602" t="str">
        <f t="shared" si="8"/>
        <v>C552</v>
      </c>
      <c r="G89" s="1243">
        <v>89</v>
      </c>
      <c r="H89" s="1243" t="str">
        <f t="shared" si="7"/>
        <v>ineo+ 552</v>
      </c>
      <c r="I89" s="1603" t="str">
        <f>IF(Accessories!$A$1="d",'Mach List f. Acces'!H89,'Mach List f. Acces'!F89)</f>
        <v>C552</v>
      </c>
    </row>
    <row r="90" spans="2:9">
      <c r="B90" s="964" t="s">
        <v>1416</v>
      </c>
      <c r="C90" s="1843">
        <f t="shared" si="9"/>
        <v>89</v>
      </c>
      <c r="D90" s="964" t="s">
        <v>2360</v>
      </c>
      <c r="F90" s="1602" t="str">
        <f t="shared" si="8"/>
        <v>C552</v>
      </c>
      <c r="G90" s="1243">
        <v>90</v>
      </c>
      <c r="H90" s="1243" t="str">
        <f t="shared" si="7"/>
        <v>ineo+ 554</v>
      </c>
      <c r="I90" s="1603" t="str">
        <f>IF(Accessories!$A$1="d",'Mach List f. Acces'!H90,'Mach List f. Acces'!F90)</f>
        <v>C552</v>
      </c>
    </row>
    <row r="91" spans="2:9">
      <c r="B91" s="964" t="s">
        <v>1789</v>
      </c>
      <c r="C91" s="1843">
        <f t="shared" si="9"/>
        <v>90</v>
      </c>
      <c r="D91" s="964" t="s">
        <v>1867</v>
      </c>
      <c r="F91" s="1602" t="str">
        <f t="shared" si="8"/>
        <v>C554</v>
      </c>
      <c r="G91" s="1243">
        <v>91</v>
      </c>
      <c r="H91" s="1243" t="str">
        <f t="shared" si="7"/>
        <v>ineo+ 554e</v>
      </c>
      <c r="I91" s="1603" t="str">
        <f>IF(Accessories!$A$1="d",'Mach List f. Acces'!H91,'Mach List f. Acces'!F91)</f>
        <v>C554</v>
      </c>
    </row>
    <row r="92" spans="2:9">
      <c r="B92" s="964" t="s">
        <v>2051</v>
      </c>
      <c r="C92" s="1843">
        <f t="shared" si="9"/>
        <v>91</v>
      </c>
      <c r="D92" s="964" t="s">
        <v>2050</v>
      </c>
      <c r="F92" s="1602" t="str">
        <f t="shared" si="8"/>
        <v>C554e</v>
      </c>
      <c r="G92" s="1243">
        <v>92</v>
      </c>
      <c r="H92" s="1243" t="str">
        <f t="shared" si="7"/>
        <v>ineo+ 558</v>
      </c>
      <c r="I92" s="1603" t="str">
        <f>IF(Accessories!$A$1="d",'Mach List f. Acces'!H92,'Mach List f. Acces'!F92)</f>
        <v>C554e</v>
      </c>
    </row>
    <row r="93" spans="2:9">
      <c r="B93" s="964" t="s">
        <v>3674</v>
      </c>
      <c r="C93" s="1843">
        <f t="shared" si="9"/>
        <v>92</v>
      </c>
      <c r="D93" s="964" t="s">
        <v>3672</v>
      </c>
      <c r="F93" s="1602" t="str">
        <f t="shared" si="8"/>
        <v>C558</v>
      </c>
      <c r="G93" s="1243">
        <v>93</v>
      </c>
      <c r="H93" s="1243" t="str">
        <f t="shared" si="7"/>
        <v>ineo+ 650</v>
      </c>
      <c r="I93" s="1603" t="str">
        <f>IF(Accessories!$A$1="d",'Mach List f. Acces'!H93,'Mach List f. Acces'!F93)</f>
        <v>C558</v>
      </c>
    </row>
    <row r="94" spans="2:9">
      <c r="B94" s="964" t="s">
        <v>1400</v>
      </c>
      <c r="C94" s="1843">
        <f t="shared" si="9"/>
        <v>93</v>
      </c>
      <c r="D94" s="964" t="s">
        <v>2355</v>
      </c>
      <c r="F94" s="1602" t="str">
        <f t="shared" si="8"/>
        <v>C650</v>
      </c>
      <c r="G94" s="1243">
        <v>94</v>
      </c>
      <c r="H94" s="1243" t="str">
        <f t="shared" si="7"/>
        <v>ineo+ 652</v>
      </c>
      <c r="I94" s="1603" t="str">
        <f>IF(Accessories!$A$1="d",'Mach List f. Acces'!H94,'Mach List f. Acces'!F94)</f>
        <v>C650</v>
      </c>
    </row>
    <row r="95" spans="2:9">
      <c r="B95" s="964" t="s">
        <v>1417</v>
      </c>
      <c r="C95" s="1843">
        <f t="shared" si="9"/>
        <v>94</v>
      </c>
      <c r="D95" s="964" t="s">
        <v>2361</v>
      </c>
      <c r="F95" s="1602" t="str">
        <f t="shared" si="8"/>
        <v>C652</v>
      </c>
      <c r="G95" s="1243">
        <v>95</v>
      </c>
      <c r="H95" s="1243" t="str">
        <f t="shared" si="7"/>
        <v>ineo+ 652DS</v>
      </c>
      <c r="I95" s="1603" t="str">
        <f>IF(Accessories!$A$1="d",'Mach List f. Acces'!H95,'Mach List f. Acces'!F95)</f>
        <v>C652</v>
      </c>
    </row>
    <row r="96" spans="2:9">
      <c r="B96" s="964" t="s">
        <v>845</v>
      </c>
      <c r="C96" s="1843">
        <f t="shared" si="9"/>
        <v>95</v>
      </c>
      <c r="D96" s="964" t="s">
        <v>2362</v>
      </c>
      <c r="F96" s="1602" t="str">
        <f t="shared" si="8"/>
        <v>C652DS</v>
      </c>
      <c r="G96" s="1243">
        <v>96</v>
      </c>
      <c r="H96" s="1243" t="str">
        <f t="shared" si="7"/>
        <v>ineo+ 654</v>
      </c>
      <c r="I96" s="1603" t="str">
        <f>IF(Accessories!$A$1="d",'Mach List f. Acces'!H96,'Mach List f. Acces'!F96)</f>
        <v>C652DS</v>
      </c>
    </row>
    <row r="97" spans="2:9">
      <c r="B97" s="964" t="s">
        <v>1149</v>
      </c>
      <c r="C97" s="1843">
        <f t="shared" si="9"/>
        <v>96</v>
      </c>
      <c r="D97" s="964" t="s">
        <v>1868</v>
      </c>
      <c r="F97" s="1602" t="str">
        <f t="shared" si="8"/>
        <v>C654</v>
      </c>
      <c r="G97" s="1243">
        <v>97</v>
      </c>
      <c r="H97" s="1243" t="str">
        <f t="shared" ref="H97:H128" si="10">IFERROR(VLOOKUP(G97,C:D,2,0),"")</f>
        <v>ineo+ 654e</v>
      </c>
      <c r="I97" s="1603" t="str">
        <f>IF(Accessories!$A$1="d",'Mach List f. Acces'!H97,'Mach List f. Acces'!F97)</f>
        <v>C654</v>
      </c>
    </row>
    <row r="98" spans="2:9">
      <c r="B98" s="964" t="s">
        <v>2072</v>
      </c>
      <c r="C98" s="1843">
        <f t="shared" si="9"/>
        <v>97</v>
      </c>
      <c r="D98" s="964" t="s">
        <v>2070</v>
      </c>
      <c r="F98" s="1602" t="str">
        <f t="shared" si="8"/>
        <v>C654e</v>
      </c>
      <c r="G98" s="1243">
        <v>98</v>
      </c>
      <c r="H98" s="1243" t="str">
        <f t="shared" si="10"/>
        <v>ineo+ 658</v>
      </c>
      <c r="I98" s="1603" t="str">
        <f>IF(Accessories!$A$1="d",'Mach List f. Acces'!H98,'Mach List f. Acces'!F98)</f>
        <v>C654e</v>
      </c>
    </row>
    <row r="99" spans="2:9">
      <c r="B99" s="964" t="s">
        <v>3675</v>
      </c>
      <c r="C99" s="1843">
        <f t="shared" si="9"/>
        <v>98</v>
      </c>
      <c r="D99" s="964" t="s">
        <v>3673</v>
      </c>
      <c r="F99" s="1602" t="str">
        <f t="shared" si="8"/>
        <v>C658</v>
      </c>
      <c r="G99" s="1243">
        <v>99</v>
      </c>
      <c r="H99" s="1243" t="str">
        <f t="shared" si="10"/>
        <v>ineo+ 659</v>
      </c>
      <c r="I99" s="1603" t="str">
        <f>IF(Accessories!$A$1="d",'Mach List f. Acces'!H99,'Mach List f. Acces'!F99)</f>
        <v>C658</v>
      </c>
    </row>
    <row r="100" spans="2:9">
      <c r="B100" s="964" t="s">
        <v>4102</v>
      </c>
      <c r="C100" s="1843">
        <f t="shared" si="9"/>
        <v>99</v>
      </c>
      <c r="D100" s="964" t="s">
        <v>4100</v>
      </c>
      <c r="F100" s="1602" t="str">
        <f t="shared" si="8"/>
        <v>C659</v>
      </c>
      <c r="G100" s="1243">
        <v>100</v>
      </c>
      <c r="H100" s="1243" t="str">
        <f t="shared" si="10"/>
        <v>ineo+ 754</v>
      </c>
      <c r="I100" s="1603" t="str">
        <f>IF(Accessories!$A$1="d",'Mach List f. Acces'!H100,'Mach List f. Acces'!F100)</f>
        <v>C659</v>
      </c>
    </row>
    <row r="101" spans="2:9">
      <c r="B101" s="964" t="s">
        <v>1150</v>
      </c>
      <c r="C101" s="1843">
        <f t="shared" si="9"/>
        <v>100</v>
      </c>
      <c r="D101" s="964" t="s">
        <v>1869</v>
      </c>
      <c r="F101" s="1602" t="str">
        <f t="shared" si="8"/>
        <v>C754</v>
      </c>
      <c r="G101" s="1243">
        <v>101</v>
      </c>
      <c r="H101" s="1243" t="str">
        <f t="shared" si="10"/>
        <v>ineo+ 754e</v>
      </c>
      <c r="I101" s="1603" t="str">
        <f>IF(Accessories!$A$1="d",'Mach List f. Acces'!H101,'Mach List f. Acces'!F101)</f>
        <v>C754</v>
      </c>
    </row>
    <row r="102" spans="2:9">
      <c r="B102" s="964" t="s">
        <v>2073</v>
      </c>
      <c r="C102" s="1843">
        <f t="shared" si="9"/>
        <v>101</v>
      </c>
      <c r="D102" s="964" t="s">
        <v>2071</v>
      </c>
      <c r="F102" s="1602" t="str">
        <f t="shared" si="8"/>
        <v>C754e</v>
      </c>
      <c r="G102" s="1243">
        <v>102</v>
      </c>
      <c r="H102" s="1243" t="str">
        <f t="shared" si="10"/>
        <v>ineo+ 759</v>
      </c>
      <c r="I102" s="1603" t="str">
        <f>IF(Accessories!$A$1="d",'Mach List f. Acces'!H102,'Mach List f. Acces'!F102)</f>
        <v>C754e</v>
      </c>
    </row>
    <row r="103" spans="2:9">
      <c r="B103" s="964" t="s">
        <v>4103</v>
      </c>
      <c r="C103" s="1843">
        <f t="shared" si="9"/>
        <v>102</v>
      </c>
      <c r="D103" s="964" t="s">
        <v>4101</v>
      </c>
      <c r="F103" s="1602" t="str">
        <f t="shared" si="8"/>
        <v>C759</v>
      </c>
      <c r="G103" s="1243">
        <v>103</v>
      </c>
      <c r="H103" s="1243" t="str">
        <f t="shared" si="10"/>
        <v>D13f</v>
      </c>
      <c r="I103" s="1603" t="str">
        <f>IF(Accessories!$A$1="d",'Mach List f. Acces'!H103,'Mach List f. Acces'!F103)</f>
        <v>C759</v>
      </c>
    </row>
    <row r="104" spans="2:9">
      <c r="B104" s="964" t="s">
        <v>1494</v>
      </c>
      <c r="C104" s="1843">
        <f t="shared" si="9"/>
        <v>103</v>
      </c>
      <c r="D104" s="964" t="s">
        <v>2516</v>
      </c>
      <c r="F104" s="1602" t="str">
        <f t="shared" si="8"/>
        <v>130f</v>
      </c>
      <c r="G104" s="1243">
        <v>104</v>
      </c>
      <c r="H104" s="1243" t="str">
        <f t="shared" si="10"/>
        <v>D131f</v>
      </c>
      <c r="I104" s="1603" t="str">
        <f>IF(Accessories!$A$1="d",'Mach List f. Acces'!H104,'Mach List f. Acces'!F104)</f>
        <v>130f</v>
      </c>
    </row>
    <row r="105" spans="2:9">
      <c r="B105" s="964" t="s">
        <v>191</v>
      </c>
      <c r="C105" s="1843">
        <f t="shared" si="9"/>
        <v>104</v>
      </c>
      <c r="D105" s="964" t="s">
        <v>1972</v>
      </c>
      <c r="F105" s="1602" t="str">
        <f t="shared" si="8"/>
        <v>131f</v>
      </c>
      <c r="G105" s="1243">
        <v>105</v>
      </c>
      <c r="H105" s="1243" t="str">
        <f t="shared" si="10"/>
        <v>D162f</v>
      </c>
      <c r="I105" s="1603" t="str">
        <f>IF(Accessories!$A$1="d",'Mach List f. Acces'!H105,'Mach List f. Acces'!F105)</f>
        <v>131f</v>
      </c>
    </row>
    <row r="106" spans="2:9">
      <c r="B106" s="964" t="s">
        <v>2328</v>
      </c>
      <c r="C106" s="1843">
        <f t="shared" si="9"/>
        <v>105</v>
      </c>
      <c r="D106" s="964" t="s">
        <v>2517</v>
      </c>
      <c r="F106" s="1602" t="str">
        <f t="shared" si="8"/>
        <v>1600f</v>
      </c>
      <c r="G106" s="1243">
        <v>106</v>
      </c>
      <c r="H106" s="1243" t="str">
        <f t="shared" si="10"/>
        <v>ineo 160F</v>
      </c>
      <c r="I106" s="1603" t="str">
        <f>IF(Accessories!$A$1="d",'Mach List f. Acces'!H106,'Mach List f. Acces'!F106)</f>
        <v>1600f</v>
      </c>
    </row>
    <row r="107" spans="2:9">
      <c r="B107" s="964" t="s">
        <v>1031</v>
      </c>
      <c r="C107" s="1843">
        <f t="shared" si="9"/>
        <v>106</v>
      </c>
      <c r="D107" s="964" t="s">
        <v>2501</v>
      </c>
      <c r="F107" s="1602" t="str">
        <f t="shared" si="8"/>
        <v>160f</v>
      </c>
      <c r="G107" s="1243">
        <v>107</v>
      </c>
      <c r="H107" s="1243" t="str">
        <f t="shared" si="10"/>
        <v>ineo 160P</v>
      </c>
      <c r="I107" s="1603" t="str">
        <f>IF(Accessories!$A$1="d",'Mach List f. Acces'!H107,'Mach List f. Acces'!F107)</f>
        <v>160f</v>
      </c>
    </row>
    <row r="108" spans="2:9">
      <c r="B108" s="964">
        <v>161</v>
      </c>
      <c r="C108" s="1843">
        <f t="shared" si="9"/>
        <v>107</v>
      </c>
      <c r="D108" s="964" t="s">
        <v>2502</v>
      </c>
      <c r="F108" s="1602">
        <f t="shared" si="8"/>
        <v>161</v>
      </c>
      <c r="G108" s="1243">
        <v>108</v>
      </c>
      <c r="H108" s="1243" t="str">
        <f t="shared" si="10"/>
        <v>D191F</v>
      </c>
      <c r="I108" s="1603">
        <f>IF(Accessories!$A$1="d",'Mach List f. Acces'!H108,'Mach List f. Acces'!F108)</f>
        <v>161</v>
      </c>
    </row>
    <row r="109" spans="2:9">
      <c r="B109" s="964" t="s">
        <v>2330</v>
      </c>
      <c r="C109" s="1843">
        <f t="shared" si="9"/>
        <v>108</v>
      </c>
      <c r="D109" s="964" t="s">
        <v>2561</v>
      </c>
      <c r="F109" s="1602" t="str">
        <f t="shared" si="8"/>
        <v>190f</v>
      </c>
      <c r="G109" s="1243">
        <v>109</v>
      </c>
      <c r="H109" s="1243" t="str">
        <f t="shared" si="10"/>
        <v>D240F</v>
      </c>
      <c r="I109" s="1603" t="str">
        <f>IF(Accessories!$A$1="d",'Mach List f. Acces'!H109,'Mach List f. Acces'!F109)</f>
        <v>190f</v>
      </c>
    </row>
    <row r="110" spans="2:9">
      <c r="B110" s="964" t="s">
        <v>2331</v>
      </c>
      <c r="C110" s="1843">
        <f t="shared" si="9"/>
        <v>109</v>
      </c>
      <c r="D110" s="964" t="s">
        <v>2562</v>
      </c>
      <c r="F110" s="1602" t="str">
        <f t="shared" si="8"/>
        <v>240f</v>
      </c>
      <c r="G110" s="1243">
        <v>110</v>
      </c>
      <c r="H110" s="1243" t="str">
        <f t="shared" si="10"/>
        <v>ineo 36</v>
      </c>
      <c r="I110" s="1603" t="str">
        <f>IF(Accessories!$A$1="d",'Mach List f. Acces'!H110,'Mach List f. Acces'!F110)</f>
        <v>240f</v>
      </c>
    </row>
    <row r="111" spans="2:9">
      <c r="B111" s="964">
        <v>20</v>
      </c>
      <c r="C111" s="1843">
        <f t="shared" si="9"/>
        <v>109</v>
      </c>
      <c r="D111" s="987" t="e">
        <v>#N/A</v>
      </c>
      <c r="F111" s="1602">
        <f t="shared" si="8"/>
        <v>20</v>
      </c>
      <c r="G111" s="1243">
        <v>111</v>
      </c>
      <c r="H111" s="1243" t="str">
        <f t="shared" si="10"/>
        <v>ineo 42</v>
      </c>
      <c r="I111" s="1603">
        <f>IF(Accessories!$A$1="d",'Mach List f. Acces'!H111,'Mach List f. Acces'!F111)</f>
        <v>20</v>
      </c>
    </row>
    <row r="112" spans="2:9">
      <c r="B112" s="964">
        <v>36</v>
      </c>
      <c r="C112" s="1843">
        <f t="shared" si="9"/>
        <v>110</v>
      </c>
      <c r="D112" s="964" t="s">
        <v>1888</v>
      </c>
      <c r="F112" s="1602">
        <f t="shared" si="8"/>
        <v>36</v>
      </c>
      <c r="G112" s="1243">
        <v>112</v>
      </c>
      <c r="H112" s="1243" t="str">
        <f t="shared" si="10"/>
        <v>ineo 3320</v>
      </c>
      <c r="I112" s="1603">
        <f>IF(Accessories!$A$1="d",'Mach List f. Acces'!H112,'Mach List f. Acces'!F112)</f>
        <v>36</v>
      </c>
    </row>
    <row r="113" spans="2:9">
      <c r="B113" s="964">
        <v>42</v>
      </c>
      <c r="C113" s="1843">
        <f t="shared" si="9"/>
        <v>111</v>
      </c>
      <c r="D113" s="964" t="s">
        <v>1889</v>
      </c>
      <c r="F113" s="1602">
        <f t="shared" si="8"/>
        <v>42</v>
      </c>
      <c r="G113" s="1243">
        <v>113</v>
      </c>
      <c r="H113" s="1243" t="str">
        <f t="shared" si="10"/>
        <v>ineo 3622</v>
      </c>
      <c r="I113" s="1603">
        <f>IF(Accessories!$A$1="d",'Mach List f. Acces'!H113,'Mach List f. Acces'!F113)</f>
        <v>42</v>
      </c>
    </row>
    <row r="114" spans="2:9">
      <c r="B114" s="964">
        <v>43</v>
      </c>
      <c r="C114" s="1843">
        <f t="shared" si="9"/>
        <v>111</v>
      </c>
      <c r="D114" s="987" t="e">
        <v>#N/A</v>
      </c>
      <c r="F114" s="1602">
        <f t="shared" si="8"/>
        <v>43</v>
      </c>
      <c r="G114" s="1243">
        <v>114</v>
      </c>
      <c r="H114" s="1243" t="str">
        <f t="shared" si="10"/>
        <v>ineo 4020</v>
      </c>
      <c r="I114" s="1603">
        <f>IF(Accessories!$A$1="d",'Mach List f. Acces'!H114,'Mach List f. Acces'!F114)</f>
        <v>43</v>
      </c>
    </row>
    <row r="115" spans="2:9">
      <c r="B115" s="964">
        <v>3320</v>
      </c>
      <c r="C115" s="1843">
        <f t="shared" si="9"/>
        <v>112</v>
      </c>
      <c r="D115" s="964" t="s">
        <v>2525</v>
      </c>
      <c r="F115" s="1602">
        <f t="shared" si="8"/>
        <v>3320</v>
      </c>
      <c r="G115" s="1243">
        <v>115</v>
      </c>
      <c r="H115" s="1243" t="str">
        <f t="shared" si="10"/>
        <v>ineo 4050</v>
      </c>
      <c r="I115" s="1603">
        <f>IF(Accessories!$A$1="d",'Mach List f. Acces'!H115,'Mach List f. Acces'!F115)</f>
        <v>3320</v>
      </c>
    </row>
    <row r="116" spans="2:9">
      <c r="B116" s="964">
        <v>3622</v>
      </c>
      <c r="C116" s="1843">
        <f t="shared" si="9"/>
        <v>113</v>
      </c>
      <c r="D116" s="964" t="s">
        <v>4447</v>
      </c>
      <c r="F116" s="1602">
        <f t="shared" si="8"/>
        <v>3622</v>
      </c>
      <c r="G116" s="1243">
        <v>116</v>
      </c>
      <c r="H116" s="1243" t="str">
        <f t="shared" si="10"/>
        <v>ineo 4052</v>
      </c>
      <c r="I116" s="1603">
        <f>IF(Accessories!$A$1="d",'Mach List f. Acces'!H116,'Mach List f. Acces'!F116)</f>
        <v>3622</v>
      </c>
    </row>
    <row r="117" spans="2:9">
      <c r="B117" s="964">
        <v>4020</v>
      </c>
      <c r="C117" s="1843">
        <f t="shared" si="9"/>
        <v>114</v>
      </c>
      <c r="D117" s="964" t="s">
        <v>2526</v>
      </c>
      <c r="F117" s="1602">
        <f t="shared" si="8"/>
        <v>4020</v>
      </c>
      <c r="G117" s="1243">
        <v>117</v>
      </c>
      <c r="H117" s="1243" t="str">
        <f t="shared" si="10"/>
        <v>ineo 4422</v>
      </c>
      <c r="I117" s="1603">
        <f>IF(Accessories!$A$1="d",'Mach List f. Acces'!H117,'Mach List f. Acces'!F117)</f>
        <v>4020</v>
      </c>
    </row>
    <row r="118" spans="2:9">
      <c r="B118" s="964">
        <v>4050</v>
      </c>
      <c r="C118" s="1843">
        <f t="shared" si="9"/>
        <v>115</v>
      </c>
      <c r="D118" s="964" t="s">
        <v>2642</v>
      </c>
      <c r="F118" s="1602">
        <f t="shared" si="8"/>
        <v>4050</v>
      </c>
      <c r="G118" s="1243">
        <v>118</v>
      </c>
      <c r="H118" s="1243" t="str">
        <f t="shared" si="10"/>
        <v>ineo 4750</v>
      </c>
      <c r="I118" s="1603">
        <f>IF(Accessories!$A$1="d",'Mach List f. Acces'!H118,'Mach List f. Acces'!F118)</f>
        <v>4050</v>
      </c>
    </row>
    <row r="119" spans="2:9">
      <c r="B119" s="964">
        <v>4052</v>
      </c>
      <c r="C119" s="1843">
        <f t="shared" si="9"/>
        <v>116</v>
      </c>
      <c r="D119" s="964" t="s">
        <v>4448</v>
      </c>
      <c r="F119" s="1602">
        <f t="shared" si="8"/>
        <v>4052</v>
      </c>
      <c r="G119" s="1243">
        <v>119</v>
      </c>
      <c r="H119" s="1243" t="str">
        <f t="shared" si="10"/>
        <v>ineo 4752</v>
      </c>
      <c r="I119" s="1603">
        <f>IF(Accessories!$A$1="d",'Mach List f. Acces'!H119,'Mach List f. Acces'!F119)</f>
        <v>4052</v>
      </c>
    </row>
    <row r="120" spans="2:9">
      <c r="B120" s="964">
        <v>4422</v>
      </c>
      <c r="C120" s="1843">
        <f t="shared" si="9"/>
        <v>117</v>
      </c>
      <c r="D120" s="964" t="s">
        <v>4449</v>
      </c>
      <c r="F120" s="1602">
        <f t="shared" si="8"/>
        <v>4422</v>
      </c>
      <c r="G120" s="1243">
        <v>120</v>
      </c>
      <c r="H120" s="1243" t="str">
        <f t="shared" si="10"/>
        <v>ineo 25e</v>
      </c>
      <c r="I120" s="1603">
        <f>IF(Accessories!$A$1="d",'Mach List f. Acces'!H120,'Mach List f. Acces'!F120)</f>
        <v>4422</v>
      </c>
    </row>
    <row r="121" spans="2:9">
      <c r="B121" s="964">
        <v>4750</v>
      </c>
      <c r="C121" s="1843">
        <f t="shared" si="9"/>
        <v>118</v>
      </c>
      <c r="D121" s="964" t="s">
        <v>2643</v>
      </c>
      <c r="F121" s="1602">
        <f t="shared" si="8"/>
        <v>4750</v>
      </c>
      <c r="G121" s="1243">
        <v>121</v>
      </c>
      <c r="H121" s="1243" t="str">
        <f t="shared" si="10"/>
        <v>ineo 3300P</v>
      </c>
      <c r="I121" s="1603">
        <f>IF(Accessories!$A$1="d",'Mach List f. Acces'!H121,'Mach List f. Acces'!F121)</f>
        <v>4750</v>
      </c>
    </row>
    <row r="122" spans="2:9">
      <c r="B122" s="964">
        <v>4752</v>
      </c>
      <c r="C122" s="1843">
        <f t="shared" si="9"/>
        <v>119</v>
      </c>
      <c r="D122" s="964" t="s">
        <v>4450</v>
      </c>
      <c r="F122" s="1602">
        <f t="shared" si="8"/>
        <v>4752</v>
      </c>
      <c r="G122" s="1243">
        <v>122</v>
      </c>
      <c r="H122" s="1243" t="str">
        <f t="shared" si="10"/>
        <v>ineo 3301P</v>
      </c>
      <c r="I122" s="1603">
        <f>IF(Accessories!$A$1="d",'Mach List f. Acces'!H122,'Mach List f. Acces'!F122)</f>
        <v>4752</v>
      </c>
    </row>
    <row r="123" spans="2:9">
      <c r="B123" s="964" t="s">
        <v>180</v>
      </c>
      <c r="C123" s="1843">
        <f t="shared" si="9"/>
        <v>119</v>
      </c>
      <c r="D123" s="987" t="e">
        <v>#N/A</v>
      </c>
      <c r="F123" s="1602" t="str">
        <f t="shared" si="8"/>
        <v>20P</v>
      </c>
      <c r="G123" s="1243">
        <v>123</v>
      </c>
      <c r="H123" s="1243" t="str">
        <f t="shared" si="10"/>
        <v>ineo 3602P</v>
      </c>
      <c r="I123" s="1603" t="str">
        <f>IF(Accessories!$A$1="d",'Mach List f. Acces'!H123,'Mach List f. Acces'!F123)</f>
        <v>20P</v>
      </c>
    </row>
    <row r="124" spans="2:9">
      <c r="B124" s="964" t="s">
        <v>1959</v>
      </c>
      <c r="C124" s="1843">
        <f t="shared" si="9"/>
        <v>120</v>
      </c>
      <c r="D124" s="964" t="s">
        <v>1943</v>
      </c>
      <c r="F124" s="1602" t="str">
        <f t="shared" si="8"/>
        <v>25e</v>
      </c>
      <c r="G124" s="1243">
        <v>124</v>
      </c>
      <c r="H124" s="1243" t="str">
        <f t="shared" si="10"/>
        <v>ineo 4000P</v>
      </c>
      <c r="I124" s="1603" t="str">
        <f>IF(Accessories!$A$1="d",'Mach List f. Acces'!H124,'Mach List f. Acces'!F124)</f>
        <v>25e</v>
      </c>
    </row>
    <row r="125" spans="2:9">
      <c r="B125" s="964" t="s">
        <v>2018</v>
      </c>
      <c r="C125" s="1843">
        <f t="shared" si="9"/>
        <v>121</v>
      </c>
      <c r="D125" s="964" t="s">
        <v>1993</v>
      </c>
      <c r="F125" s="1602" t="str">
        <f t="shared" si="8"/>
        <v>3300P</v>
      </c>
      <c r="G125" s="1243">
        <v>125</v>
      </c>
      <c r="H125" s="1243" t="str">
        <f t="shared" si="10"/>
        <v>ineo 40P</v>
      </c>
      <c r="I125" s="1603" t="str">
        <f>IF(Accessories!$A$1="d",'Mach List f. Acces'!H125,'Mach List f. Acces'!F125)</f>
        <v>3300P</v>
      </c>
    </row>
    <row r="126" spans="2:9">
      <c r="B126" s="964" t="s">
        <v>3242</v>
      </c>
      <c r="C126" s="1843">
        <f t="shared" si="9"/>
        <v>122</v>
      </c>
      <c r="D126" s="964" t="s">
        <v>3241</v>
      </c>
      <c r="F126" s="1602" t="str">
        <f t="shared" si="8"/>
        <v>3301P</v>
      </c>
      <c r="G126" s="1243">
        <v>126</v>
      </c>
      <c r="H126" s="1243" t="str">
        <f t="shared" si="10"/>
        <v>ineo 4402P</v>
      </c>
      <c r="I126" s="1603" t="str">
        <f>IF(Accessories!$A$1="d",'Mach List f. Acces'!H126,'Mach List f. Acces'!F126)</f>
        <v>3301P</v>
      </c>
    </row>
    <row r="127" spans="2:9">
      <c r="B127" s="964" t="s">
        <v>4407</v>
      </c>
      <c r="C127" s="1843">
        <f t="shared" si="9"/>
        <v>123</v>
      </c>
      <c r="D127" s="964" t="s">
        <v>4404</v>
      </c>
      <c r="F127" s="1602" t="str">
        <f t="shared" si="8"/>
        <v>3602P</v>
      </c>
      <c r="G127" s="1243">
        <v>127</v>
      </c>
      <c r="H127" s="1243" t="str">
        <f t="shared" si="10"/>
        <v>ineo 4700P</v>
      </c>
      <c r="I127" s="1603" t="str">
        <f>IF(Accessories!$A$1="d",'Mach List f. Acces'!H127,'Mach List f. Acces'!F127)</f>
        <v>3602P</v>
      </c>
    </row>
    <row r="128" spans="2:9">
      <c r="B128" s="964" t="s">
        <v>2019</v>
      </c>
      <c r="C128" s="1843">
        <f t="shared" si="9"/>
        <v>124</v>
      </c>
      <c r="D128" s="964" t="s">
        <v>1994</v>
      </c>
      <c r="F128" s="1602" t="str">
        <f t="shared" si="8"/>
        <v>4000P</v>
      </c>
      <c r="G128" s="1243">
        <v>128</v>
      </c>
      <c r="H128" s="1243" t="str">
        <f t="shared" si="10"/>
        <v>ineo 4702P</v>
      </c>
      <c r="I128" s="1603" t="str">
        <f>IF(Accessories!$A$1="d",'Mach List f. Acces'!H128,'Mach List f. Acces'!F128)</f>
        <v>4000P</v>
      </c>
    </row>
    <row r="129" spans="2:9">
      <c r="B129" s="964" t="s">
        <v>986</v>
      </c>
      <c r="C129" s="1843">
        <f t="shared" si="9"/>
        <v>125</v>
      </c>
      <c r="D129" s="964" t="s">
        <v>1890</v>
      </c>
      <c r="F129" s="1602" t="str">
        <f t="shared" si="8"/>
        <v>40P</v>
      </c>
      <c r="G129" s="1243">
        <v>129</v>
      </c>
      <c r="H129" s="1243" t="str">
        <f t="shared" ref="H129:H160" si="11">IFERROR(VLOOKUP(G129,C:D,2,0),"")</f>
        <v>ineo+ 20</v>
      </c>
      <c r="I129" s="1603" t="str">
        <f>IF(Accessories!$A$1="d",'Mach List f. Acces'!H129,'Mach List f. Acces'!F129)</f>
        <v>40P</v>
      </c>
    </row>
    <row r="130" spans="2:9">
      <c r="B130" s="964" t="s">
        <v>4408</v>
      </c>
      <c r="C130" s="1843">
        <f t="shared" si="9"/>
        <v>126</v>
      </c>
      <c r="D130" s="964" t="s">
        <v>4405</v>
      </c>
      <c r="F130" s="1602" t="str">
        <f t="shared" si="8"/>
        <v>4402P</v>
      </c>
      <c r="G130" s="1243">
        <v>130</v>
      </c>
      <c r="H130" s="1243" t="str">
        <f t="shared" si="11"/>
        <v>ineo+ 25</v>
      </c>
      <c r="I130" s="1603" t="str">
        <f>IF(Accessories!$A$1="d",'Mach List f. Acces'!H130,'Mach List f. Acces'!F130)</f>
        <v>4402P</v>
      </c>
    </row>
    <row r="131" spans="2:9">
      <c r="B131" s="964" t="s">
        <v>2020</v>
      </c>
      <c r="C131" s="1843">
        <f t="shared" si="9"/>
        <v>127</v>
      </c>
      <c r="D131" s="964" t="s">
        <v>1995</v>
      </c>
      <c r="F131" s="1602" t="str">
        <f t="shared" si="8"/>
        <v>4700P</v>
      </c>
      <c r="G131" s="1243">
        <v>131</v>
      </c>
      <c r="H131" s="1243" t="str">
        <f t="shared" si="11"/>
        <v>ineo+ 3100P</v>
      </c>
      <c r="I131" s="1603" t="str">
        <f>IF(Accessories!$A$1="d",'Mach List f. Acces'!H131,'Mach List f. Acces'!F131)</f>
        <v>4700P</v>
      </c>
    </row>
    <row r="132" spans="2:9">
      <c r="B132" s="964" t="s">
        <v>4409</v>
      </c>
      <c r="C132" s="1843">
        <f t="shared" si="9"/>
        <v>128</v>
      </c>
      <c r="D132" s="964" t="s">
        <v>4406</v>
      </c>
      <c r="F132" s="1602" t="str">
        <f t="shared" si="8"/>
        <v>4702P</v>
      </c>
      <c r="G132" s="1243">
        <v>132</v>
      </c>
      <c r="H132" s="1243" t="str">
        <f t="shared" si="11"/>
        <v>ineo+ 3110</v>
      </c>
      <c r="I132" s="1603" t="str">
        <f>IF(Accessories!$A$1="d",'Mach List f. Acces'!H132,'Mach List f. Acces'!F132)</f>
        <v>4702P</v>
      </c>
    </row>
    <row r="133" spans="2:9">
      <c r="B133" s="964" t="s">
        <v>278</v>
      </c>
      <c r="C133" s="1843">
        <f t="shared" si="9"/>
        <v>128</v>
      </c>
      <c r="D133" s="987" t="e">
        <v>#N/A</v>
      </c>
      <c r="F133" s="1602" t="str">
        <f t="shared" si="8"/>
        <v>C10</v>
      </c>
      <c r="G133" s="1243">
        <v>133</v>
      </c>
      <c r="H133" s="1243" t="str">
        <f t="shared" si="11"/>
        <v>ineo+ 31P</v>
      </c>
      <c r="I133" s="1603" t="str">
        <f>IF(Accessories!$A$1="d",'Mach List f. Acces'!H133,'Mach List f. Acces'!F133)</f>
        <v>C10</v>
      </c>
    </row>
    <row r="134" spans="2:9">
      <c r="B134" s="964" t="s">
        <v>1513</v>
      </c>
      <c r="C134" s="1843">
        <f t="shared" si="9"/>
        <v>128</v>
      </c>
      <c r="D134" s="987" t="e">
        <v>#N/A</v>
      </c>
      <c r="F134" s="1602" t="str">
        <f t="shared" si="8"/>
        <v>C10P</v>
      </c>
      <c r="G134" s="1243">
        <v>134</v>
      </c>
      <c r="H134" s="1243" t="str">
        <f t="shared" si="11"/>
        <v>ineo+ 3350</v>
      </c>
      <c r="I134" s="1603" t="str">
        <f>IF(Accessories!$A$1="d",'Mach List f. Acces'!H134,'Mach List f. Acces'!F134)</f>
        <v>C10P</v>
      </c>
    </row>
    <row r="135" spans="2:9">
      <c r="B135" s="964" t="s">
        <v>273</v>
      </c>
      <c r="C135" s="1843">
        <f t="shared" si="9"/>
        <v>129</v>
      </c>
      <c r="D135" s="964" t="s">
        <v>2506</v>
      </c>
      <c r="F135" s="1602" t="str">
        <f t="shared" si="8"/>
        <v>C20</v>
      </c>
      <c r="G135" s="1243">
        <v>135</v>
      </c>
      <c r="H135" s="1243" t="str">
        <f t="shared" si="11"/>
        <v>ineo+ 3351</v>
      </c>
      <c r="I135" s="1603" t="str">
        <f>IF(Accessories!$A$1="d",'Mach List f. Acces'!H135,'Mach List f. Acces'!F135)</f>
        <v>C20</v>
      </c>
    </row>
    <row r="136" spans="2:9">
      <c r="B136" s="964" t="s">
        <v>778</v>
      </c>
      <c r="C136" s="1843">
        <f t="shared" si="9"/>
        <v>130</v>
      </c>
      <c r="D136" s="964" t="s">
        <v>1885</v>
      </c>
      <c r="F136" s="1602" t="str">
        <f t="shared" si="8"/>
        <v>C25</v>
      </c>
      <c r="G136" s="1243">
        <v>136</v>
      </c>
      <c r="H136" s="1243" t="str">
        <f t="shared" si="11"/>
        <v>ineo+ 35</v>
      </c>
      <c r="I136" s="1603" t="str">
        <f>IF(Accessories!$A$1="d",'Mach List f. Acces'!H136,'Mach List f. Acces'!F136)</f>
        <v>C25</v>
      </c>
    </row>
    <row r="137" spans="2:9">
      <c r="B137" s="964" t="s">
        <v>1514</v>
      </c>
      <c r="C137" s="1843">
        <f t="shared" si="9"/>
        <v>130</v>
      </c>
      <c r="D137" s="987" t="e">
        <v>#N/A</v>
      </c>
      <c r="F137" s="1602" t="str">
        <f t="shared" si="8"/>
        <v>C30P</v>
      </c>
      <c r="G137" s="1243">
        <v>137</v>
      </c>
      <c r="H137" s="1243" t="str">
        <f t="shared" si="11"/>
        <v>ineo+ 3850</v>
      </c>
      <c r="I137" s="1603" t="str">
        <f>IF(Accessories!$A$1="d",'Mach List f. Acces'!H137,'Mach List f. Acces'!F137)</f>
        <v>C30P</v>
      </c>
    </row>
    <row r="138" spans="2:9">
      <c r="B138" s="964" t="s">
        <v>2670</v>
      </c>
      <c r="C138" s="1843">
        <f t="shared" si="9"/>
        <v>131</v>
      </c>
      <c r="D138" s="964" t="s">
        <v>2669</v>
      </c>
      <c r="F138" s="1602" t="str">
        <f t="shared" si="8"/>
        <v>C3100P</v>
      </c>
      <c r="G138" s="1243">
        <v>138</v>
      </c>
      <c r="H138" s="1243" t="str">
        <f t="shared" si="11"/>
        <v>ineo+ 3850FS</v>
      </c>
      <c r="I138" s="1603" t="str">
        <f>IF(Accessories!$A$1="d",'Mach List f. Acces'!H138,'Mach List f. Acces'!F138)</f>
        <v>C3100P</v>
      </c>
    </row>
    <row r="139" spans="2:9">
      <c r="B139" s="964" t="s">
        <v>2880</v>
      </c>
      <c r="C139" s="1843">
        <f t="shared" si="9"/>
        <v>132</v>
      </c>
      <c r="D139" s="964" t="s">
        <v>2879</v>
      </c>
      <c r="F139" s="1602" t="str">
        <f t="shared" si="8"/>
        <v>C3110</v>
      </c>
      <c r="G139" s="1243">
        <v>139</v>
      </c>
      <c r="H139" s="1243" t="str">
        <f t="shared" si="11"/>
        <v>ineo+ 3851</v>
      </c>
      <c r="I139" s="1603" t="str">
        <f>IF(Accessories!$A$1="d",'Mach List f. Acces'!H139,'Mach List f. Acces'!F139)</f>
        <v>C3110</v>
      </c>
    </row>
    <row r="140" spans="2:9">
      <c r="B140" s="964" t="s">
        <v>515</v>
      </c>
      <c r="C140" s="1843">
        <f t="shared" si="9"/>
        <v>133</v>
      </c>
      <c r="D140" s="964" t="s">
        <v>2511</v>
      </c>
      <c r="F140" s="1602" t="str">
        <f t="shared" si="8"/>
        <v>C31P</v>
      </c>
      <c r="G140" s="1243">
        <v>140</v>
      </c>
      <c r="H140" s="1243" t="str">
        <f t="shared" si="11"/>
        <v>ineo+ 3851FS</v>
      </c>
      <c r="I140" s="1603" t="str">
        <f>IF(Accessories!$A$1="d",'Mach List f. Acces'!H140,'Mach List f. Acces'!F140)</f>
        <v>C31P</v>
      </c>
    </row>
    <row r="141" spans="2:9">
      <c r="B141" s="964" t="s">
        <v>2585</v>
      </c>
      <c r="C141" s="1843">
        <f t="shared" si="9"/>
        <v>134</v>
      </c>
      <c r="D141" s="964" t="s">
        <v>2563</v>
      </c>
      <c r="F141" s="1602" t="str">
        <f t="shared" si="8"/>
        <v>C3350</v>
      </c>
      <c r="G141" s="1243">
        <v>141</v>
      </c>
      <c r="H141" s="1243" t="str">
        <f t="shared" si="11"/>
        <v>ineo 950</v>
      </c>
      <c r="I141" s="1603" t="str">
        <f>IF(Accessories!$A$1="d",'Mach List f. Acces'!H141,'Mach List f. Acces'!F141)</f>
        <v>C3350</v>
      </c>
    </row>
    <row r="142" spans="2:9">
      <c r="B142" s="964" t="s">
        <v>3826</v>
      </c>
      <c r="C142" s="1843">
        <f t="shared" si="9"/>
        <v>135</v>
      </c>
      <c r="D142" s="964" t="s">
        <v>3820</v>
      </c>
      <c r="F142" s="1602" t="str">
        <f t="shared" si="8"/>
        <v>C3351</v>
      </c>
      <c r="G142" s="1243">
        <v>142</v>
      </c>
      <c r="H142" s="1243" t="str">
        <f t="shared" si="11"/>
        <v>ineo 951</v>
      </c>
      <c r="I142" s="1603" t="str">
        <f>IF(Accessories!$A$1="d",'Mach List f. Acces'!H142,'Mach List f. Acces'!F142)</f>
        <v>C3351</v>
      </c>
    </row>
    <row r="143" spans="2:9">
      <c r="B143" s="964" t="s">
        <v>702</v>
      </c>
      <c r="C143" s="1843">
        <f t="shared" si="9"/>
        <v>136</v>
      </c>
      <c r="D143" s="964" t="s">
        <v>1886</v>
      </c>
      <c r="F143" s="1602" t="str">
        <f t="shared" si="8"/>
        <v>C35</v>
      </c>
      <c r="G143" s="1243">
        <v>143</v>
      </c>
      <c r="H143" s="1243" t="str">
        <f t="shared" si="11"/>
        <v>ineo 958</v>
      </c>
      <c r="I143" s="1603" t="str">
        <f>IF(Accessories!$A$1="d",'Mach List f. Acces'!H143,'Mach List f. Acces'!F143)</f>
        <v>C35</v>
      </c>
    </row>
    <row r="144" spans="2:9">
      <c r="B144" s="964" t="s">
        <v>2586</v>
      </c>
      <c r="C144" s="1843">
        <f t="shared" si="9"/>
        <v>137</v>
      </c>
      <c r="D144" s="964" t="s">
        <v>2564</v>
      </c>
      <c r="F144" s="1602" t="str">
        <f t="shared" ref="F144:F189" si="12">B144</f>
        <v>C3850</v>
      </c>
      <c r="G144" s="1243">
        <v>144</v>
      </c>
      <c r="H144" s="1243" t="str">
        <f t="shared" si="11"/>
        <v>ineo 1051</v>
      </c>
      <c r="I144" s="1603" t="str">
        <f>IF(Accessories!$A$1="d",'Mach List f. Acces'!H144,'Mach List f. Acces'!F144)</f>
        <v>C3850</v>
      </c>
    </row>
    <row r="145" spans="2:9">
      <c r="B145" s="964" t="s">
        <v>2984</v>
      </c>
      <c r="C145" s="1843">
        <f t="shared" si="9"/>
        <v>138</v>
      </c>
      <c r="D145" s="964" t="s">
        <v>2988</v>
      </c>
      <c r="F145" s="1602" t="str">
        <f t="shared" si="12"/>
        <v>C3850FS</v>
      </c>
      <c r="G145" s="1243">
        <v>145</v>
      </c>
      <c r="H145" s="1243" t="str">
        <f t="shared" si="11"/>
        <v>ineo 1052e</v>
      </c>
      <c r="I145" s="1603" t="str">
        <f>IF(Accessories!$A$1="d",'Mach List f. Acces'!H145,'Mach List f. Acces'!F145)</f>
        <v>C3850FS</v>
      </c>
    </row>
    <row r="146" spans="2:9">
      <c r="B146" s="964" t="s">
        <v>3827</v>
      </c>
      <c r="C146" s="1843">
        <f t="shared" si="9"/>
        <v>139</v>
      </c>
      <c r="D146" s="964" t="s">
        <v>3821</v>
      </c>
      <c r="F146" s="1602" t="str">
        <f t="shared" si="12"/>
        <v>C3851</v>
      </c>
      <c r="G146" s="1243">
        <v>146</v>
      </c>
      <c r="H146" s="1243" t="str">
        <f t="shared" si="11"/>
        <v>ineo 1100</v>
      </c>
      <c r="I146" s="1603" t="str">
        <f>IF(Accessories!$A$1="d",'Mach List f. Acces'!H146,'Mach List f. Acces'!F146)</f>
        <v>C3851</v>
      </c>
    </row>
    <row r="147" spans="2:9">
      <c r="B147" s="964" t="s">
        <v>3828</v>
      </c>
      <c r="C147" s="1843">
        <f t="shared" si="9"/>
        <v>140</v>
      </c>
      <c r="D147" s="964" t="s">
        <v>3822</v>
      </c>
      <c r="F147" s="1602" t="str">
        <f t="shared" si="12"/>
        <v>C3851FS</v>
      </c>
      <c r="G147" s="1243">
        <v>147</v>
      </c>
      <c r="H147" s="1243" t="str">
        <f t="shared" si="11"/>
        <v>ineo 1200</v>
      </c>
      <c r="I147" s="1603" t="str">
        <f>IF(Accessories!$A$1="d",'Mach List f. Acces'!H147,'Mach List f. Acces'!F147)</f>
        <v>C3851FS</v>
      </c>
    </row>
    <row r="148" spans="2:9">
      <c r="B148" s="964" t="s">
        <v>2068</v>
      </c>
      <c r="C148" s="1843">
        <f t="shared" ref="C148:C202" si="13">IF(ISERROR(D148),C147,C147+1)</f>
        <v>140</v>
      </c>
      <c r="D148" s="987" t="e">
        <v>#N/A</v>
      </c>
      <c r="F148" s="1602" t="str">
        <f t="shared" si="12"/>
        <v>PRO 754</v>
      </c>
      <c r="G148" s="1243">
        <v>148</v>
      </c>
      <c r="H148" s="1243" t="str">
        <f t="shared" si="11"/>
        <v>ineo 1250e</v>
      </c>
      <c r="I148" s="1603" t="str">
        <f>IF(Accessories!$A$1="d",'Mach List f. Acces'!H148,'Mach List f. Acces'!F148)</f>
        <v>PRO 754</v>
      </c>
    </row>
    <row r="149" spans="2:9">
      <c r="B149" s="964" t="s">
        <v>2380</v>
      </c>
      <c r="C149" s="1843">
        <f t="shared" si="13"/>
        <v>140</v>
      </c>
      <c r="D149" s="987" t="e">
        <v>#N/A</v>
      </c>
      <c r="F149" s="1602" t="str">
        <f t="shared" si="12"/>
        <v>PRO 754e</v>
      </c>
      <c r="G149" s="1243">
        <v>149</v>
      </c>
      <c r="H149" s="1243" t="str">
        <f t="shared" si="11"/>
        <v>ineo+ 754-PP</v>
      </c>
      <c r="I149" s="1603" t="str">
        <f>IF(Accessories!$A$1="d",'Mach List f. Acces'!H149,'Mach List f. Acces'!F149)</f>
        <v>PRO 754e</v>
      </c>
    </row>
    <row r="150" spans="2:9">
      <c r="B150" s="964">
        <v>920</v>
      </c>
      <c r="C150" s="1843">
        <f t="shared" si="13"/>
        <v>140</v>
      </c>
      <c r="D150" s="987" t="e">
        <v>#N/A</v>
      </c>
      <c r="F150" s="1602">
        <f t="shared" si="12"/>
        <v>920</v>
      </c>
      <c r="G150" s="1243">
        <v>150</v>
      </c>
      <c r="H150" s="1243" t="str">
        <f t="shared" si="11"/>
        <v>ineo+ 754e-PP</v>
      </c>
      <c r="I150" s="1603">
        <f>IF(Accessories!$A$1="d",'Mach List f. Acces'!H150,'Mach List f. Acces'!F150)</f>
        <v>920</v>
      </c>
    </row>
    <row r="151" spans="2:9">
      <c r="B151" s="964">
        <v>950</v>
      </c>
      <c r="C151" s="1843">
        <f t="shared" si="13"/>
        <v>141</v>
      </c>
      <c r="D151" s="964" t="s">
        <v>2087</v>
      </c>
      <c r="F151" s="1602">
        <f t="shared" si="12"/>
        <v>950</v>
      </c>
      <c r="G151" s="1243">
        <v>151</v>
      </c>
      <c r="H151" s="1243" t="str">
        <f t="shared" si="11"/>
        <v>ineo+ 5500</v>
      </c>
      <c r="I151" s="1603">
        <f>IF(Accessories!$A$1="d",'Mach List f. Acces'!H151,'Mach List f. Acces'!F151)</f>
        <v>950</v>
      </c>
    </row>
    <row r="152" spans="2:9">
      <c r="B152" s="964">
        <v>951</v>
      </c>
      <c r="C152" s="1843">
        <f t="shared" si="13"/>
        <v>142</v>
      </c>
      <c r="D152" s="964" t="s">
        <v>1884</v>
      </c>
      <c r="F152" s="1602">
        <f t="shared" si="12"/>
        <v>951</v>
      </c>
      <c r="G152" s="1243">
        <v>152</v>
      </c>
      <c r="H152" s="1243" t="str">
        <f t="shared" si="11"/>
        <v>ineo+ 5501</v>
      </c>
      <c r="I152" s="1603">
        <f>IF(Accessories!$A$1="d",'Mach List f. Acces'!H152,'Mach List f. Acces'!F152)</f>
        <v>951</v>
      </c>
    </row>
    <row r="153" spans="2:9">
      <c r="B153" s="964">
        <v>958</v>
      </c>
      <c r="C153" s="1843">
        <f t="shared" si="13"/>
        <v>143</v>
      </c>
      <c r="D153" s="964" t="s">
        <v>3630</v>
      </c>
      <c r="F153" s="1602">
        <f t="shared" si="12"/>
        <v>958</v>
      </c>
      <c r="G153" s="1243">
        <v>153</v>
      </c>
      <c r="H153" s="1243" t="str">
        <f t="shared" si="11"/>
        <v>ineo+ 6500</v>
      </c>
      <c r="I153" s="1603">
        <f>IF(Accessories!$A$1="d",'Mach List f. Acces'!H153,'Mach List f. Acces'!F153)</f>
        <v>958</v>
      </c>
    </row>
    <row r="154" spans="2:9">
      <c r="B154" s="964" t="s">
        <v>2074</v>
      </c>
      <c r="C154" s="1843">
        <f t="shared" si="13"/>
        <v>143</v>
      </c>
      <c r="D154" s="987" t="e">
        <v>#N/A</v>
      </c>
      <c r="F154" s="1602" t="str">
        <f t="shared" si="12"/>
        <v>1050e</v>
      </c>
      <c r="G154" s="1243">
        <v>154</v>
      </c>
      <c r="H154" s="1243" t="str">
        <f t="shared" si="11"/>
        <v>ineo+ 6501</v>
      </c>
      <c r="I154" s="1603" t="str">
        <f>IF(Accessories!$A$1="d",'Mach List f. Acces'!H154,'Mach List f. Acces'!F154)</f>
        <v>1050e</v>
      </c>
    </row>
    <row r="155" spans="2:9">
      <c r="B155" s="964" t="s">
        <v>2075</v>
      </c>
      <c r="C155" s="1843">
        <f t="shared" si="13"/>
        <v>143</v>
      </c>
      <c r="D155" s="987" t="e">
        <v>#N/A</v>
      </c>
      <c r="F155" s="1602" t="str">
        <f t="shared" si="12"/>
        <v>1050eP</v>
      </c>
      <c r="G155" s="1243">
        <v>155</v>
      </c>
      <c r="H155" s="1243" t="str">
        <f t="shared" si="11"/>
        <v>ineo+ 6000L</v>
      </c>
      <c r="I155" s="1603" t="str">
        <f>IF(Accessories!$A$1="d",'Mach List f. Acces'!H155,'Mach List f. Acces'!F155)</f>
        <v>1050eP</v>
      </c>
    </row>
    <row r="156" spans="2:9">
      <c r="B156" s="964">
        <v>1051</v>
      </c>
      <c r="C156" s="1843">
        <f t="shared" si="13"/>
        <v>144</v>
      </c>
      <c r="D156" s="964" t="s">
        <v>2503</v>
      </c>
      <c r="F156" s="1602">
        <f t="shared" si="12"/>
        <v>1051</v>
      </c>
      <c r="G156" s="1243">
        <v>156</v>
      </c>
      <c r="H156" s="1243" t="str">
        <f t="shared" si="11"/>
        <v>ineo+ 1060L</v>
      </c>
      <c r="I156" s="1603">
        <f>IF(Accessories!$A$1="d",'Mach List f. Acces'!H156,'Mach List f. Acces'!F156)</f>
        <v>1051</v>
      </c>
    </row>
    <row r="157" spans="2:9">
      <c r="B157" s="964" t="s">
        <v>3407</v>
      </c>
      <c r="C157" s="1843">
        <f t="shared" si="13"/>
        <v>145</v>
      </c>
      <c r="D157" s="964" t="s">
        <v>3411</v>
      </c>
      <c r="F157" s="1602" t="str">
        <f t="shared" si="12"/>
        <v>1052e</v>
      </c>
      <c r="G157" s="1243">
        <v>157</v>
      </c>
      <c r="H157" s="1243" t="str">
        <f t="shared" si="11"/>
        <v>ineo+ 2060L</v>
      </c>
      <c r="I157" s="1603" t="str">
        <f>IF(Accessories!$A$1="d",'Mach List f. Acces'!H157,'Mach List f. Acces'!F157)</f>
        <v>1052e</v>
      </c>
    </row>
    <row r="158" spans="2:9">
      <c r="B158" s="964">
        <v>1100</v>
      </c>
      <c r="C158" s="1843">
        <f t="shared" si="13"/>
        <v>146</v>
      </c>
      <c r="D158" s="964" t="s">
        <v>3357</v>
      </c>
      <c r="F158" s="1602">
        <f t="shared" si="12"/>
        <v>1100</v>
      </c>
      <c r="G158" s="1243">
        <v>158</v>
      </c>
      <c r="H158" s="1243" t="str">
        <f t="shared" si="11"/>
        <v>ineo+ 3070L</v>
      </c>
      <c r="I158" s="1603">
        <f>IF(Accessories!$A$1="d",'Mach List f. Acces'!H158,'Mach List f. Acces'!F158)</f>
        <v>1100</v>
      </c>
    </row>
    <row r="159" spans="2:9">
      <c r="B159" s="964">
        <v>1200</v>
      </c>
      <c r="C159" s="1843">
        <f t="shared" si="13"/>
        <v>147</v>
      </c>
      <c r="D159" s="964" t="s">
        <v>2504</v>
      </c>
      <c r="F159" s="1602">
        <f t="shared" si="12"/>
        <v>1200</v>
      </c>
      <c r="G159" s="1243">
        <v>159</v>
      </c>
      <c r="H159" s="1243" t="str">
        <f t="shared" si="11"/>
        <v>ineo 6120</v>
      </c>
      <c r="I159" s="1603">
        <f>IF(Accessories!$A$1="d",'Mach List f. Acces'!H159,'Mach List f. Acces'!F159)</f>
        <v>1200</v>
      </c>
    </row>
    <row r="160" spans="2:9">
      <c r="B160" s="964" t="s">
        <v>2076</v>
      </c>
      <c r="C160" s="1843">
        <f t="shared" si="13"/>
        <v>147</v>
      </c>
      <c r="D160" s="987" t="e">
        <v>#N/A</v>
      </c>
      <c r="F160" s="1602" t="str">
        <f t="shared" si="12"/>
        <v>1200P</v>
      </c>
      <c r="G160" s="1243">
        <v>160</v>
      </c>
      <c r="H160" s="1243" t="str">
        <f t="shared" si="11"/>
        <v>ineo 6136</v>
      </c>
      <c r="I160" s="1603" t="str">
        <f>IF(Accessories!$A$1="d",'Mach List f. Acces'!H160,'Mach List f. Acces'!F160)</f>
        <v>1200P</v>
      </c>
    </row>
    <row r="161" spans="2:9">
      <c r="B161" s="964" t="s">
        <v>3410</v>
      </c>
      <c r="C161" s="1843">
        <f t="shared" si="13"/>
        <v>148</v>
      </c>
      <c r="D161" s="964" t="s">
        <v>3412</v>
      </c>
      <c r="F161" s="1602" t="str">
        <f t="shared" si="12"/>
        <v>1250e</v>
      </c>
      <c r="G161" s="1243">
        <v>161</v>
      </c>
      <c r="H161" s="1243" t="str">
        <f t="shared" ref="H161:H189" si="14">IFERROR(VLOOKUP(G161,C:D,2,0),"")</f>
        <v>ineo 6136P</v>
      </c>
      <c r="I161" s="1603" t="str">
        <f>IF(Accessories!$A$1="d",'Mach List f. Acces'!H161,'Mach List f. Acces'!F161)</f>
        <v>1250e</v>
      </c>
    </row>
    <row r="162" spans="2:9">
      <c r="B162" s="964" t="s">
        <v>3409</v>
      </c>
      <c r="C162" s="1843">
        <f t="shared" si="13"/>
        <v>148</v>
      </c>
      <c r="D162" s="987" t="e">
        <v>#N/A</v>
      </c>
      <c r="F162" s="1602" t="str">
        <f t="shared" si="12"/>
        <v>1250eP</v>
      </c>
      <c r="G162" s="1243">
        <v>162</v>
      </c>
      <c r="H162" s="1243" t="str">
        <f t="shared" si="14"/>
        <v>ineo+ 6000</v>
      </c>
      <c r="I162" s="1603" t="str">
        <f>IF(Accessories!$A$1="d",'Mach List f. Acces'!H162,'Mach List f. Acces'!F162)</f>
        <v>1250eP</v>
      </c>
    </row>
    <row r="163" spans="2:9">
      <c r="B163" s="964" t="s">
        <v>2890</v>
      </c>
      <c r="C163" s="1843">
        <f t="shared" si="13"/>
        <v>148</v>
      </c>
      <c r="D163" s="987" t="e">
        <v>#N/A</v>
      </c>
      <c r="F163" s="1602" t="str">
        <f t="shared" si="12"/>
        <v>2250P</v>
      </c>
      <c r="G163" s="1243">
        <v>163</v>
      </c>
      <c r="H163" s="1243" t="str">
        <f t="shared" si="14"/>
        <v>ineo+ 1060</v>
      </c>
      <c r="I163" s="1603" t="str">
        <f>IF(Accessories!$A$1="d",'Mach List f. Acces'!H163,'Mach List f. Acces'!F163)</f>
        <v>2250P</v>
      </c>
    </row>
    <row r="164" spans="2:9">
      <c r="B164" s="964" t="s">
        <v>909</v>
      </c>
      <c r="C164" s="1843">
        <f t="shared" si="13"/>
        <v>149</v>
      </c>
      <c r="D164" s="964" t="s">
        <v>1870</v>
      </c>
      <c r="F164" s="1602" t="str">
        <f t="shared" si="12"/>
        <v>PRO C754</v>
      </c>
      <c r="G164" s="1243">
        <v>164</v>
      </c>
      <c r="H164" s="1243" t="str">
        <f t="shared" si="14"/>
        <v>ineo+ 2060</v>
      </c>
      <c r="I164" s="1603" t="str">
        <f>IF(Accessories!$A$1="d",'Mach List f. Acces'!H164,'Mach List f. Acces'!F164)</f>
        <v>PRO C754</v>
      </c>
    </row>
    <row r="165" spans="2:9">
      <c r="B165" s="964" t="s">
        <v>2083</v>
      </c>
      <c r="C165" s="1843">
        <f t="shared" si="13"/>
        <v>150</v>
      </c>
      <c r="D165" s="964" t="s">
        <v>2337</v>
      </c>
      <c r="F165" s="1602" t="str">
        <f t="shared" si="12"/>
        <v>PRO C754e</v>
      </c>
      <c r="G165" s="1243">
        <v>165</v>
      </c>
      <c r="H165" s="1243" t="str">
        <f t="shared" si="14"/>
        <v>ineo+ 3070</v>
      </c>
      <c r="I165" s="1603" t="str">
        <f>IF(Accessories!$A$1="d",'Mach List f. Acces'!H165,'Mach List f. Acces'!F165)</f>
        <v>PRO C754e</v>
      </c>
    </row>
    <row r="166" spans="2:9">
      <c r="B166" s="964" t="s">
        <v>4312</v>
      </c>
      <c r="C166" s="1843">
        <f t="shared" si="13"/>
        <v>150</v>
      </c>
      <c r="D166" s="987" t="e">
        <v>#N/A</v>
      </c>
      <c r="F166" s="1602" t="str">
        <f t="shared" si="12"/>
        <v>Print C759</v>
      </c>
      <c r="G166" s="1243">
        <v>166</v>
      </c>
      <c r="H166" s="1243" t="str">
        <f t="shared" si="14"/>
        <v>ineo+ 7000</v>
      </c>
      <c r="I166" s="1603" t="str">
        <f>IF(Accessories!$A$1="d",'Mach List f. Acces'!H166,'Mach List f. Acces'!F166)</f>
        <v>Print C759</v>
      </c>
    </row>
    <row r="167" spans="2:9">
      <c r="B167" s="964" t="s">
        <v>519</v>
      </c>
      <c r="C167" s="1843">
        <f t="shared" si="13"/>
        <v>151</v>
      </c>
      <c r="D167" s="964" t="s">
        <v>2513</v>
      </c>
      <c r="F167" s="1602" t="str">
        <f t="shared" si="12"/>
        <v>PRO C5500</v>
      </c>
      <c r="G167" s="1243">
        <v>167</v>
      </c>
      <c r="H167" s="1243" t="str">
        <f t="shared" si="14"/>
        <v>ineo+ 1070</v>
      </c>
      <c r="I167" s="1603" t="str">
        <f>IF(Accessories!$A$1="d",'Mach List f. Acces'!H167,'Mach List f. Acces'!F167)</f>
        <v>PRO C5500</v>
      </c>
    </row>
    <row r="168" spans="2:9">
      <c r="B168" s="964" t="s">
        <v>1216</v>
      </c>
      <c r="C168" s="1843">
        <f t="shared" si="13"/>
        <v>152</v>
      </c>
      <c r="D168" s="964" t="s">
        <v>2514</v>
      </c>
      <c r="F168" s="1602" t="str">
        <f t="shared" si="12"/>
        <v>PRO C5501</v>
      </c>
      <c r="G168" s="1243">
        <v>168</v>
      </c>
      <c r="H168" s="1243" t="str">
        <f t="shared" si="14"/>
        <v>ineo+ 2070</v>
      </c>
      <c r="I168" s="1603" t="str">
        <f>IF(Accessories!$A$1="d",'Mach List f. Acces'!H168,'Mach List f. Acces'!F168)</f>
        <v>PRO C5501</v>
      </c>
    </row>
    <row r="169" spans="2:9">
      <c r="B169" s="964" t="s">
        <v>475</v>
      </c>
      <c r="C169" s="1843">
        <f t="shared" si="13"/>
        <v>153</v>
      </c>
      <c r="D169" s="964" t="s">
        <v>2515</v>
      </c>
      <c r="F169" s="1602" t="str">
        <f t="shared" si="12"/>
        <v>PRO C6500</v>
      </c>
      <c r="G169" s="1243">
        <v>169</v>
      </c>
      <c r="H169" s="1243" t="str">
        <f t="shared" si="14"/>
        <v>ineo+ 3080</v>
      </c>
      <c r="I169" s="1603" t="str">
        <f>IF(Accessories!$A$1="d",'Mach List f. Acces'!H169,'Mach List f. Acces'!F169)</f>
        <v>PRO C6500</v>
      </c>
    </row>
    <row r="170" spans="2:9">
      <c r="B170" s="964" t="s">
        <v>2077</v>
      </c>
      <c r="C170" s="1843">
        <f t="shared" si="13"/>
        <v>153</v>
      </c>
      <c r="D170" s="987" t="e">
        <v>#N/A</v>
      </c>
      <c r="F170" s="1602" t="str">
        <f t="shared" si="12"/>
        <v>PRO C6500eP</v>
      </c>
      <c r="G170" s="1243">
        <v>170</v>
      </c>
      <c r="H170" s="1243" t="str">
        <f t="shared" si="14"/>
        <v>ineo+ 3080P</v>
      </c>
      <c r="I170" s="1603" t="str">
        <f>IF(Accessories!$A$1="d",'Mach List f. Acces'!H170,'Mach List f. Acces'!F170)</f>
        <v>PRO C6500eP</v>
      </c>
    </row>
    <row r="171" spans="2:9">
      <c r="B171" s="964" t="s">
        <v>695</v>
      </c>
      <c r="C171" s="1843">
        <f t="shared" si="13"/>
        <v>154</v>
      </c>
      <c r="D171" s="964" t="s">
        <v>2350</v>
      </c>
      <c r="F171" s="1602" t="str">
        <f t="shared" si="12"/>
        <v>PRO C6501</v>
      </c>
      <c r="G171" s="1243">
        <v>171</v>
      </c>
      <c r="H171" s="1243" t="str">
        <f t="shared" si="14"/>
        <v>ineo+ 8000</v>
      </c>
      <c r="I171" s="1603" t="str">
        <f>IF(Accessories!$A$1="d",'Mach List f. Acces'!H171,'Mach List f. Acces'!F171)</f>
        <v>PRO C6501</v>
      </c>
    </row>
    <row r="172" spans="2:9">
      <c r="B172" s="964" t="s">
        <v>2078</v>
      </c>
      <c r="C172" s="1843">
        <f t="shared" si="13"/>
        <v>154</v>
      </c>
      <c r="D172" s="987" t="e">
        <v>#N/A</v>
      </c>
      <c r="F172" s="1602" t="str">
        <f t="shared" si="12"/>
        <v>PRO C6501eP</v>
      </c>
      <c r="G172" s="1243">
        <v>172</v>
      </c>
      <c r="H172" s="1243" t="str">
        <f t="shared" si="14"/>
        <v>ineo+ 1085</v>
      </c>
      <c r="I172" s="1603" t="str">
        <f>IF(Accessories!$A$1="d",'Mach List f. Acces'!H172,'Mach List f. Acces'!F172)</f>
        <v>PRO C6501eP</v>
      </c>
    </row>
    <row r="173" spans="2:9">
      <c r="B173" s="964" t="s">
        <v>1495</v>
      </c>
      <c r="C173" s="1843">
        <f t="shared" si="13"/>
        <v>154</v>
      </c>
      <c r="D173" s="987" t="e">
        <v>#N/A</v>
      </c>
      <c r="F173" s="1602" t="str">
        <f t="shared" si="12"/>
        <v>PRO C65hc</v>
      </c>
      <c r="G173" s="1243">
        <v>173</v>
      </c>
      <c r="H173" s="1243" t="str">
        <f t="shared" si="14"/>
        <v>ineo+ 1100</v>
      </c>
      <c r="I173" s="1603" t="str">
        <f>IF(Accessories!$A$1="d",'Mach List f. Acces'!H173,'Mach List f. Acces'!F173)</f>
        <v>PRO C65hc</v>
      </c>
    </row>
    <row r="174" spans="2:9">
      <c r="B174" s="964" t="s">
        <v>2084</v>
      </c>
      <c r="C174" s="1843">
        <f t="shared" si="13"/>
        <v>155</v>
      </c>
      <c r="D174" s="964" t="s">
        <v>1872</v>
      </c>
      <c r="F174" s="1602" t="str">
        <f t="shared" si="12"/>
        <v>PRO C6000L</v>
      </c>
      <c r="G174" s="1243">
        <v>174</v>
      </c>
      <c r="H174" s="1243" t="str">
        <f t="shared" si="14"/>
        <v>ineo+ 6085</v>
      </c>
      <c r="I174" s="1603" t="str">
        <f>IF(Accessories!$A$1="d",'Mach List f. Acces'!H174,'Mach List f. Acces'!F174)</f>
        <v>PRO C6000L</v>
      </c>
    </row>
    <row r="175" spans="2:9">
      <c r="B175" s="964" t="s">
        <v>2476</v>
      </c>
      <c r="C175" s="1843">
        <f t="shared" si="13"/>
        <v>156</v>
      </c>
      <c r="D175" s="964" t="s">
        <v>2391</v>
      </c>
      <c r="F175" s="1602" t="str">
        <f t="shared" si="12"/>
        <v>PRO C1060L</v>
      </c>
      <c r="G175" s="1243">
        <v>175</v>
      </c>
      <c r="H175" s="1243" t="str">
        <f t="shared" si="14"/>
        <v>ineo+ 6100</v>
      </c>
      <c r="I175" s="1603" t="str">
        <f>IF(Accessories!$A$1="d",'Mach List f. Acces'!H175,'Mach List f. Acces'!F175)</f>
        <v>PRO C1060L</v>
      </c>
    </row>
    <row r="176" spans="2:9">
      <c r="B176" s="964" t="s">
        <v>3898</v>
      </c>
      <c r="C176" s="1843">
        <f t="shared" si="13"/>
        <v>157</v>
      </c>
      <c r="D176" s="964" t="s">
        <v>3899</v>
      </c>
      <c r="F176" s="1602" t="str">
        <f t="shared" si="12"/>
        <v>Print C2060L</v>
      </c>
      <c r="G176" s="1243">
        <v>176</v>
      </c>
      <c r="H176" s="1243" t="str">
        <f t="shared" si="14"/>
        <v/>
      </c>
      <c r="I176" s="1603" t="str">
        <f>IF(Accessories!$A$1="d",'Mach List f. Acces'!H176,'Mach List f. Acces'!F176)</f>
        <v>Print C2060L</v>
      </c>
    </row>
    <row r="177" spans="2:9">
      <c r="B177" s="964" t="s">
        <v>4295</v>
      </c>
      <c r="C177" s="1843">
        <f t="shared" si="13"/>
        <v>158</v>
      </c>
      <c r="D177" s="964" t="s">
        <v>4169</v>
      </c>
      <c r="F177" s="1602" t="str">
        <f t="shared" si="12"/>
        <v>Print C3070L</v>
      </c>
      <c r="G177" s="1243">
        <v>177</v>
      </c>
      <c r="H177" s="1243" t="str">
        <f t="shared" si="14"/>
        <v/>
      </c>
      <c r="I177" s="1603" t="str">
        <f>IF(Accessories!$A$1="d",'Mach List f. Acces'!H177,'Mach List f. Acces'!F177)</f>
        <v>Print C3070L</v>
      </c>
    </row>
    <row r="178" spans="2:9">
      <c r="B178" s="964" t="s">
        <v>4296</v>
      </c>
      <c r="C178" s="1843">
        <f t="shared" si="13"/>
        <v>159</v>
      </c>
      <c r="D178" s="964" t="s">
        <v>4271</v>
      </c>
      <c r="F178" s="1602" t="str">
        <f t="shared" si="12"/>
        <v>Press 6120</v>
      </c>
      <c r="G178" s="1243">
        <v>178</v>
      </c>
      <c r="H178" s="1243" t="str">
        <f t="shared" si="14"/>
        <v/>
      </c>
      <c r="I178" s="1603" t="str">
        <f>IF(Accessories!$A$1="d",'Mach List f. Acces'!H178,'Mach List f. Acces'!F178)</f>
        <v>Press 6120</v>
      </c>
    </row>
    <row r="179" spans="2:9">
      <c r="B179" s="964" t="s">
        <v>4332</v>
      </c>
      <c r="C179" s="1843">
        <f t="shared" si="13"/>
        <v>160</v>
      </c>
      <c r="D179" s="964" t="s">
        <v>4272</v>
      </c>
      <c r="F179" s="1602" t="str">
        <f t="shared" si="12"/>
        <v>Press 6136</v>
      </c>
      <c r="G179" s="1243">
        <v>179</v>
      </c>
      <c r="H179" s="1243" t="str">
        <f t="shared" si="14"/>
        <v/>
      </c>
      <c r="I179" s="1603" t="str">
        <f>IF(Accessories!$A$1="d",'Mach List f. Acces'!H179,'Mach List f. Acces'!F179)</f>
        <v>Press 6136</v>
      </c>
    </row>
    <row r="180" spans="2:9">
      <c r="B180" s="964" t="s">
        <v>4297</v>
      </c>
      <c r="C180" s="1843">
        <f t="shared" si="13"/>
        <v>161</v>
      </c>
      <c r="D180" s="964" t="s">
        <v>4273</v>
      </c>
      <c r="F180" s="1602" t="str">
        <f t="shared" si="12"/>
        <v>Press 6136P</v>
      </c>
      <c r="G180" s="1243">
        <v>180</v>
      </c>
      <c r="H180" s="1243" t="str">
        <f t="shared" si="14"/>
        <v/>
      </c>
      <c r="I180" s="1603" t="str">
        <f>IF(Accessories!$A$1="d",'Mach List f. Acces'!H180,'Mach List f. Acces'!F180)</f>
        <v>Press 6136P</v>
      </c>
    </row>
    <row r="181" spans="2:9">
      <c r="B181" s="964" t="s">
        <v>4298</v>
      </c>
      <c r="C181" s="1843">
        <f t="shared" si="13"/>
        <v>162</v>
      </c>
      <c r="D181" s="964" t="s">
        <v>1871</v>
      </c>
      <c r="F181" s="1602" t="str">
        <f t="shared" si="12"/>
        <v>Press C6000</v>
      </c>
      <c r="G181" s="1243">
        <v>181</v>
      </c>
      <c r="H181" s="1243" t="str">
        <f t="shared" si="14"/>
        <v/>
      </c>
      <c r="I181" s="1603" t="str">
        <f>IF(Accessories!$A$1="d",'Mach List f. Acces'!H181,'Mach List f. Acces'!F181)</f>
        <v>Press C6000</v>
      </c>
    </row>
    <row r="182" spans="2:9">
      <c r="B182" s="964" t="s">
        <v>4299</v>
      </c>
      <c r="C182" s="1843">
        <f t="shared" si="13"/>
        <v>163</v>
      </c>
      <c r="D182" s="964" t="s">
        <v>2390</v>
      </c>
      <c r="F182" s="1602" t="str">
        <f t="shared" si="12"/>
        <v>Press C1060</v>
      </c>
      <c r="G182" s="1243">
        <v>182</v>
      </c>
      <c r="H182" s="1243" t="str">
        <f t="shared" si="14"/>
        <v/>
      </c>
      <c r="I182" s="1603" t="str">
        <f>IF(Accessories!$A$1="d",'Mach List f. Acces'!H182,'Mach List f. Acces'!F182)</f>
        <v>Press C1060</v>
      </c>
    </row>
    <row r="183" spans="2:9">
      <c r="B183" s="964" t="s">
        <v>3900</v>
      </c>
      <c r="C183" s="1843">
        <f t="shared" si="13"/>
        <v>164</v>
      </c>
      <c r="D183" s="964" t="s">
        <v>3901</v>
      </c>
      <c r="F183" s="1602" t="str">
        <f t="shared" si="12"/>
        <v>Press C2060</v>
      </c>
      <c r="G183" s="1243">
        <v>183</v>
      </c>
      <c r="H183" s="1243" t="str">
        <f t="shared" si="14"/>
        <v/>
      </c>
      <c r="I183" s="1603" t="str">
        <f>IF(Accessories!$A$1="d",'Mach List f. Acces'!H183,'Mach List f. Acces'!F183)</f>
        <v>Press C2060</v>
      </c>
    </row>
    <row r="184" spans="2:9">
      <c r="B184" s="964" t="s">
        <v>4313</v>
      </c>
      <c r="C184" s="1843">
        <f t="shared" si="13"/>
        <v>165</v>
      </c>
      <c r="D184" s="964" t="s">
        <v>4274</v>
      </c>
      <c r="F184" s="1602" t="str">
        <f t="shared" si="12"/>
        <v>Press C3070</v>
      </c>
      <c r="G184" s="1243">
        <v>184</v>
      </c>
      <c r="H184" s="1243" t="str">
        <f t="shared" si="14"/>
        <v/>
      </c>
      <c r="I184" s="1603" t="str">
        <f>IF(Accessories!$A$1="d",'Mach List f. Acces'!H184,'Mach List f. Acces'!F184)</f>
        <v>Press C3070</v>
      </c>
    </row>
    <row r="185" spans="2:9">
      <c r="B185" s="964" t="s">
        <v>4300</v>
      </c>
      <c r="C185" s="1843">
        <f t="shared" si="13"/>
        <v>166</v>
      </c>
      <c r="D185" s="964" t="s">
        <v>1873</v>
      </c>
      <c r="F185" s="1602" t="str">
        <f t="shared" si="12"/>
        <v>Press C7000</v>
      </c>
      <c r="G185" s="1243">
        <v>185</v>
      </c>
      <c r="H185" s="1243" t="str">
        <f t="shared" si="14"/>
        <v/>
      </c>
      <c r="I185" s="1603" t="str">
        <f>IF(Accessories!$A$1="d",'Mach List f. Acces'!H185,'Mach List f. Acces'!F185)</f>
        <v>Press C7000</v>
      </c>
    </row>
    <row r="186" spans="2:9">
      <c r="B186" s="964" t="s">
        <v>4301</v>
      </c>
      <c r="C186" s="1843">
        <f t="shared" si="13"/>
        <v>166</v>
      </c>
      <c r="D186" s="987" t="e">
        <v>#N/A</v>
      </c>
      <c r="F186" s="1602" t="str">
        <f t="shared" si="12"/>
        <v>Press C7000P</v>
      </c>
      <c r="G186" s="1243">
        <v>186</v>
      </c>
      <c r="H186" s="1243" t="str">
        <f t="shared" si="14"/>
        <v/>
      </c>
      <c r="I186" s="1603" t="str">
        <f>IF(Accessories!$A$1="d",'Mach List f. Acces'!H186,'Mach List f. Acces'!F186)</f>
        <v>Press C7000P</v>
      </c>
    </row>
    <row r="187" spans="2:9">
      <c r="B187" s="964" t="s">
        <v>4302</v>
      </c>
      <c r="C187" s="1843">
        <f t="shared" si="13"/>
        <v>167</v>
      </c>
      <c r="D187" s="964" t="s">
        <v>2392</v>
      </c>
      <c r="F187" s="1602" t="str">
        <f t="shared" si="12"/>
        <v>Press C1070</v>
      </c>
      <c r="G187" s="1243">
        <v>187</v>
      </c>
      <c r="H187" s="1243" t="str">
        <f t="shared" si="14"/>
        <v/>
      </c>
      <c r="I187" s="1603" t="str">
        <f>IF(Accessories!$A$1="d",'Mach List f. Acces'!H187,'Mach List f. Acces'!F187)</f>
        <v>Press C1070</v>
      </c>
    </row>
    <row r="188" spans="2:9">
      <c r="B188" s="964" t="s">
        <v>3902</v>
      </c>
      <c r="C188" s="1843">
        <f t="shared" si="13"/>
        <v>168</v>
      </c>
      <c r="D188" s="964" t="s">
        <v>3903</v>
      </c>
      <c r="F188" s="1602" t="str">
        <f t="shared" si="12"/>
        <v>Press C2070</v>
      </c>
      <c r="G188" s="1243">
        <v>188</v>
      </c>
      <c r="H188" s="1243" t="str">
        <f t="shared" si="14"/>
        <v/>
      </c>
      <c r="I188" s="1603" t="str">
        <f>IF(Accessories!$A$1="d",'Mach List f. Acces'!H188,'Mach List f. Acces'!F188)</f>
        <v>Press C2070</v>
      </c>
    </row>
    <row r="189" spans="2:9">
      <c r="B189" s="964" t="s">
        <v>4303</v>
      </c>
      <c r="C189" s="1843">
        <f t="shared" si="13"/>
        <v>168</v>
      </c>
      <c r="D189" s="987" t="e">
        <v>#N/A</v>
      </c>
      <c r="F189" s="1602" t="str">
        <f t="shared" si="12"/>
        <v>Press C1070P</v>
      </c>
      <c r="G189" s="1243">
        <v>189</v>
      </c>
      <c r="H189" s="1243" t="str">
        <f t="shared" si="14"/>
        <v/>
      </c>
      <c r="I189" s="1603" t="str">
        <f>IF(Accessories!$A$1="d",'Mach List f. Acces'!H189,'Mach List f. Acces'!F189)</f>
        <v>Press C1070P</v>
      </c>
    </row>
    <row r="190" spans="2:9">
      <c r="B190" s="964" t="s">
        <v>3904</v>
      </c>
      <c r="C190" s="1843">
        <f t="shared" si="13"/>
        <v>168</v>
      </c>
      <c r="D190" s="987" t="e">
        <v>#N/A</v>
      </c>
      <c r="F190" s="1602" t="str">
        <f t="shared" ref="F190:F202" si="15">B190</f>
        <v>Press C2070P</v>
      </c>
      <c r="G190" s="1243">
        <v>190</v>
      </c>
      <c r="H190" s="1243" t="str">
        <f t="shared" ref="H190:H202" si="16">IFERROR(VLOOKUP(G190,C:D,2,0),"")</f>
        <v/>
      </c>
      <c r="I190" s="1603" t="str">
        <f>IF(Accessories!$A$1="d",'Mach List f. Acces'!H190,'Mach List f. Acces'!F190)</f>
        <v>Press C2070P</v>
      </c>
    </row>
    <row r="191" spans="2:9">
      <c r="B191" s="964" t="s">
        <v>4314</v>
      </c>
      <c r="C191" s="1843">
        <f t="shared" si="13"/>
        <v>169</v>
      </c>
      <c r="D191" s="964" t="s">
        <v>4275</v>
      </c>
      <c r="F191" s="1602" t="str">
        <f t="shared" si="15"/>
        <v>Press C3080</v>
      </c>
      <c r="G191" s="1243">
        <v>191</v>
      </c>
      <c r="H191" s="1243" t="str">
        <f t="shared" si="16"/>
        <v/>
      </c>
      <c r="I191" s="1603" t="str">
        <f>IF(Accessories!$A$1="d",'Mach List f. Acces'!H191,'Mach List f. Acces'!F191)</f>
        <v>Press C3080</v>
      </c>
    </row>
    <row r="192" spans="2:9">
      <c r="B192" s="964" t="s">
        <v>4315</v>
      </c>
      <c r="C192" s="1843">
        <f t="shared" si="13"/>
        <v>170</v>
      </c>
      <c r="D192" s="964" t="s">
        <v>4316</v>
      </c>
      <c r="F192" s="1602" t="str">
        <f t="shared" si="15"/>
        <v>Press C3080P</v>
      </c>
      <c r="G192" s="1243">
        <v>192</v>
      </c>
      <c r="H192" s="1243" t="str">
        <f t="shared" si="16"/>
        <v/>
      </c>
      <c r="I192" s="1603" t="str">
        <f>IF(Accessories!$A$1="d",'Mach List f. Acces'!H192,'Mach List f. Acces'!F192)</f>
        <v>Press C3080P</v>
      </c>
    </row>
    <row r="193" spans="2:9">
      <c r="B193" s="964" t="s">
        <v>4304</v>
      </c>
      <c r="C193" s="1843">
        <f t="shared" si="13"/>
        <v>170</v>
      </c>
      <c r="D193" s="987" t="e">
        <v>#N/A</v>
      </c>
      <c r="F193" s="1602" t="str">
        <f t="shared" si="15"/>
        <v>Press C70hc</v>
      </c>
      <c r="G193" s="1243">
        <v>193</v>
      </c>
      <c r="H193" s="1243" t="str">
        <f t="shared" si="16"/>
        <v/>
      </c>
      <c r="I193" s="1603" t="str">
        <f>IF(Accessories!$A$1="d",'Mach List f. Acces'!H193,'Mach List f. Acces'!F193)</f>
        <v>Press C70hc</v>
      </c>
    </row>
    <row r="194" spans="2:9">
      <c r="B194" s="964" t="s">
        <v>4305</v>
      </c>
      <c r="C194" s="1843">
        <f t="shared" si="13"/>
        <v>170</v>
      </c>
      <c r="D194" s="987" t="e">
        <v>#N/A</v>
      </c>
      <c r="F194" s="1602" t="str">
        <f t="shared" si="15"/>
        <v>Press C71hc</v>
      </c>
      <c r="G194" s="1243">
        <v>194</v>
      </c>
      <c r="H194" s="1243" t="str">
        <f t="shared" si="16"/>
        <v/>
      </c>
      <c r="I194" s="1603" t="str">
        <f>IF(Accessories!$A$1="d",'Mach List f. Acces'!H194,'Mach List f. Acces'!F194)</f>
        <v>Press C71hc</v>
      </c>
    </row>
    <row r="195" spans="2:9">
      <c r="B195" s="964" t="s">
        <v>4567</v>
      </c>
      <c r="C195" s="1843">
        <f t="shared" si="13"/>
        <v>170</v>
      </c>
      <c r="D195" s="987" t="e">
        <v>#N/A</v>
      </c>
      <c r="F195" s="1602" t="str">
        <f t="shared" si="15"/>
        <v>Press C83hc</v>
      </c>
      <c r="G195" s="1243">
        <v>195</v>
      </c>
      <c r="H195" s="1243" t="str">
        <f t="shared" si="16"/>
        <v/>
      </c>
      <c r="I195" s="1603" t="str">
        <f>IF(Accessories!$A$1="d",'Mach List f. Acces'!H195,'Mach List f. Acces'!F195)</f>
        <v>Press C83hc</v>
      </c>
    </row>
    <row r="196" spans="2:9">
      <c r="B196" s="964" t="s">
        <v>4307</v>
      </c>
      <c r="C196" s="1843">
        <f t="shared" si="13"/>
        <v>171</v>
      </c>
      <c r="D196" s="964" t="s">
        <v>1874</v>
      </c>
      <c r="F196" s="1602" t="str">
        <f t="shared" si="15"/>
        <v>Press C8000</v>
      </c>
      <c r="G196" s="1243">
        <v>196</v>
      </c>
      <c r="H196" s="1243" t="str">
        <f t="shared" si="16"/>
        <v/>
      </c>
      <c r="I196" s="1603" t="str">
        <f>IF(Accessories!$A$1="d",'Mach List f. Acces'!H196,'Mach List f. Acces'!F196)</f>
        <v>Press C8000</v>
      </c>
    </row>
    <row r="197" spans="2:9">
      <c r="B197" s="964" t="s">
        <v>4308</v>
      </c>
      <c r="C197" s="1843">
        <f t="shared" si="13"/>
        <v>172</v>
      </c>
      <c r="D197" s="964" t="s">
        <v>2999</v>
      </c>
      <c r="F197" s="1602" t="str">
        <f t="shared" si="15"/>
        <v>Press C1085</v>
      </c>
      <c r="G197" s="1243">
        <v>197</v>
      </c>
      <c r="H197" s="1243" t="str">
        <f t="shared" si="16"/>
        <v/>
      </c>
      <c r="I197" s="1603" t="str">
        <f>IF(Accessories!$A$1="d",'Mach List f. Acces'!H197,'Mach List f. Acces'!F197)</f>
        <v>Press C1085</v>
      </c>
    </row>
    <row r="198" spans="2:9">
      <c r="B198" s="964" t="s">
        <v>4309</v>
      </c>
      <c r="C198" s="1843">
        <f t="shared" si="13"/>
        <v>173</v>
      </c>
      <c r="D198" s="964" t="s">
        <v>3000</v>
      </c>
      <c r="F198" s="1602" t="str">
        <f t="shared" si="15"/>
        <v>Press C1100</v>
      </c>
      <c r="G198" s="1243">
        <v>198</v>
      </c>
      <c r="H198" s="1243" t="str">
        <f t="shared" si="16"/>
        <v/>
      </c>
      <c r="I198" s="1603" t="str">
        <f>IF(Accessories!$A$1="d",'Mach List f. Acces'!H198,'Mach List f. Acces'!F198)</f>
        <v>Press C1100</v>
      </c>
    </row>
    <row r="199" spans="2:9">
      <c r="B199" s="964" t="s">
        <v>4310</v>
      </c>
      <c r="C199" s="1843">
        <f t="shared" si="13"/>
        <v>174</v>
      </c>
      <c r="D199" s="964" t="s">
        <v>4007</v>
      </c>
      <c r="F199" s="1602" t="str">
        <f t="shared" si="15"/>
        <v>Press C6085</v>
      </c>
      <c r="G199" s="1243">
        <v>199</v>
      </c>
      <c r="H199" s="1243" t="str">
        <f t="shared" si="16"/>
        <v/>
      </c>
      <c r="I199" s="1603" t="str">
        <f>IF(Accessories!$A$1="d",'Mach List f. Acces'!H199,'Mach List f. Acces'!F199)</f>
        <v>Press C6085</v>
      </c>
    </row>
    <row r="200" spans="2:9">
      <c r="B200" s="964" t="s">
        <v>4311</v>
      </c>
      <c r="C200" s="1843">
        <f t="shared" si="13"/>
        <v>175</v>
      </c>
      <c r="D200" s="964" t="s">
        <v>4008</v>
      </c>
      <c r="F200" s="1602" t="str">
        <f t="shared" si="15"/>
        <v>Press C6100</v>
      </c>
      <c r="G200" s="1243">
        <v>200</v>
      </c>
      <c r="H200" s="1243" t="str">
        <f t="shared" si="16"/>
        <v/>
      </c>
      <c r="I200" s="1603" t="str">
        <f>IF(Accessories!$A$1="d",'Mach List f. Acces'!H200,'Mach List f. Acces'!F200)</f>
        <v>Press C6100</v>
      </c>
    </row>
    <row r="201" spans="2:9">
      <c r="B201" s="964" t="s">
        <v>4306</v>
      </c>
      <c r="C201" s="1843">
        <f t="shared" si="13"/>
        <v>175</v>
      </c>
      <c r="D201" s="987" t="e">
        <v>#N/A</v>
      </c>
      <c r="F201" s="1602" t="str">
        <f t="shared" si="15"/>
        <v>Press C71cf</v>
      </c>
      <c r="G201" s="1243">
        <v>201</v>
      </c>
      <c r="H201" s="1243" t="str">
        <f t="shared" si="16"/>
        <v/>
      </c>
      <c r="I201" s="1603" t="str">
        <f>IF(Accessories!$A$1="d",'Mach List f. Acces'!H201,'Mach List f. Acces'!F201)</f>
        <v>Press C71cf</v>
      </c>
    </row>
    <row r="202" spans="2:9">
      <c r="B202" s="964" t="s">
        <v>4083</v>
      </c>
      <c r="C202" s="1843">
        <f t="shared" si="13"/>
        <v>175</v>
      </c>
      <c r="D202" s="987" t="e">
        <v>#N/A</v>
      </c>
      <c r="F202" s="1602" t="str">
        <f t="shared" si="15"/>
        <v>AL 190</v>
      </c>
      <c r="G202" s="1243">
        <v>202</v>
      </c>
      <c r="H202" s="1243" t="str">
        <f t="shared" si="16"/>
        <v/>
      </c>
      <c r="I202" s="1603" t="str">
        <f>IF(Accessories!$A$1="d",'Mach List f. Acces'!H202,'Mach List f. Acces'!F202)</f>
        <v>AL 190</v>
      </c>
    </row>
    <row r="203" spans="2:9">
      <c r="B203" s="964"/>
      <c r="C203" s="1843"/>
      <c r="D203" s="964"/>
      <c r="F203" s="1602"/>
      <c r="G203" s="1243"/>
      <c r="H203" s="1243"/>
      <c r="I203" s="1603"/>
    </row>
    <row r="204" spans="2:9">
      <c r="B204" s="964"/>
      <c r="C204" s="1843"/>
      <c r="D204" s="964"/>
      <c r="F204" s="1602"/>
      <c r="G204" s="1243"/>
      <c r="H204" s="1243"/>
      <c r="I204" s="1603"/>
    </row>
    <row r="205" spans="2:9">
      <c r="B205" s="964"/>
      <c r="C205" s="1843"/>
      <c r="D205" s="964"/>
      <c r="F205" s="1602"/>
      <c r="G205" s="1243"/>
      <c r="H205" s="1243"/>
      <c r="I205" s="1603"/>
    </row>
    <row r="206" spans="2:9">
      <c r="B206" s="964"/>
      <c r="C206" s="1843"/>
      <c r="D206" s="964"/>
      <c r="F206" s="1602"/>
      <c r="G206" s="1243"/>
      <c r="H206" s="1243"/>
      <c r="I206" s="1603"/>
    </row>
    <row r="207" spans="2:9">
      <c r="B207" s="964"/>
      <c r="C207" s="1843"/>
      <c r="D207" s="964"/>
      <c r="F207" s="1602"/>
      <c r="G207" s="1243"/>
      <c r="H207" s="1243"/>
      <c r="I207" s="1603"/>
    </row>
    <row r="208" spans="2:9">
      <c r="B208" s="964"/>
      <c r="C208" s="1843"/>
      <c r="D208" s="964"/>
      <c r="F208" s="1602"/>
      <c r="G208" s="1243"/>
      <c r="H208" s="1243"/>
      <c r="I208" s="1603"/>
    </row>
    <row r="209" spans="2:9">
      <c r="B209" s="964"/>
      <c r="C209" s="1843"/>
      <c r="D209" s="964"/>
      <c r="F209" s="1602"/>
      <c r="G209" s="1243"/>
      <c r="H209" s="1243"/>
      <c r="I209" s="1603"/>
    </row>
  </sheetData>
  <sortState ref="B111:D147">
    <sortCondition ref="B111:B147"/>
  </sortState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4" filterMode="1"/>
  <dimension ref="A1:S447"/>
  <sheetViews>
    <sheetView zoomScaleNormal="100" workbookViewId="0">
      <pane xSplit="5" ySplit="6" topLeftCell="F9" activePane="bottomRight" state="frozen"/>
      <selection activeCell="G7" sqref="G7"/>
      <selection pane="topRight" activeCell="G7" sqref="G7"/>
      <selection pane="bottomLeft" activeCell="G7" sqref="G7"/>
      <selection pane="bottomRight" activeCell="F1" sqref="F1:G1048576"/>
    </sheetView>
  </sheetViews>
  <sheetFormatPr defaultColWidth="11.44140625" defaultRowHeight="13.2"/>
  <cols>
    <col min="1" max="1" width="4.6640625" style="287" hidden="1" customWidth="1"/>
    <col min="2" max="2" width="11.6640625" customWidth="1"/>
    <col min="3" max="3" width="12.33203125" style="1341" hidden="1" customWidth="1"/>
    <col min="4" max="4" width="11.88671875" style="76" customWidth="1"/>
    <col min="5" max="5" width="37" customWidth="1"/>
    <col min="6" max="6" width="10.109375" customWidth="1"/>
    <col min="7" max="8" width="6.88671875" customWidth="1"/>
    <col min="9" max="9" width="7.5546875" customWidth="1"/>
    <col min="10" max="10" width="6.88671875" customWidth="1"/>
    <col min="11" max="11" width="5.109375" customWidth="1"/>
    <col min="12" max="12" width="4.33203125" customWidth="1"/>
    <col min="13" max="13" width="7.44140625" customWidth="1"/>
    <col min="14" max="14" width="6.88671875" customWidth="1"/>
    <col min="15" max="15" width="9.5546875" customWidth="1"/>
    <col min="16" max="16" width="66.6640625" customWidth="1"/>
    <col min="17" max="17" width="11.33203125" bestFit="1" customWidth="1"/>
  </cols>
  <sheetData>
    <row r="1" spans="1:18" ht="15.6">
      <c r="A1" s="287" t="str">
        <f>Front!J3</f>
        <v>k</v>
      </c>
      <c r="B1" s="827" t="s">
        <v>640</v>
      </c>
      <c r="C1" s="1335"/>
      <c r="D1" s="833"/>
      <c r="E1" s="828"/>
      <c r="F1" s="619"/>
      <c r="G1" s="619"/>
      <c r="H1" s="619"/>
      <c r="I1" s="1504"/>
      <c r="J1" s="1505" t="s">
        <v>619</v>
      </c>
      <c r="K1" s="1543" t="str">
        <f>Front!D14</f>
        <v>Logic Computers</v>
      </c>
      <c r="L1" s="1506"/>
      <c r="M1" s="1543"/>
      <c r="N1" s="1506"/>
      <c r="O1" s="1506"/>
      <c r="P1" s="1507"/>
    </row>
    <row r="2" spans="1:18" ht="15.6" hidden="1">
      <c r="B2" s="829" t="str">
        <f>IF(OR(A1="x",A1="k"),"bizhub C258 / C308 / C368","ineo+ 258 / + 308 / + 368")</f>
        <v>bizhub C258 / C308 / C368</v>
      </c>
      <c r="C2" s="1336"/>
      <c r="D2" s="834"/>
      <c r="E2" s="830"/>
      <c r="F2" s="1508"/>
      <c r="G2" s="1508"/>
      <c r="H2" s="1508"/>
      <c r="I2" s="1509"/>
      <c r="J2" s="1509"/>
      <c r="K2" s="1510" t="s">
        <v>620</v>
      </c>
      <c r="L2" s="1988">
        <f>+Front!I12</f>
        <v>43412</v>
      </c>
      <c r="M2" s="1988"/>
      <c r="N2" s="1511"/>
      <c r="O2" s="1510" t="s">
        <v>621</v>
      </c>
      <c r="P2" s="1512">
        <f>+Front!I10</f>
        <v>43412</v>
      </c>
    </row>
    <row r="3" spans="1:18" ht="15.6" hidden="1">
      <c r="B3" s="829" t="str">
        <f>IF(A1="X","ineo+ 258 / +  308 / + 368","")</f>
        <v/>
      </c>
      <c r="C3" s="1336"/>
      <c r="D3" s="834"/>
      <c r="E3" s="830"/>
      <c r="F3" s="1949"/>
      <c r="G3" s="1508"/>
      <c r="H3" s="1508"/>
      <c r="I3" s="1509"/>
      <c r="J3" s="1509"/>
      <c r="K3" s="1510"/>
      <c r="L3" s="1519"/>
      <c r="M3" s="1519"/>
      <c r="N3" s="1511"/>
      <c r="O3" s="1510"/>
      <c r="P3" s="1512"/>
    </row>
    <row r="4" spans="1:18" hidden="1">
      <c r="B4" s="831"/>
      <c r="C4" s="1337"/>
      <c r="D4" s="835"/>
      <c r="E4" s="832"/>
      <c r="F4" s="87"/>
      <c r="G4" s="623"/>
      <c r="H4" s="623"/>
      <c r="I4" s="623"/>
      <c r="J4" s="623"/>
      <c r="K4" s="623"/>
      <c r="L4" s="623"/>
      <c r="M4" s="623"/>
      <c r="N4" s="623"/>
      <c r="O4" s="623"/>
      <c r="P4" s="1515"/>
    </row>
    <row r="5" spans="1:18" hidden="1">
      <c r="B5" s="110" t="s">
        <v>642</v>
      </c>
      <c r="C5" s="1342"/>
      <c r="D5" s="103" t="s">
        <v>643</v>
      </c>
      <c r="E5" s="104"/>
      <c r="F5" s="1950" t="s">
        <v>4608</v>
      </c>
      <c r="G5" s="106" t="s">
        <v>617</v>
      </c>
      <c r="H5" s="98"/>
      <c r="I5" s="98"/>
      <c r="J5" s="98"/>
      <c r="K5" s="98"/>
      <c r="L5" s="98"/>
      <c r="M5" s="98"/>
      <c r="N5" s="147" t="s">
        <v>630</v>
      </c>
      <c r="O5" s="1210" t="str">
        <f>+Front!J19</f>
        <v>EUR</v>
      </c>
      <c r="P5" s="107" t="s">
        <v>618</v>
      </c>
    </row>
    <row r="6" spans="1:18" hidden="1">
      <c r="B6" s="109"/>
      <c r="C6" s="1338"/>
      <c r="D6" s="105"/>
      <c r="E6" s="101"/>
      <c r="F6" s="1951"/>
      <c r="G6" s="99"/>
      <c r="H6" s="100"/>
      <c r="I6" s="100"/>
      <c r="J6" s="100"/>
      <c r="K6" s="100"/>
      <c r="L6" s="100"/>
      <c r="M6" s="100"/>
      <c r="N6" s="100"/>
      <c r="O6" s="101"/>
      <c r="P6" s="102"/>
    </row>
    <row r="7" spans="1:18" ht="6" hidden="1" customHeight="1">
      <c r="B7" s="2"/>
      <c r="C7" s="1340"/>
      <c r="D7" s="1"/>
      <c r="E7" s="2"/>
      <c r="F7" s="53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8" s="78" customFormat="1" hidden="1">
      <c r="A8" s="920"/>
      <c r="B8" s="80" t="s">
        <v>1028</v>
      </c>
      <c r="C8" s="1343"/>
      <c r="D8" s="81"/>
      <c r="E8" s="81"/>
      <c r="F8" s="536"/>
      <c r="G8" s="81" t="s">
        <v>220</v>
      </c>
      <c r="H8" s="81"/>
      <c r="I8" s="81"/>
      <c r="J8" s="81"/>
      <c r="K8" s="81"/>
      <c r="L8" s="81"/>
      <c r="M8" s="81"/>
      <c r="N8" s="81"/>
      <c r="O8" s="82"/>
      <c r="P8" s="79"/>
    </row>
    <row r="9" spans="1:18">
      <c r="A9" s="1503" t="str">
        <f>IF(ISERROR(#REF!),"xx","")</f>
        <v>xx</v>
      </c>
      <c r="B9" s="656" t="s">
        <v>4074</v>
      </c>
      <c r="C9" s="1397"/>
      <c r="D9" s="657" t="s">
        <v>3288</v>
      </c>
      <c r="E9" s="658"/>
      <c r="F9" s="540">
        <v>2487.4800472368011</v>
      </c>
      <c r="G9" s="55" t="s">
        <v>711</v>
      </c>
      <c r="H9" s="59"/>
      <c r="I9" s="59"/>
      <c r="J9" s="59"/>
      <c r="K9" s="59"/>
      <c r="L9" s="59"/>
      <c r="M9" s="59"/>
      <c r="N9" s="59"/>
      <c r="O9" s="333"/>
      <c r="P9" s="155" t="s">
        <v>3290</v>
      </c>
      <c r="Q9" s="25">
        <f>F9</f>
        <v>2487.4800472368011</v>
      </c>
    </row>
    <row r="10" spans="1:18" hidden="1">
      <c r="A10" s="1503" t="str">
        <f>IF(ISERROR(#REF!),"xx","")</f>
        <v>xx</v>
      </c>
      <c r="B10" s="659"/>
      <c r="C10" s="1398"/>
      <c r="D10" s="890"/>
      <c r="E10" s="661"/>
      <c r="F10" s="1953"/>
      <c r="G10" s="45" t="s">
        <v>1978</v>
      </c>
      <c r="H10" s="60"/>
      <c r="I10" s="60"/>
      <c r="J10" s="60"/>
      <c r="K10" s="60"/>
      <c r="L10" s="60"/>
      <c r="M10" s="60"/>
      <c r="N10" s="60"/>
      <c r="O10" s="309" t="s">
        <v>1034</v>
      </c>
      <c r="P10" s="310"/>
    </row>
    <row r="11" spans="1:18" hidden="1">
      <c r="A11" s="1503" t="str">
        <f>IF(ISERROR(#REF!),"xx","")</f>
        <v>xx</v>
      </c>
      <c r="B11" s="656" t="s">
        <v>4075</v>
      </c>
      <c r="C11" s="1397"/>
      <c r="D11" s="657" t="s">
        <v>3129</v>
      </c>
      <c r="E11" s="658"/>
      <c r="F11" s="540">
        <v>3010.2875610192004</v>
      </c>
      <c r="G11" s="55" t="s">
        <v>711</v>
      </c>
      <c r="H11" s="59"/>
      <c r="I11" s="59"/>
      <c r="J11" s="59"/>
      <c r="K11" s="59"/>
      <c r="L11" s="59"/>
      <c r="M11" s="59"/>
      <c r="N11" s="59"/>
      <c r="O11" s="333"/>
      <c r="P11" s="155" t="s">
        <v>3134</v>
      </c>
    </row>
    <row r="12" spans="1:18" hidden="1">
      <c r="A12" s="1503" t="str">
        <f>IF(ISERROR(#REF!),"xx","")</f>
        <v>xx</v>
      </c>
      <c r="B12" s="659"/>
      <c r="C12" s="1398"/>
      <c r="D12" s="890"/>
      <c r="E12" s="661"/>
      <c r="F12" s="1953"/>
      <c r="G12" s="45" t="s">
        <v>1978</v>
      </c>
      <c r="H12" s="60"/>
      <c r="I12" s="60"/>
      <c r="J12" s="60"/>
      <c r="K12" s="60"/>
      <c r="L12" s="60"/>
      <c r="M12" s="60"/>
      <c r="N12" s="60"/>
      <c r="O12" s="309" t="s">
        <v>1034</v>
      </c>
      <c r="P12" s="310"/>
    </row>
    <row r="13" spans="1:18" hidden="1">
      <c r="A13" s="1503" t="str">
        <f>IF(ISERROR(#REF!),"xx","")</f>
        <v>xx</v>
      </c>
      <c r="B13" s="656" t="s">
        <v>4076</v>
      </c>
      <c r="C13" s="1397"/>
      <c r="D13" s="657" t="s">
        <v>3131</v>
      </c>
      <c r="E13" s="658"/>
      <c r="F13" s="540">
        <v>5427.4063272660014</v>
      </c>
      <c r="G13" s="55" t="s">
        <v>711</v>
      </c>
      <c r="H13" s="59"/>
      <c r="I13" s="59"/>
      <c r="J13" s="59"/>
      <c r="K13" s="59"/>
      <c r="L13" s="59"/>
      <c r="M13" s="59"/>
      <c r="N13" s="59"/>
      <c r="O13" s="333"/>
      <c r="P13" s="155" t="s">
        <v>1764</v>
      </c>
    </row>
    <row r="14" spans="1:18" hidden="1">
      <c r="A14" s="1503" t="str">
        <f>IF(ISERROR(#REF!),"xx","")</f>
        <v>xx</v>
      </c>
      <c r="B14" s="659"/>
      <c r="C14" s="1398"/>
      <c r="D14" s="890"/>
      <c r="E14" s="661"/>
      <c r="F14" s="1953"/>
      <c r="G14" s="45" t="s">
        <v>1978</v>
      </c>
      <c r="H14" s="60"/>
      <c r="I14" s="60"/>
      <c r="J14" s="60"/>
      <c r="K14" s="60"/>
      <c r="L14" s="60"/>
      <c r="M14" s="60"/>
      <c r="N14" s="60"/>
      <c r="O14" s="309" t="s">
        <v>1034</v>
      </c>
      <c r="P14" s="310"/>
    </row>
    <row r="15" spans="1:18" s="518" customFormat="1" ht="12.75" hidden="1" customHeight="1">
      <c r="A15" s="1503" t="str">
        <f>IF(ISERROR(#REF!),"xx","")</f>
        <v>xx</v>
      </c>
      <c r="B15" s="532"/>
      <c r="C15" s="1323"/>
      <c r="D15" s="533"/>
      <c r="E15" s="532"/>
      <c r="F15" s="1290"/>
      <c r="G15" s="532"/>
      <c r="H15" s="532"/>
      <c r="I15" s="532"/>
      <c r="J15" s="532"/>
      <c r="K15" s="532"/>
      <c r="L15" s="532"/>
      <c r="M15" s="532"/>
      <c r="N15" s="532"/>
      <c r="O15" s="532"/>
      <c r="P15" s="532"/>
      <c r="R15"/>
    </row>
    <row r="16" spans="1:18" s="78" customFormat="1" hidden="1">
      <c r="A16" s="1503" t="str">
        <f>IF(ISERROR(#REF!),"xx","")</f>
        <v>xx</v>
      </c>
      <c r="B16" s="90" t="s">
        <v>296</v>
      </c>
      <c r="C16" s="1343"/>
      <c r="D16" s="83"/>
      <c r="E16" s="83"/>
      <c r="F16" s="83"/>
      <c r="G16" s="83" t="s">
        <v>10</v>
      </c>
      <c r="H16" s="83"/>
      <c r="I16" s="83"/>
      <c r="J16" s="231"/>
      <c r="K16" s="83"/>
      <c r="L16" s="83"/>
      <c r="M16" s="83"/>
      <c r="N16" s="83"/>
      <c r="O16" s="91"/>
      <c r="P16" s="89"/>
      <c r="R16"/>
    </row>
    <row r="17" spans="1:18" s="44" customFormat="1" hidden="1">
      <c r="A17" s="1503" t="str">
        <f>IF(ISERROR(#REF!),"xx","")</f>
        <v>xx</v>
      </c>
      <c r="B17" s="662">
        <v>9967002050</v>
      </c>
      <c r="C17" s="1350"/>
      <c r="D17" s="663" t="s">
        <v>1765</v>
      </c>
      <c r="E17" s="664" t="s">
        <v>2</v>
      </c>
      <c r="F17" s="540">
        <v>62.474631912000014</v>
      </c>
      <c r="G17" s="161" t="s">
        <v>3291</v>
      </c>
      <c r="H17" s="162" t="s">
        <v>3128</v>
      </c>
      <c r="I17" s="162" t="s">
        <v>3130</v>
      </c>
      <c r="J17" s="139"/>
      <c r="K17" s="139"/>
      <c r="L17" s="139"/>
      <c r="M17" s="139"/>
      <c r="N17" s="139"/>
      <c r="O17" s="208"/>
      <c r="P17" s="86"/>
      <c r="R17"/>
    </row>
    <row r="18" spans="1:18" s="44" customFormat="1" hidden="1">
      <c r="A18" s="1503" t="str">
        <f>IF(ISERROR(#REF!),"xx","")</f>
        <v>xx</v>
      </c>
      <c r="B18" s="662" t="s">
        <v>3758</v>
      </c>
      <c r="C18" s="1350"/>
      <c r="D18" s="663" t="s">
        <v>3137</v>
      </c>
      <c r="E18" s="664" t="s">
        <v>1768</v>
      </c>
      <c r="F18" s="540">
        <v>1160.6635711440003</v>
      </c>
      <c r="G18" s="161" t="s">
        <v>3291</v>
      </c>
      <c r="H18" s="162" t="s">
        <v>3128</v>
      </c>
      <c r="I18" s="162" t="s">
        <v>3130</v>
      </c>
      <c r="J18" s="139"/>
      <c r="K18" s="139"/>
      <c r="L18" s="139"/>
      <c r="M18" s="139"/>
      <c r="N18" s="139"/>
      <c r="O18" s="208"/>
      <c r="P18" s="86" t="s">
        <v>1768</v>
      </c>
      <c r="R18"/>
    </row>
    <row r="19" spans="1:18" s="44" customFormat="1">
      <c r="A19" s="1503" t="str">
        <f>IF(ISERROR(#REF!),"xx","")</f>
        <v>xx</v>
      </c>
      <c r="B19" s="665" t="s">
        <v>3135</v>
      </c>
      <c r="C19" s="1351"/>
      <c r="D19" s="666" t="s">
        <v>3136</v>
      </c>
      <c r="E19" s="667" t="s">
        <v>1771</v>
      </c>
      <c r="F19" s="540">
        <v>537.2480947680001</v>
      </c>
      <c r="G19" s="163" t="s">
        <v>3291</v>
      </c>
      <c r="H19" s="164" t="s">
        <v>3128</v>
      </c>
      <c r="I19" s="164" t="s">
        <v>3130</v>
      </c>
      <c r="J19" s="123"/>
      <c r="K19" s="123"/>
      <c r="L19" s="123"/>
      <c r="M19" s="123"/>
      <c r="N19" s="123"/>
      <c r="O19" s="226"/>
      <c r="P19" s="310" t="s">
        <v>1771</v>
      </c>
      <c r="Q19" s="1639">
        <f>F19</f>
        <v>537.2480947680001</v>
      </c>
      <c r="R19"/>
    </row>
    <row r="20" spans="1:18" s="44" customFormat="1" hidden="1">
      <c r="A20" s="1503" t="str">
        <f>IF(ISERROR(#REF!),"xx","")</f>
        <v>xx</v>
      </c>
      <c r="B20" s="662" t="s">
        <v>4069</v>
      </c>
      <c r="C20" s="1350"/>
      <c r="D20" s="663" t="s">
        <v>1772</v>
      </c>
      <c r="E20" s="664" t="s">
        <v>1003</v>
      </c>
      <c r="F20" s="540">
        <v>582.90912187200013</v>
      </c>
      <c r="G20" s="161" t="s">
        <v>3291</v>
      </c>
      <c r="H20" s="162" t="s">
        <v>3128</v>
      </c>
      <c r="I20" s="162" t="s">
        <v>3130</v>
      </c>
      <c r="J20" s="139"/>
      <c r="K20" s="139"/>
      <c r="L20" s="139"/>
      <c r="M20" s="139"/>
      <c r="N20" s="139"/>
      <c r="O20" s="208"/>
      <c r="P20" s="86" t="s">
        <v>1773</v>
      </c>
      <c r="R20"/>
    </row>
    <row r="21" spans="1:18" s="44" customFormat="1" hidden="1">
      <c r="A21" s="1503" t="str">
        <f>IF(ISERROR(#REF!),"xx","")</f>
        <v>xx</v>
      </c>
      <c r="B21" s="662" t="s">
        <v>4070</v>
      </c>
      <c r="C21" s="1350"/>
      <c r="D21" s="663" t="s">
        <v>1774</v>
      </c>
      <c r="E21" s="664" t="s">
        <v>1545</v>
      </c>
      <c r="F21" s="540">
        <v>841.6924306560004</v>
      </c>
      <c r="G21" s="161" t="s">
        <v>3291</v>
      </c>
      <c r="H21" s="162" t="s">
        <v>3128</v>
      </c>
      <c r="I21" s="162" t="s">
        <v>3130</v>
      </c>
      <c r="J21" s="139"/>
      <c r="K21" s="139"/>
      <c r="L21" s="139"/>
      <c r="M21" s="139"/>
      <c r="N21" s="139"/>
      <c r="O21" s="208"/>
      <c r="P21" s="86" t="s">
        <v>1410</v>
      </c>
      <c r="R21"/>
    </row>
    <row r="22" spans="1:18" s="44" customFormat="1" hidden="1">
      <c r="A22" s="1503" t="str">
        <f>IF(ISERROR(#REF!),"xx","")</f>
        <v>xx</v>
      </c>
      <c r="B22" s="662" t="s">
        <v>3138</v>
      </c>
      <c r="C22" s="1350"/>
      <c r="D22" s="663" t="s">
        <v>1775</v>
      </c>
      <c r="E22" s="664" t="s">
        <v>243</v>
      </c>
      <c r="F22" s="540">
        <v>841.6924306560004</v>
      </c>
      <c r="G22" s="161" t="s">
        <v>3291</v>
      </c>
      <c r="H22" s="162" t="s">
        <v>3128</v>
      </c>
      <c r="I22" s="162" t="s">
        <v>3130</v>
      </c>
      <c r="J22" s="139"/>
      <c r="K22" s="139"/>
      <c r="L22" s="139"/>
      <c r="M22" s="139"/>
      <c r="N22" s="139"/>
      <c r="O22" s="208"/>
      <c r="P22" s="86" t="s">
        <v>1984</v>
      </c>
      <c r="R22"/>
    </row>
    <row r="23" spans="1:18" s="44" customFormat="1" hidden="1">
      <c r="A23" s="1503" t="str">
        <f>IF(ISERROR(#REF!),"xx","")</f>
        <v>xx</v>
      </c>
      <c r="B23" s="662">
        <v>9967002664</v>
      </c>
      <c r="C23" s="1350"/>
      <c r="D23" s="663" t="s">
        <v>2483</v>
      </c>
      <c r="E23" s="664"/>
      <c r="F23" s="540">
        <v>132.72813338400002</v>
      </c>
      <c r="G23" s="161" t="s">
        <v>3291</v>
      </c>
      <c r="H23" s="162" t="s">
        <v>3128</v>
      </c>
      <c r="I23" s="162" t="s">
        <v>3130</v>
      </c>
      <c r="J23" s="139"/>
      <c r="K23" s="139"/>
      <c r="L23" s="139"/>
      <c r="M23" s="139"/>
      <c r="N23" s="139"/>
      <c r="O23" s="208"/>
      <c r="P23" s="86" t="s">
        <v>3332</v>
      </c>
      <c r="R23"/>
    </row>
    <row r="24" spans="1:18" s="44" customFormat="1" hidden="1">
      <c r="A24" s="1503" t="str">
        <f>IF(ISERROR(#REF!),"xx","")</f>
        <v>xx</v>
      </c>
      <c r="B24" s="665">
        <v>9967002665</v>
      </c>
      <c r="C24" s="1351"/>
      <c r="D24" s="666" t="s">
        <v>2484</v>
      </c>
      <c r="E24" s="667"/>
      <c r="F24" s="540">
        <v>144.10590163200004</v>
      </c>
      <c r="G24" s="163" t="s">
        <v>3291</v>
      </c>
      <c r="H24" s="164" t="s">
        <v>3128</v>
      </c>
      <c r="I24" s="164" t="s">
        <v>3130</v>
      </c>
      <c r="J24" s="123"/>
      <c r="K24" s="123"/>
      <c r="L24" s="123"/>
      <c r="M24" s="123"/>
      <c r="N24" s="123"/>
      <c r="O24" s="226"/>
      <c r="P24" s="310" t="s">
        <v>3332</v>
      </c>
      <c r="R24"/>
    </row>
    <row r="25" spans="1:18" s="44" customFormat="1">
      <c r="A25" s="1503" t="str">
        <f>IF(ISERROR(#REF!),"xx","")</f>
        <v>xx</v>
      </c>
      <c r="B25" s="662">
        <v>9967003545</v>
      </c>
      <c r="C25" s="1350"/>
      <c r="D25" s="663" t="s">
        <v>1777</v>
      </c>
      <c r="E25" s="664" t="s">
        <v>1279</v>
      </c>
      <c r="F25" s="540">
        <v>123.03734889600001</v>
      </c>
      <c r="G25" s="161" t="s">
        <v>3291</v>
      </c>
      <c r="H25" s="162" t="s">
        <v>3128</v>
      </c>
      <c r="I25" s="162" t="s">
        <v>3130</v>
      </c>
      <c r="J25" s="139"/>
      <c r="K25" s="139"/>
      <c r="L25" s="139"/>
      <c r="M25" s="139"/>
      <c r="N25" s="139"/>
      <c r="O25" s="208"/>
      <c r="P25" s="86" t="s">
        <v>2898</v>
      </c>
      <c r="Q25" s="1639">
        <f>F25</f>
        <v>123.03734889600001</v>
      </c>
      <c r="R25"/>
    </row>
    <row r="26" spans="1:18" s="44" customFormat="1" hidden="1">
      <c r="A26" s="1503" t="str">
        <f>IF(ISERROR(#REF!),"xx","")</f>
        <v>xx</v>
      </c>
      <c r="B26" s="662" t="s">
        <v>3139</v>
      </c>
      <c r="C26" s="1350"/>
      <c r="D26" s="663" t="s">
        <v>3140</v>
      </c>
      <c r="E26" s="664" t="s">
        <v>228</v>
      </c>
      <c r="F26" s="540">
        <v>1492.8306734880005</v>
      </c>
      <c r="G26" s="161" t="s">
        <v>3291</v>
      </c>
      <c r="H26" s="162" t="s">
        <v>3128</v>
      </c>
      <c r="I26" s="162" t="s">
        <v>3130</v>
      </c>
      <c r="J26" s="139"/>
      <c r="K26" s="139"/>
      <c r="L26" s="139"/>
      <c r="M26" s="139"/>
      <c r="N26" s="139"/>
      <c r="O26" s="208"/>
      <c r="P26" s="86" t="s">
        <v>3749</v>
      </c>
      <c r="R26"/>
    </row>
    <row r="27" spans="1:18" s="44" customFormat="1" hidden="1">
      <c r="A27" s="1503" t="str">
        <f>IF(ISERROR(#REF!),"xx","")</f>
        <v>xx</v>
      </c>
      <c r="B27" s="662" t="s">
        <v>3141</v>
      </c>
      <c r="C27" s="1350"/>
      <c r="D27" s="663" t="s">
        <v>3005</v>
      </c>
      <c r="E27" s="664" t="s">
        <v>3335</v>
      </c>
      <c r="F27" s="540">
        <v>153.59049921600001</v>
      </c>
      <c r="G27" s="161" t="s">
        <v>3291</v>
      </c>
      <c r="H27" s="162" t="s">
        <v>3128</v>
      </c>
      <c r="I27" s="162" t="s">
        <v>3130</v>
      </c>
      <c r="J27" s="139"/>
      <c r="K27" s="139"/>
      <c r="L27" s="139"/>
      <c r="M27" s="139"/>
      <c r="N27" s="139"/>
      <c r="O27" s="208"/>
      <c r="P27" s="1554" t="s">
        <v>2640</v>
      </c>
      <c r="R27"/>
    </row>
    <row r="28" spans="1:18" s="44" customFormat="1" hidden="1">
      <c r="A28" s="1503" t="str">
        <f>IF(ISERROR(#REF!),"xx","")</f>
        <v>xx</v>
      </c>
      <c r="B28" s="662" t="s">
        <v>2628</v>
      </c>
      <c r="C28" s="1350"/>
      <c r="D28" s="663" t="s">
        <v>3142</v>
      </c>
      <c r="E28" s="664" t="s">
        <v>2758</v>
      </c>
      <c r="F28" s="540">
        <v>703.43473939199998</v>
      </c>
      <c r="G28" s="161" t="s">
        <v>3291</v>
      </c>
      <c r="H28" s="162" t="s">
        <v>3128</v>
      </c>
      <c r="I28" s="162" t="s">
        <v>3130</v>
      </c>
      <c r="J28" s="139"/>
      <c r="K28" s="139"/>
      <c r="L28" s="139"/>
      <c r="M28" s="139"/>
      <c r="N28" s="139"/>
      <c r="O28" s="208"/>
      <c r="P28" s="86" t="s">
        <v>3143</v>
      </c>
      <c r="R28"/>
    </row>
    <row r="29" spans="1:18" s="44" customFormat="1" hidden="1">
      <c r="A29" s="1503" t="str">
        <f>IF(ISERROR(#REF!),"xx","")</f>
        <v>xx</v>
      </c>
      <c r="B29" s="662" t="s">
        <v>2631</v>
      </c>
      <c r="C29" s="1350"/>
      <c r="D29" s="663" t="s">
        <v>2632</v>
      </c>
      <c r="E29" s="664" t="s">
        <v>3144</v>
      </c>
      <c r="F29" s="540">
        <v>563.1151790880001</v>
      </c>
      <c r="G29" s="161" t="s">
        <v>3291</v>
      </c>
      <c r="H29" s="162" t="s">
        <v>3128</v>
      </c>
      <c r="I29" s="162" t="s">
        <v>3130</v>
      </c>
      <c r="J29" s="139"/>
      <c r="K29" s="139"/>
      <c r="L29" s="139"/>
      <c r="M29" s="139"/>
      <c r="N29" s="139"/>
      <c r="O29" s="208"/>
      <c r="P29" s="86" t="s">
        <v>3179</v>
      </c>
      <c r="R29"/>
    </row>
    <row r="30" spans="1:18" s="44" customFormat="1" hidden="1">
      <c r="A30" s="1503" t="str">
        <f>IF(ISERROR(#REF!),"xx","")</f>
        <v>xx</v>
      </c>
      <c r="B30" s="674">
        <v>9967001961</v>
      </c>
      <c r="C30" s="1349"/>
      <c r="D30" s="708" t="s">
        <v>1760</v>
      </c>
      <c r="E30" s="673" t="s">
        <v>1485</v>
      </c>
      <c r="F30" s="540">
        <v>166.99264797600003</v>
      </c>
      <c r="G30" s="159" t="s">
        <v>3291</v>
      </c>
      <c r="H30" s="160" t="s">
        <v>3128</v>
      </c>
      <c r="I30" s="160" t="s">
        <v>3130</v>
      </c>
      <c r="J30" s="124"/>
      <c r="K30" s="124"/>
      <c r="L30" s="124"/>
      <c r="M30" s="124"/>
      <c r="N30" s="124"/>
      <c r="O30" s="214"/>
      <c r="P30" s="155" t="s">
        <v>733</v>
      </c>
      <c r="R30"/>
    </row>
    <row r="31" spans="1:18" s="44" customFormat="1" hidden="1">
      <c r="A31" s="1503" t="str">
        <f>IF(ISERROR(#REF!),"xx","")</f>
        <v>xx</v>
      </c>
      <c r="B31" s="665" t="s">
        <v>3063</v>
      </c>
      <c r="C31" s="1351"/>
      <c r="D31" s="666" t="s">
        <v>1781</v>
      </c>
      <c r="E31" s="667" t="s">
        <v>305</v>
      </c>
      <c r="F31" s="540">
        <v>318.33383551200001</v>
      </c>
      <c r="G31" s="163" t="s">
        <v>3291</v>
      </c>
      <c r="H31" s="164" t="s">
        <v>3128</v>
      </c>
      <c r="I31" s="164" t="s">
        <v>3130</v>
      </c>
      <c r="J31" s="123"/>
      <c r="K31" s="123"/>
      <c r="L31" s="123"/>
      <c r="M31" s="123"/>
      <c r="N31" s="123"/>
      <c r="O31" s="226"/>
      <c r="P31" s="310" t="s">
        <v>1782</v>
      </c>
      <c r="R31"/>
    </row>
    <row r="32" spans="1:18" s="44" customFormat="1" hidden="1">
      <c r="A32" s="1503" t="str">
        <f>IF(ISERROR(#REF!),"xx","")</f>
        <v>xx</v>
      </c>
      <c r="B32" s="662" t="s">
        <v>3071</v>
      </c>
      <c r="C32" s="1350"/>
      <c r="D32" s="663" t="s">
        <v>1778</v>
      </c>
      <c r="E32" s="664" t="s">
        <v>1779</v>
      </c>
      <c r="F32" s="540">
        <v>726.1902758880002</v>
      </c>
      <c r="G32" s="161" t="s">
        <v>3291</v>
      </c>
      <c r="H32" s="162" t="s">
        <v>3128</v>
      </c>
      <c r="I32" s="162" t="s">
        <v>3130</v>
      </c>
      <c r="J32" s="139"/>
      <c r="K32" s="139"/>
      <c r="L32" s="139"/>
      <c r="M32" s="139"/>
      <c r="N32" s="139"/>
      <c r="O32" s="208"/>
      <c r="P32" s="86" t="s">
        <v>1829</v>
      </c>
      <c r="R32"/>
    </row>
    <row r="33" spans="1:18" s="44" customFormat="1" hidden="1">
      <c r="A33" s="1503" t="str">
        <f>IF(ISERROR(#REF!),"xx","")</f>
        <v>xx</v>
      </c>
      <c r="B33" s="662" t="s">
        <v>3073</v>
      </c>
      <c r="C33" s="1350"/>
      <c r="D33" s="663" t="s">
        <v>1783</v>
      </c>
      <c r="E33" s="664" t="s">
        <v>1831</v>
      </c>
      <c r="F33" s="540">
        <v>303.11349314400007</v>
      </c>
      <c r="G33" s="161" t="s">
        <v>3291</v>
      </c>
      <c r="H33" s="162" t="s">
        <v>3128</v>
      </c>
      <c r="I33" s="162" t="s">
        <v>3130</v>
      </c>
      <c r="J33" s="139"/>
      <c r="K33" s="139"/>
      <c r="L33" s="139"/>
      <c r="M33" s="139"/>
      <c r="N33" s="139"/>
      <c r="O33" s="208"/>
      <c r="P33" s="86" t="s">
        <v>1784</v>
      </c>
      <c r="R33"/>
    </row>
    <row r="34" spans="1:18" s="44" customFormat="1" hidden="1">
      <c r="A34" s="1503" t="str">
        <f>IF(ISERROR(#REF!),"xx","")</f>
        <v>xx</v>
      </c>
      <c r="B34" s="674" t="s">
        <v>3066</v>
      </c>
      <c r="C34" s="1349"/>
      <c r="D34" s="708" t="s">
        <v>469</v>
      </c>
      <c r="E34" s="673" t="s">
        <v>1780</v>
      </c>
      <c r="F34" s="540">
        <v>1087.5234530160003</v>
      </c>
      <c r="G34" s="159" t="s">
        <v>3291</v>
      </c>
      <c r="H34" s="160" t="s">
        <v>3128</v>
      </c>
      <c r="I34" s="160" t="s">
        <v>3130</v>
      </c>
      <c r="J34" s="124"/>
      <c r="K34" s="124"/>
      <c r="L34" s="124"/>
      <c r="M34" s="124"/>
      <c r="N34" s="124"/>
      <c r="O34" s="214"/>
      <c r="P34" s="155" t="s">
        <v>3249</v>
      </c>
      <c r="R34"/>
    </row>
    <row r="35" spans="1:18" s="44" customFormat="1" hidden="1">
      <c r="A35" s="1503" t="str">
        <f>IF(ISERROR(#REF!),"xx","")</f>
        <v>xx</v>
      </c>
      <c r="B35" s="662" t="s">
        <v>3067</v>
      </c>
      <c r="C35" s="1350"/>
      <c r="D35" s="663" t="s">
        <v>2386</v>
      </c>
      <c r="E35" s="664" t="s">
        <v>2385</v>
      </c>
      <c r="F35" s="540">
        <v>1928.2599262080003</v>
      </c>
      <c r="G35" s="161" t="s">
        <v>3291</v>
      </c>
      <c r="H35" s="162" t="s">
        <v>3128</v>
      </c>
      <c r="I35" s="162" t="s">
        <v>3130</v>
      </c>
      <c r="J35" s="139"/>
      <c r="K35" s="139"/>
      <c r="L35" s="139"/>
      <c r="M35" s="139"/>
      <c r="N35" s="139"/>
      <c r="O35" s="208"/>
      <c r="P35" s="86" t="s">
        <v>3248</v>
      </c>
      <c r="R35"/>
    </row>
    <row r="36" spans="1:18" s="44" customFormat="1" hidden="1">
      <c r="A36" s="1503" t="str">
        <f>IF(ISERROR(#REF!),"xx","")</f>
        <v>xx</v>
      </c>
      <c r="B36" s="662" t="s">
        <v>3684</v>
      </c>
      <c r="C36" s="1350"/>
      <c r="D36" s="663" t="s">
        <v>3145</v>
      </c>
      <c r="E36" s="664" t="s">
        <v>381</v>
      </c>
      <c r="F36" s="540">
        <v>134.62130404800001</v>
      </c>
      <c r="G36" s="161" t="s">
        <v>3291</v>
      </c>
      <c r="H36" s="162" t="s">
        <v>3128</v>
      </c>
      <c r="I36" s="162" t="s">
        <v>3130</v>
      </c>
      <c r="J36" s="139"/>
      <c r="K36" s="139"/>
      <c r="L36" s="139"/>
      <c r="M36" s="139"/>
      <c r="N36" s="139"/>
      <c r="O36" s="208"/>
      <c r="P36" s="617" t="s">
        <v>3068</v>
      </c>
      <c r="R36"/>
    </row>
    <row r="37" spans="1:18" s="44" customFormat="1" hidden="1">
      <c r="A37" s="1503" t="str">
        <f>IF(ISERROR(#REF!),"xx","")</f>
        <v>xx</v>
      </c>
      <c r="B37" s="662" t="s">
        <v>456</v>
      </c>
      <c r="C37" s="1350"/>
      <c r="D37" s="663" t="s">
        <v>467</v>
      </c>
      <c r="E37" s="664" t="s">
        <v>1785</v>
      </c>
      <c r="F37" s="540">
        <v>342.43895901600001</v>
      </c>
      <c r="G37" s="161" t="s">
        <v>3291</v>
      </c>
      <c r="H37" s="162" t="s">
        <v>3128</v>
      </c>
      <c r="I37" s="162" t="s">
        <v>3130</v>
      </c>
      <c r="J37" s="139"/>
      <c r="K37" s="139"/>
      <c r="L37" s="139"/>
      <c r="M37" s="139"/>
      <c r="N37" s="139"/>
      <c r="O37" s="208"/>
      <c r="P37" s="86" t="s">
        <v>1784</v>
      </c>
      <c r="R37"/>
    </row>
    <row r="38" spans="1:18" s="44" customFormat="1" hidden="1">
      <c r="A38" s="1503" t="str">
        <f>IF(ISERROR(#REF!),"xx","")</f>
        <v>xx</v>
      </c>
      <c r="B38" s="674" t="s">
        <v>3547</v>
      </c>
      <c r="C38" s="1349"/>
      <c r="D38" s="708" t="s">
        <v>1197</v>
      </c>
      <c r="E38" s="673" t="s">
        <v>882</v>
      </c>
      <c r="F38" s="540">
        <v>615.18674448000013</v>
      </c>
      <c r="G38" s="159" t="s">
        <v>3291</v>
      </c>
      <c r="H38" s="160" t="s">
        <v>3128</v>
      </c>
      <c r="I38" s="160" t="s">
        <v>3130</v>
      </c>
      <c r="J38" s="124"/>
      <c r="K38" s="124"/>
      <c r="L38" s="124"/>
      <c r="M38" s="124"/>
      <c r="N38" s="124"/>
      <c r="O38" s="214"/>
      <c r="P38" s="155" t="s">
        <v>3146</v>
      </c>
      <c r="R38"/>
    </row>
    <row r="39" spans="1:18" s="44" customFormat="1" hidden="1">
      <c r="A39" s="1503" t="str">
        <f>IF(ISERROR(#REF!),"xx","")</f>
        <v>xx</v>
      </c>
      <c r="B39" s="662" t="s">
        <v>3559</v>
      </c>
      <c r="C39" s="1759"/>
      <c r="D39" s="663" t="s">
        <v>3158</v>
      </c>
      <c r="E39" s="677" t="s">
        <v>3160</v>
      </c>
      <c r="F39" s="540">
        <v>191.49140102400006</v>
      </c>
      <c r="G39" s="162" t="s">
        <v>3291</v>
      </c>
      <c r="H39" s="162" t="s">
        <v>3128</v>
      </c>
      <c r="I39" s="162" t="s">
        <v>3130</v>
      </c>
      <c r="J39" s="139"/>
      <c r="K39" s="139"/>
      <c r="L39" s="139"/>
      <c r="M39" s="139"/>
      <c r="N39" s="139"/>
      <c r="O39" s="350"/>
      <c r="P39" s="88" t="s">
        <v>3159</v>
      </c>
      <c r="R39"/>
    </row>
    <row r="40" spans="1:18" s="44" customFormat="1" hidden="1">
      <c r="A40" s="1503" t="str">
        <f>IF(ISERROR(#REF!),"xx","")</f>
        <v>xx</v>
      </c>
      <c r="B40" s="776" t="s">
        <v>3943</v>
      </c>
      <c r="C40" s="1350"/>
      <c r="D40" s="663" t="s">
        <v>3764</v>
      </c>
      <c r="E40" s="677" t="s">
        <v>3885</v>
      </c>
      <c r="F40" s="540">
        <v>193.10340772800001</v>
      </c>
      <c r="G40" s="161" t="s">
        <v>3291</v>
      </c>
      <c r="H40" s="162" t="s">
        <v>3128</v>
      </c>
      <c r="I40" s="162" t="s">
        <v>3130</v>
      </c>
      <c r="J40" s="139"/>
      <c r="K40" s="139"/>
      <c r="L40" s="139"/>
      <c r="M40" s="139"/>
      <c r="N40" s="139"/>
      <c r="O40" s="208"/>
      <c r="P40" s="86" t="s">
        <v>3180</v>
      </c>
      <c r="R40"/>
    </row>
    <row r="41" spans="1:18" s="44" customFormat="1" hidden="1">
      <c r="A41" s="1503" t="str">
        <f>IF(ISERROR(#REF!),"xx","")</f>
        <v>xx</v>
      </c>
      <c r="B41" s="665">
        <v>9967002640</v>
      </c>
      <c r="C41" s="1351"/>
      <c r="D41" s="666" t="s">
        <v>2477</v>
      </c>
      <c r="E41" s="679"/>
      <c r="F41" s="540">
        <v>205.06224816000005</v>
      </c>
      <c r="G41" s="164" t="s">
        <v>3291</v>
      </c>
      <c r="H41" s="164" t="s">
        <v>3128</v>
      </c>
      <c r="I41" s="164" t="s">
        <v>3130</v>
      </c>
      <c r="J41" s="123"/>
      <c r="K41" s="123"/>
      <c r="L41" s="123"/>
      <c r="M41" s="123"/>
      <c r="N41" s="123"/>
      <c r="O41" s="351"/>
      <c r="P41" s="256"/>
      <c r="R41"/>
    </row>
    <row r="42" spans="1:18" s="44" customFormat="1" hidden="1">
      <c r="A42" s="1503" t="str">
        <f>IF(ISERROR(#REF!),"xx","")</f>
        <v>xx</v>
      </c>
      <c r="B42" s="662" t="s">
        <v>1601</v>
      </c>
      <c r="C42" s="1350"/>
      <c r="D42" s="663" t="s">
        <v>464</v>
      </c>
      <c r="E42" s="664" t="s">
        <v>995</v>
      </c>
      <c r="F42" s="540">
        <v>704.99051330400016</v>
      </c>
      <c r="G42" s="161" t="s">
        <v>3291</v>
      </c>
      <c r="H42" s="162" t="s">
        <v>3128</v>
      </c>
      <c r="I42" s="162" t="s">
        <v>3130</v>
      </c>
      <c r="J42" s="139"/>
      <c r="K42" s="139"/>
      <c r="L42" s="139"/>
      <c r="M42" s="139"/>
      <c r="N42" s="139"/>
      <c r="O42" s="208"/>
      <c r="P42" s="86" t="s">
        <v>336</v>
      </c>
      <c r="R42"/>
    </row>
    <row r="43" spans="1:18" s="44" customFormat="1" hidden="1">
      <c r="A43" s="1503" t="str">
        <f>IF(ISERROR(#REF!),"xx","")</f>
        <v>xx</v>
      </c>
      <c r="B43" s="662" t="s">
        <v>3075</v>
      </c>
      <c r="C43" s="1350"/>
      <c r="D43" s="663" t="s">
        <v>1194</v>
      </c>
      <c r="E43" s="664" t="s">
        <v>1794</v>
      </c>
      <c r="F43" s="540">
        <v>90.197398368000009</v>
      </c>
      <c r="G43" s="161" t="s">
        <v>3291</v>
      </c>
      <c r="H43" s="162" t="s">
        <v>3128</v>
      </c>
      <c r="I43" s="162" t="s">
        <v>3130</v>
      </c>
      <c r="J43" s="139"/>
      <c r="K43" s="139"/>
      <c r="L43" s="139"/>
      <c r="M43" s="139"/>
      <c r="N43" s="139"/>
      <c r="O43" s="208"/>
      <c r="P43" s="86" t="s">
        <v>1795</v>
      </c>
      <c r="R43"/>
    </row>
    <row r="44" spans="1:18" s="44" customFormat="1" hidden="1">
      <c r="A44" s="1503" t="str">
        <f>IF(ISERROR(#REF!),"xx","")</f>
        <v>xx</v>
      </c>
      <c r="B44" s="665" t="s">
        <v>247</v>
      </c>
      <c r="C44" s="1351"/>
      <c r="D44" s="666" t="s">
        <v>248</v>
      </c>
      <c r="E44" s="667" t="s">
        <v>485</v>
      </c>
      <c r="F44" s="540">
        <v>43.074318671999997</v>
      </c>
      <c r="G44" s="163" t="s">
        <v>3291</v>
      </c>
      <c r="H44" s="164" t="s">
        <v>3128</v>
      </c>
      <c r="I44" s="164" t="s">
        <v>3130</v>
      </c>
      <c r="J44" s="123"/>
      <c r="K44" s="123"/>
      <c r="L44" s="123"/>
      <c r="M44" s="123"/>
      <c r="N44" s="123"/>
      <c r="O44" s="226"/>
      <c r="P44" s="310" t="s">
        <v>1986</v>
      </c>
      <c r="R44"/>
    </row>
    <row r="45" spans="1:18" s="44" customFormat="1" hidden="1">
      <c r="A45" s="1503" t="str">
        <f>IF(ISERROR(#REF!),"xx","")</f>
        <v>xx</v>
      </c>
      <c r="B45" s="662" t="s">
        <v>3338</v>
      </c>
      <c r="C45" s="1350"/>
      <c r="D45" s="663" t="s">
        <v>3078</v>
      </c>
      <c r="E45" s="664" t="s">
        <v>1791</v>
      </c>
      <c r="F45" s="540">
        <v>99.550786104000011</v>
      </c>
      <c r="G45" s="161" t="s">
        <v>3291</v>
      </c>
      <c r="H45" s="162" t="s">
        <v>3128</v>
      </c>
      <c r="I45" s="162" t="s">
        <v>3130</v>
      </c>
      <c r="J45" s="139"/>
      <c r="K45" s="139"/>
      <c r="L45" s="139"/>
      <c r="M45" s="139"/>
      <c r="N45" s="139"/>
      <c r="O45" s="208"/>
      <c r="P45" s="86" t="s">
        <v>996</v>
      </c>
      <c r="R45"/>
    </row>
    <row r="46" spans="1:18" s="44" customFormat="1" hidden="1">
      <c r="A46" s="1503" t="str">
        <f>IF(ISERROR(#REF!),"xx","")</f>
        <v>xx</v>
      </c>
      <c r="B46" s="662" t="s">
        <v>3326</v>
      </c>
      <c r="C46" s="1350"/>
      <c r="D46" s="663" t="s">
        <v>3079</v>
      </c>
      <c r="E46" s="664" t="s">
        <v>204</v>
      </c>
      <c r="F46" s="540">
        <v>199.08282794400003</v>
      </c>
      <c r="G46" s="161" t="s">
        <v>3291</v>
      </c>
      <c r="H46" s="162" t="s">
        <v>3128</v>
      </c>
      <c r="I46" s="162" t="s">
        <v>3130</v>
      </c>
      <c r="J46" s="139"/>
      <c r="K46" s="139"/>
      <c r="L46" s="139"/>
      <c r="M46" s="139"/>
      <c r="N46" s="139"/>
      <c r="O46" s="208"/>
      <c r="P46" s="86" t="s">
        <v>1985</v>
      </c>
      <c r="R46"/>
    </row>
    <row r="47" spans="1:18" s="44" customFormat="1" hidden="1">
      <c r="A47" s="1503" t="str">
        <f>IF(ISERROR(#REF!),"xx","")</f>
        <v>xx</v>
      </c>
      <c r="B47" s="665" t="s">
        <v>462</v>
      </c>
      <c r="C47" s="1351"/>
      <c r="D47" s="666" t="s">
        <v>1195</v>
      </c>
      <c r="E47" s="667" t="s">
        <v>1303</v>
      </c>
      <c r="F47" s="540">
        <v>65.623668264000003</v>
      </c>
      <c r="G47" s="163" t="s">
        <v>3291</v>
      </c>
      <c r="H47" s="164" t="s">
        <v>3128</v>
      </c>
      <c r="I47" s="164" t="s">
        <v>3130</v>
      </c>
      <c r="J47" s="123"/>
      <c r="K47" s="123"/>
      <c r="L47" s="123"/>
      <c r="M47" s="123"/>
      <c r="N47" s="123"/>
      <c r="O47" s="226"/>
      <c r="P47" s="310" t="s">
        <v>1796</v>
      </c>
      <c r="R47"/>
    </row>
    <row r="48" spans="1:18" s="44" customFormat="1" hidden="1">
      <c r="A48" s="1503" t="str">
        <f>IF(ISERROR(#REF!),"xx","")</f>
        <v>xx</v>
      </c>
      <c r="B48" s="662" t="s">
        <v>3689</v>
      </c>
      <c r="C48" s="1350"/>
      <c r="D48" s="663" t="s">
        <v>3147</v>
      </c>
      <c r="E48" s="664" t="s">
        <v>745</v>
      </c>
      <c r="F48" s="540">
        <v>845.64747036000006</v>
      </c>
      <c r="G48" s="161" t="s">
        <v>3291</v>
      </c>
      <c r="H48" s="162" t="s">
        <v>3128</v>
      </c>
      <c r="I48" s="162" t="s">
        <v>3130</v>
      </c>
      <c r="J48" s="139"/>
      <c r="K48" s="139"/>
      <c r="L48" s="139"/>
      <c r="M48" s="139"/>
      <c r="N48" s="139"/>
      <c r="O48" s="208"/>
      <c r="P48" s="86" t="s">
        <v>3157</v>
      </c>
      <c r="R48"/>
    </row>
    <row r="49" spans="1:19" s="44" customFormat="1" hidden="1">
      <c r="A49" s="1503" t="str">
        <f>IF(ISERROR(#REF!),"xx","")</f>
        <v>xx</v>
      </c>
      <c r="B49" s="662">
        <v>4614506</v>
      </c>
      <c r="C49" s="1350"/>
      <c r="D49" s="663" t="s">
        <v>19</v>
      </c>
      <c r="E49" s="664" t="s">
        <v>240</v>
      </c>
      <c r="F49" s="540">
        <v>31.265432352000005</v>
      </c>
      <c r="G49" s="161" t="s">
        <v>3291</v>
      </c>
      <c r="H49" s="162" t="s">
        <v>3128</v>
      </c>
      <c r="I49" s="162" t="s">
        <v>3130</v>
      </c>
      <c r="J49" s="139"/>
      <c r="K49" s="139"/>
      <c r="L49" s="139"/>
      <c r="M49" s="139"/>
      <c r="N49" s="139"/>
      <c r="O49" s="208"/>
      <c r="P49" s="86" t="s">
        <v>994</v>
      </c>
      <c r="R49"/>
    </row>
    <row r="50" spans="1:19" s="44" customFormat="1" hidden="1">
      <c r="A50" s="1503" t="str">
        <f>IF(ISERROR(#REF!),"xx","")</f>
        <v>xx</v>
      </c>
      <c r="B50" s="665">
        <v>4614511</v>
      </c>
      <c r="C50" s="1351"/>
      <c r="D50" s="666" t="s">
        <v>3148</v>
      </c>
      <c r="E50" s="667"/>
      <c r="F50" s="540">
        <v>35.16423926400001</v>
      </c>
      <c r="G50" s="163" t="s">
        <v>3291</v>
      </c>
      <c r="H50" s="164" t="s">
        <v>3128</v>
      </c>
      <c r="I50" s="164" t="s">
        <v>3130</v>
      </c>
      <c r="J50" s="123"/>
      <c r="K50" s="123"/>
      <c r="L50" s="123"/>
      <c r="M50" s="123"/>
      <c r="N50" s="123"/>
      <c r="O50" s="226"/>
      <c r="P50" s="310"/>
      <c r="R50"/>
    </row>
    <row r="51" spans="1:19" s="555" customFormat="1" hidden="1">
      <c r="A51" s="1503" t="str">
        <f>IF(ISERROR(#REF!),"xx","")</f>
        <v>xx</v>
      </c>
      <c r="B51" s="662" t="s">
        <v>3212</v>
      </c>
      <c r="C51" s="1327"/>
      <c r="D51" s="687" t="s">
        <v>3214</v>
      </c>
      <c r="E51" s="688" t="s">
        <v>3216</v>
      </c>
      <c r="F51" s="540">
        <v>324.21953440800002</v>
      </c>
      <c r="G51" s="587" t="s">
        <v>3291</v>
      </c>
      <c r="H51" s="544" t="s">
        <v>3128</v>
      </c>
      <c r="I51" s="545" t="s">
        <v>3130</v>
      </c>
      <c r="J51" s="604"/>
      <c r="K51" s="544"/>
      <c r="L51" s="565"/>
      <c r="M51" s="565"/>
      <c r="N51" s="553"/>
      <c r="O51" s="554"/>
      <c r="P51" s="588" t="s">
        <v>3218</v>
      </c>
      <c r="Q51" s="44"/>
      <c r="R51"/>
      <c r="S51" s="532"/>
    </row>
    <row r="52" spans="1:19" s="555" customFormat="1" hidden="1">
      <c r="A52" s="1503" t="str">
        <f>IF(ISERROR(#REF!),"xx","")</f>
        <v>xx</v>
      </c>
      <c r="B52" s="665" t="s">
        <v>3213</v>
      </c>
      <c r="C52" s="1328"/>
      <c r="D52" s="690" t="s">
        <v>3215</v>
      </c>
      <c r="E52" s="691" t="s">
        <v>3217</v>
      </c>
      <c r="F52" s="540">
        <v>161.16318187200005</v>
      </c>
      <c r="G52" s="591" t="s">
        <v>3291</v>
      </c>
      <c r="H52" s="557" t="s">
        <v>3128</v>
      </c>
      <c r="I52" s="558" t="s">
        <v>3130</v>
      </c>
      <c r="J52" s="605"/>
      <c r="K52" s="557"/>
      <c r="L52" s="562"/>
      <c r="M52" s="562"/>
      <c r="N52" s="568"/>
      <c r="O52" s="563"/>
      <c r="P52" s="615" t="s">
        <v>3219</v>
      </c>
      <c r="Q52" s="44"/>
      <c r="R52"/>
      <c r="S52" s="532"/>
    </row>
    <row r="53" spans="1:19" s="44" customFormat="1" hidden="1">
      <c r="A53" s="1503" t="str">
        <f>IF(ISERROR(#REF!),"xx","")</f>
        <v>xx</v>
      </c>
      <c r="B53" s="744" t="s">
        <v>1909</v>
      </c>
      <c r="C53" s="1331"/>
      <c r="D53" s="746" t="s">
        <v>1910</v>
      </c>
      <c r="E53" s="747"/>
      <c r="F53" s="540">
        <v>22.511861063999998</v>
      </c>
      <c r="G53" s="161" t="s">
        <v>3291</v>
      </c>
      <c r="H53" s="162" t="s">
        <v>3128</v>
      </c>
      <c r="I53" s="162" t="s">
        <v>3130</v>
      </c>
      <c r="J53" s="139"/>
      <c r="K53" s="139"/>
      <c r="L53" s="139"/>
      <c r="M53" s="139"/>
      <c r="N53" s="139"/>
      <c r="O53" s="208"/>
      <c r="P53" s="86"/>
      <c r="R53"/>
    </row>
    <row r="54" spans="1:19" s="518" customFormat="1" ht="12.75" hidden="1" customHeight="1">
      <c r="A54" s="1503" t="str">
        <f>IF(ISERROR(#REF!),"xx","")</f>
        <v>xx</v>
      </c>
      <c r="B54" s="1669">
        <v>9967004865</v>
      </c>
      <c r="C54" s="1328"/>
      <c r="D54" s="690" t="s">
        <v>3643</v>
      </c>
      <c r="E54" s="691" t="s">
        <v>3002</v>
      </c>
      <c r="F54" s="540">
        <v>54.995670576000002</v>
      </c>
      <c r="G54" s="591" t="s">
        <v>3291</v>
      </c>
      <c r="H54" s="557" t="s">
        <v>3128</v>
      </c>
      <c r="I54" s="558" t="s">
        <v>3130</v>
      </c>
      <c r="J54" s="605"/>
      <c r="K54" s="1424"/>
      <c r="L54" s="1002"/>
      <c r="M54" s="901"/>
      <c r="N54" s="595"/>
      <c r="O54" s="563"/>
      <c r="P54" s="615"/>
      <c r="Q54" s="44"/>
      <c r="R54"/>
    </row>
    <row r="55" spans="1:19" s="44" customFormat="1" hidden="1">
      <c r="A55" s="1503" t="str">
        <f>IF(ISERROR(#REF!),"xx","")</f>
        <v>xx</v>
      </c>
      <c r="B55" s="662" t="s">
        <v>3076</v>
      </c>
      <c r="C55" s="1350"/>
      <c r="D55" s="663" t="s">
        <v>1968</v>
      </c>
      <c r="E55" s="664" t="s">
        <v>1979</v>
      </c>
      <c r="F55" s="540">
        <v>23.898936599999999</v>
      </c>
      <c r="G55" s="161" t="s">
        <v>3291</v>
      </c>
      <c r="H55" s="162" t="s">
        <v>3128</v>
      </c>
      <c r="I55" s="162" t="s">
        <v>3130</v>
      </c>
      <c r="J55" s="139"/>
      <c r="K55" s="139"/>
      <c r="L55" s="139"/>
      <c r="M55" s="139"/>
      <c r="N55" s="139"/>
      <c r="O55" s="208"/>
      <c r="P55" s="86" t="s">
        <v>3156</v>
      </c>
      <c r="R55"/>
    </row>
    <row r="56" spans="1:19" s="44" customFormat="1" hidden="1">
      <c r="A56" s="1503" t="str">
        <f>IF(ISERROR(#REF!),"xx","")</f>
        <v>xx</v>
      </c>
      <c r="B56" s="665">
        <v>4623485</v>
      </c>
      <c r="C56" s="1351"/>
      <c r="D56" s="666" t="s">
        <v>3240</v>
      </c>
      <c r="E56" s="667"/>
      <c r="F56" s="540">
        <v>111.32218389600003</v>
      </c>
      <c r="G56" s="163" t="s">
        <v>3291</v>
      </c>
      <c r="H56" s="164" t="s">
        <v>3128</v>
      </c>
      <c r="I56" s="164" t="s">
        <v>3130</v>
      </c>
      <c r="J56" s="123"/>
      <c r="K56" s="123"/>
      <c r="L56" s="123"/>
      <c r="M56" s="123"/>
      <c r="N56" s="123"/>
      <c r="O56" s="226"/>
      <c r="P56" s="256" t="s">
        <v>1076</v>
      </c>
      <c r="R56"/>
    </row>
    <row r="57" spans="1:19" s="518" customFormat="1" ht="12.75" hidden="1" customHeight="1">
      <c r="A57" s="1503" t="str">
        <f>IF(ISERROR(#REF!),"xx","")</f>
        <v>xx</v>
      </c>
      <c r="B57" s="1425">
        <v>9967004836</v>
      </c>
      <c r="C57" s="1331"/>
      <c r="D57" s="746" t="s">
        <v>3628</v>
      </c>
      <c r="E57" s="747"/>
      <c r="F57" s="540">
        <v>41.331102120000011</v>
      </c>
      <c r="G57" s="587" t="s">
        <v>3291</v>
      </c>
      <c r="H57" s="544" t="s">
        <v>3128</v>
      </c>
      <c r="I57" s="545" t="s">
        <v>3130</v>
      </c>
      <c r="J57" s="604"/>
      <c r="K57" s="604"/>
      <c r="L57" s="866"/>
      <c r="M57" s="566"/>
      <c r="N57" s="549"/>
      <c r="O57" s="554"/>
      <c r="P57" s="588" t="s">
        <v>3740</v>
      </c>
      <c r="Q57" s="44"/>
      <c r="R57"/>
    </row>
    <row r="58" spans="1:19" s="518" customFormat="1" ht="12.75" hidden="1" customHeight="1">
      <c r="A58" s="1503" t="str">
        <f>IF(ISERROR(#REF!),"xx","")</f>
        <v>xx</v>
      </c>
      <c r="B58" s="1425">
        <v>9967004835</v>
      </c>
      <c r="C58" s="1331"/>
      <c r="D58" s="746" t="s">
        <v>3742</v>
      </c>
      <c r="E58" s="747"/>
      <c r="F58" s="540">
        <v>39.362954400000007</v>
      </c>
      <c r="G58" s="587" t="s">
        <v>3291</v>
      </c>
      <c r="H58" s="544" t="s">
        <v>3128</v>
      </c>
      <c r="I58" s="545" t="s">
        <v>3130</v>
      </c>
      <c r="J58" s="604"/>
      <c r="K58" s="604"/>
      <c r="L58" s="866"/>
      <c r="M58" s="566"/>
      <c r="N58" s="549"/>
      <c r="O58" s="554"/>
      <c r="P58" s="588"/>
      <c r="Q58" s="44"/>
      <c r="R58"/>
    </row>
    <row r="59" spans="1:19" s="518" customFormat="1" ht="12.75" hidden="1" customHeight="1">
      <c r="A59" s="1503" t="str">
        <f>IF(ISERROR(#REF!),"xx","")</f>
        <v>xx</v>
      </c>
      <c r="B59" s="1425">
        <v>9967008261</v>
      </c>
      <c r="C59" s="1331"/>
      <c r="D59" s="746" t="s">
        <v>4519</v>
      </c>
      <c r="E59" s="747"/>
      <c r="F59" s="540">
        <v>39.362954400000007</v>
      </c>
      <c r="G59" s="587" t="s">
        <v>3291</v>
      </c>
      <c r="H59" s="544" t="s">
        <v>3128</v>
      </c>
      <c r="I59" s="545" t="s">
        <v>3130</v>
      </c>
      <c r="J59" s="604"/>
      <c r="K59" s="604"/>
      <c r="L59" s="866"/>
      <c r="M59" s="566"/>
      <c r="N59" s="549"/>
      <c r="O59" s="554"/>
      <c r="P59" s="588"/>
      <c r="Q59" s="44"/>
      <c r="R59"/>
    </row>
    <row r="60" spans="1:19" s="518" customFormat="1" ht="12.75" hidden="1" customHeight="1">
      <c r="A60" s="1503" t="str">
        <f>IF(ISERROR(#REF!),"xx","")</f>
        <v>xx</v>
      </c>
      <c r="B60" s="1426">
        <v>9967004022</v>
      </c>
      <c r="C60" s="1332"/>
      <c r="D60" s="750" t="s">
        <v>3178</v>
      </c>
      <c r="E60" s="685"/>
      <c r="F60" s="540">
        <v>166.82394960000002</v>
      </c>
      <c r="G60" s="591" t="s">
        <v>3291</v>
      </c>
      <c r="H60" s="557" t="s">
        <v>3128</v>
      </c>
      <c r="I60" s="558" t="s">
        <v>3130</v>
      </c>
      <c r="J60" s="605"/>
      <c r="K60" s="605"/>
      <c r="L60" s="1002"/>
      <c r="M60" s="901"/>
      <c r="N60" s="595"/>
      <c r="O60" s="563"/>
      <c r="P60" s="615" t="s">
        <v>3741</v>
      </c>
      <c r="Q60" s="44"/>
      <c r="R60"/>
    </row>
    <row r="61" spans="1:19" ht="10.5" hidden="1" customHeight="1">
      <c r="A61" s="1503"/>
      <c r="B61" s="8"/>
      <c r="C61" s="1544"/>
      <c r="D61" s="1545"/>
      <c r="E61" s="8"/>
      <c r="F61" s="8"/>
      <c r="G61" s="16"/>
      <c r="H61" s="16"/>
      <c r="I61" s="124"/>
      <c r="J61" s="178"/>
      <c r="K61" s="178"/>
      <c r="L61" s="178"/>
      <c r="M61" s="178"/>
      <c r="N61" s="178"/>
      <c r="O61" s="178"/>
      <c r="P61" s="8"/>
      <c r="Q61" s="44"/>
    </row>
    <row r="62" spans="1:19" s="539" customFormat="1" hidden="1">
      <c r="A62" s="1503"/>
      <c r="B62" s="535" t="s">
        <v>3232</v>
      </c>
      <c r="C62" s="1324"/>
      <c r="D62" s="536"/>
      <c r="E62" s="536"/>
      <c r="F62" s="1952"/>
      <c r="G62" s="536" t="s">
        <v>10</v>
      </c>
      <c r="H62" s="536"/>
      <c r="I62" s="536"/>
      <c r="J62" s="536"/>
      <c r="K62" s="536"/>
      <c r="L62" s="536"/>
      <c r="M62" s="536"/>
      <c r="N62" s="536"/>
      <c r="O62" s="538"/>
      <c r="P62" s="537"/>
      <c r="Q62" s="44"/>
      <c r="R62"/>
      <c r="S62" s="532"/>
    </row>
    <row r="63" spans="1:19" s="532" customFormat="1" hidden="1">
      <c r="A63" s="1503" t="str">
        <f>IF(ISERROR(#REF!),"xx","")</f>
        <v>xx</v>
      </c>
      <c r="B63" s="692" t="s">
        <v>3149</v>
      </c>
      <c r="C63" s="1333"/>
      <c r="D63" s="693" t="s">
        <v>3150</v>
      </c>
      <c r="E63" s="694" t="s">
        <v>3153</v>
      </c>
      <c r="F63" s="540">
        <v>4470.2632885680005</v>
      </c>
      <c r="G63" s="578" t="s">
        <v>3291</v>
      </c>
      <c r="H63" s="544" t="s">
        <v>3128</v>
      </c>
      <c r="I63" s="545" t="s">
        <v>3130</v>
      </c>
      <c r="J63" s="604"/>
      <c r="K63" s="544"/>
      <c r="L63" s="877"/>
      <c r="M63" s="582"/>
      <c r="N63" s="583"/>
      <c r="O63" s="636"/>
      <c r="P63" s="584" t="s">
        <v>3354</v>
      </c>
      <c r="Q63" s="44"/>
      <c r="R63"/>
    </row>
    <row r="64" spans="1:19" s="518" customFormat="1" hidden="1">
      <c r="A64" s="1503" t="str">
        <f>IF(ISERROR(#REF!),"xx","")</f>
        <v>xx</v>
      </c>
      <c r="B64" s="686" t="s">
        <v>3151</v>
      </c>
      <c r="C64" s="1327"/>
      <c r="D64" s="687" t="s">
        <v>3152</v>
      </c>
      <c r="E64" s="688" t="s">
        <v>3154</v>
      </c>
      <c r="F64" s="540">
        <v>328.08085279200003</v>
      </c>
      <c r="G64" s="544" t="s">
        <v>3291</v>
      </c>
      <c r="H64" s="544" t="s">
        <v>3128</v>
      </c>
      <c r="I64" s="545" t="s">
        <v>3130</v>
      </c>
      <c r="J64" s="604"/>
      <c r="K64" s="544"/>
      <c r="L64" s="565"/>
      <c r="M64" s="553"/>
      <c r="N64" s="553"/>
      <c r="O64" s="553"/>
      <c r="P64" s="594" t="s">
        <v>3155</v>
      </c>
      <c r="Q64" s="44"/>
      <c r="R64"/>
      <c r="S64" s="532"/>
    </row>
    <row r="65" spans="1:19" s="518" customFormat="1" hidden="1">
      <c r="A65" s="1503" t="str">
        <f>IF(ISERROR(#REF!),"xx","")</f>
        <v>xx</v>
      </c>
      <c r="B65" s="689">
        <v>9967004026</v>
      </c>
      <c r="C65" s="1328"/>
      <c r="D65" s="690" t="s">
        <v>3046</v>
      </c>
      <c r="E65" s="691" t="s">
        <v>3161</v>
      </c>
      <c r="F65" s="540">
        <v>70.141035888000005</v>
      </c>
      <c r="G65" s="591" t="s">
        <v>3291</v>
      </c>
      <c r="H65" s="557" t="s">
        <v>3128</v>
      </c>
      <c r="I65" s="558" t="s">
        <v>3130</v>
      </c>
      <c r="J65" s="605"/>
      <c r="K65" s="557"/>
      <c r="L65" s="562"/>
      <c r="M65" s="562"/>
      <c r="N65" s="568"/>
      <c r="O65" s="563"/>
      <c r="P65" s="586" t="s">
        <v>3246</v>
      </c>
      <c r="Q65" s="44"/>
      <c r="R65"/>
      <c r="S65" s="532"/>
    </row>
    <row r="66" spans="1:19" s="518" customFormat="1" hidden="1">
      <c r="A66" s="1503" t="str">
        <f>IF(ISERROR(#REF!),"xx","")</f>
        <v>xx</v>
      </c>
      <c r="B66" s="692">
        <v>9967002122</v>
      </c>
      <c r="C66" s="1333"/>
      <c r="D66" s="699" t="s">
        <v>1919</v>
      </c>
      <c r="E66" s="694"/>
      <c r="F66" s="540">
        <v>3251.1551022720009</v>
      </c>
      <c r="G66" s="850" t="s">
        <v>3291</v>
      </c>
      <c r="H66" s="578" t="s">
        <v>3128</v>
      </c>
      <c r="I66" s="579" t="s">
        <v>3130</v>
      </c>
      <c r="J66" s="581"/>
      <c r="K66" s="581"/>
      <c r="L66" s="581"/>
      <c r="M66" s="614"/>
      <c r="N66" s="581"/>
      <c r="O66" s="851"/>
      <c r="P66" s="637"/>
      <c r="Q66" s="44"/>
      <c r="R66"/>
      <c r="S66" s="532"/>
    </row>
    <row r="67" spans="1:19" s="518" customFormat="1" hidden="1">
      <c r="A67" s="1503" t="str">
        <f>IF(ISERROR(#REF!),"xx","")</f>
        <v>xx</v>
      </c>
      <c r="B67" s="686">
        <v>9967002124</v>
      </c>
      <c r="C67" s="1327"/>
      <c r="D67" s="695" t="s">
        <v>1911</v>
      </c>
      <c r="E67" s="688"/>
      <c r="F67" s="540">
        <v>2217.6338738400004</v>
      </c>
      <c r="G67" s="587" t="s">
        <v>3291</v>
      </c>
      <c r="H67" s="544" t="s">
        <v>3128</v>
      </c>
      <c r="I67" s="545" t="s">
        <v>3130</v>
      </c>
      <c r="J67" s="547"/>
      <c r="K67" s="547"/>
      <c r="L67" s="547"/>
      <c r="M67" s="548"/>
      <c r="N67" s="547"/>
      <c r="O67" s="852"/>
      <c r="P67" s="594"/>
      <c r="Q67" s="44"/>
      <c r="R67"/>
      <c r="S67" s="532"/>
    </row>
    <row r="68" spans="1:19" s="518" customFormat="1" hidden="1">
      <c r="A68" s="1503" t="str">
        <f>IF(ISERROR(#REF!),"xx","")</f>
        <v>xx</v>
      </c>
      <c r="B68" s="686">
        <v>9967002123</v>
      </c>
      <c r="C68" s="1327"/>
      <c r="D68" s="695" t="s">
        <v>1912</v>
      </c>
      <c r="E68" s="688"/>
      <c r="F68" s="540">
        <v>1232.4353580000004</v>
      </c>
      <c r="G68" s="587" t="s">
        <v>3291</v>
      </c>
      <c r="H68" s="544" t="s">
        <v>3128</v>
      </c>
      <c r="I68" s="545" t="s">
        <v>3130</v>
      </c>
      <c r="J68" s="547"/>
      <c r="K68" s="547"/>
      <c r="L68" s="547"/>
      <c r="M68" s="548"/>
      <c r="N68" s="547"/>
      <c r="O68" s="852"/>
      <c r="P68" s="594"/>
      <c r="Q68" s="44"/>
      <c r="R68"/>
      <c r="S68" s="532"/>
    </row>
    <row r="69" spans="1:19" s="44" customFormat="1" hidden="1">
      <c r="A69" s="1503" t="str">
        <f>IF(ISERROR(#REF!),"xx","")</f>
        <v>xx</v>
      </c>
      <c r="B69" s="665">
        <v>9967002460</v>
      </c>
      <c r="C69" s="1351"/>
      <c r="D69" s="670" t="s">
        <v>1940</v>
      </c>
      <c r="E69" s="667"/>
      <c r="F69" s="540">
        <v>2810.6086654800006</v>
      </c>
      <c r="G69" s="172" t="s">
        <v>3291</v>
      </c>
      <c r="H69" s="164" t="s">
        <v>3128</v>
      </c>
      <c r="I69" s="164" t="s">
        <v>3130</v>
      </c>
      <c r="J69" s="123"/>
      <c r="K69" s="123"/>
      <c r="L69" s="123"/>
      <c r="M69" s="123"/>
      <c r="N69" s="123"/>
      <c r="O69" s="865"/>
      <c r="P69" s="5"/>
      <c r="R69"/>
      <c r="S69" s="532"/>
    </row>
    <row r="70" spans="1:19" s="44" customFormat="1" hidden="1">
      <c r="A70" s="1503" t="str">
        <f>IF(ISERROR(#REF!),"xx","")</f>
        <v>xx</v>
      </c>
      <c r="B70" s="662">
        <v>9967004087</v>
      </c>
      <c r="C70" s="1350"/>
      <c r="D70" s="669" t="s">
        <v>3233</v>
      </c>
      <c r="E70" s="664"/>
      <c r="F70" s="540">
        <v>4188.3683022720006</v>
      </c>
      <c r="G70" s="166" t="s">
        <v>3291</v>
      </c>
      <c r="H70" s="162" t="s">
        <v>3128</v>
      </c>
      <c r="I70" s="162" t="s">
        <v>3130</v>
      </c>
      <c r="J70" s="162"/>
      <c r="K70" s="162"/>
      <c r="L70" s="139"/>
      <c r="M70" s="139"/>
      <c r="N70" s="139"/>
      <c r="O70" s="869"/>
      <c r="P70" s="14"/>
      <c r="R70"/>
      <c r="S70" s="532"/>
    </row>
    <row r="71" spans="1:19" s="44" customFormat="1" hidden="1">
      <c r="A71" s="1503" t="str">
        <f>IF(ISERROR(#REF!),"xx","")</f>
        <v>xx</v>
      </c>
      <c r="B71" s="662">
        <v>9967004088</v>
      </c>
      <c r="C71" s="1350"/>
      <c r="D71" s="669" t="s">
        <v>3234</v>
      </c>
      <c r="E71" s="664"/>
      <c r="F71" s="540">
        <v>5125.5815022720008</v>
      </c>
      <c r="G71" s="166" t="s">
        <v>3291</v>
      </c>
      <c r="H71" s="162" t="s">
        <v>3128</v>
      </c>
      <c r="I71" s="162" t="s">
        <v>3130</v>
      </c>
      <c r="J71" s="162"/>
      <c r="K71" s="162"/>
      <c r="L71" s="139"/>
      <c r="M71" s="139"/>
      <c r="N71" s="139"/>
      <c r="O71" s="869"/>
      <c r="P71" s="14"/>
      <c r="R71"/>
      <c r="S71" s="532"/>
    </row>
    <row r="72" spans="1:19" s="44" customFormat="1" hidden="1">
      <c r="A72" s="1503" t="str">
        <f>IF(ISERROR(#REF!),"xx","")</f>
        <v>xx</v>
      </c>
      <c r="B72" s="662">
        <v>9967004089</v>
      </c>
      <c r="C72" s="1350"/>
      <c r="D72" s="669" t="s">
        <v>3235</v>
      </c>
      <c r="E72" s="664"/>
      <c r="F72" s="540">
        <v>3154.8470738400001</v>
      </c>
      <c r="G72" s="166" t="s">
        <v>3291</v>
      </c>
      <c r="H72" s="162" t="s">
        <v>3128</v>
      </c>
      <c r="I72" s="162" t="s">
        <v>3130</v>
      </c>
      <c r="J72" s="162"/>
      <c r="K72" s="162"/>
      <c r="L72" s="139"/>
      <c r="M72" s="139"/>
      <c r="N72" s="139"/>
      <c r="O72" s="869"/>
      <c r="P72" s="14"/>
      <c r="R72"/>
      <c r="S72" s="532"/>
    </row>
    <row r="73" spans="1:19" s="44" customFormat="1" hidden="1">
      <c r="A73" s="1503" t="str">
        <f>IF(ISERROR(#REF!),"xx","")</f>
        <v>xx</v>
      </c>
      <c r="B73" s="665">
        <v>9967004090</v>
      </c>
      <c r="C73" s="1351"/>
      <c r="D73" s="670" t="s">
        <v>3236</v>
      </c>
      <c r="E73" s="667"/>
      <c r="F73" s="540">
        <v>4092.0602738400007</v>
      </c>
      <c r="G73" s="172" t="s">
        <v>3291</v>
      </c>
      <c r="H73" s="164" t="s">
        <v>3128</v>
      </c>
      <c r="I73" s="164" t="s">
        <v>3130</v>
      </c>
      <c r="J73" s="164"/>
      <c r="K73" s="164"/>
      <c r="L73" s="123"/>
      <c r="M73" s="123"/>
      <c r="N73" s="123"/>
      <c r="O73" s="923"/>
      <c r="P73" s="5"/>
      <c r="R73"/>
      <c r="S73" s="532"/>
    </row>
    <row r="74" spans="1:19" s="518" customFormat="1" hidden="1">
      <c r="A74" s="1503" t="str">
        <f>IF(ISERROR(#REF!),"xx","")</f>
        <v>xx</v>
      </c>
      <c r="B74" s="686">
        <v>9967000880</v>
      </c>
      <c r="C74" s="1327"/>
      <c r="D74" s="695" t="s">
        <v>997</v>
      </c>
      <c r="E74" s="688"/>
      <c r="F74" s="540">
        <v>2194.166055312</v>
      </c>
      <c r="G74" s="587" t="s">
        <v>3291</v>
      </c>
      <c r="H74" s="544" t="s">
        <v>3128</v>
      </c>
      <c r="I74" s="545" t="s">
        <v>3130</v>
      </c>
      <c r="J74" s="575"/>
      <c r="K74" s="552"/>
      <c r="L74" s="552"/>
      <c r="M74" s="552"/>
      <c r="N74" s="552"/>
      <c r="O74" s="549"/>
      <c r="P74" s="590"/>
      <c r="Q74" s="44"/>
      <c r="R74"/>
      <c r="S74" s="532"/>
    </row>
    <row r="75" spans="1:19" s="518" customFormat="1" hidden="1">
      <c r="A75" s="1503" t="str">
        <f>IF(ISERROR(#REF!),"xx","")</f>
        <v>xx</v>
      </c>
      <c r="B75" s="689">
        <v>9967000881</v>
      </c>
      <c r="C75" s="1328"/>
      <c r="D75" s="696" t="s">
        <v>998</v>
      </c>
      <c r="E75" s="691"/>
      <c r="F75" s="540">
        <v>963.06154005600001</v>
      </c>
      <c r="G75" s="591" t="s">
        <v>3291</v>
      </c>
      <c r="H75" s="557" t="s">
        <v>3128</v>
      </c>
      <c r="I75" s="558" t="s">
        <v>3130</v>
      </c>
      <c r="J75" s="572"/>
      <c r="K75" s="560"/>
      <c r="L75" s="560"/>
      <c r="M75" s="560"/>
      <c r="N75" s="560"/>
      <c r="O75" s="595"/>
      <c r="P75" s="593"/>
      <c r="Q75" s="44"/>
      <c r="R75"/>
      <c r="S75" s="532"/>
    </row>
    <row r="76" spans="1:19" hidden="1">
      <c r="A76" s="1503" t="str">
        <f>IF(ISERROR(#REF!),"xx","")</f>
        <v>xx</v>
      </c>
      <c r="B76" s="662">
        <v>9967002747</v>
      </c>
      <c r="C76" s="1350"/>
      <c r="D76" s="669" t="s">
        <v>3912</v>
      </c>
      <c r="E76" s="664"/>
      <c r="F76" s="540">
        <v>4553.0004698640005</v>
      </c>
      <c r="G76" s="166" t="s">
        <v>3291</v>
      </c>
      <c r="H76" s="162" t="s">
        <v>3128</v>
      </c>
      <c r="I76" s="162" t="s">
        <v>3130</v>
      </c>
      <c r="J76" s="162"/>
      <c r="K76" s="162"/>
      <c r="L76" s="139"/>
      <c r="M76" s="139"/>
      <c r="N76" s="139"/>
      <c r="O76" s="116"/>
      <c r="P76" s="14" t="s">
        <v>2739</v>
      </c>
    </row>
    <row r="77" spans="1:19" hidden="1">
      <c r="A77" s="1503" t="str">
        <f>IF(ISERROR(#REF!),"xx","")</f>
        <v>xx</v>
      </c>
      <c r="B77" s="662">
        <v>9967002749</v>
      </c>
      <c r="C77" s="1350"/>
      <c r="D77" s="669" t="s">
        <v>3913</v>
      </c>
      <c r="E77" s="664"/>
      <c r="F77" s="540">
        <v>811.79532957599986</v>
      </c>
      <c r="G77" s="166" t="s">
        <v>3291</v>
      </c>
      <c r="H77" s="162" t="s">
        <v>3128</v>
      </c>
      <c r="I77" s="162" t="s">
        <v>3130</v>
      </c>
      <c r="J77" s="162"/>
      <c r="K77" s="162"/>
      <c r="L77" s="139"/>
      <c r="M77" s="139"/>
      <c r="N77" s="139"/>
      <c r="O77" s="116"/>
      <c r="P77" s="14" t="s">
        <v>2739</v>
      </c>
    </row>
    <row r="78" spans="1:19" hidden="1">
      <c r="A78" s="1503" t="str">
        <f>IF(ISERROR(#REF!),"xx","")</f>
        <v>xx</v>
      </c>
      <c r="B78" s="665">
        <v>9967002750</v>
      </c>
      <c r="C78" s="1351"/>
      <c r="D78" s="670" t="s">
        <v>3914</v>
      </c>
      <c r="E78" s="667"/>
      <c r="F78" s="540">
        <v>811.79532957599986</v>
      </c>
      <c r="G78" s="172" t="s">
        <v>3291</v>
      </c>
      <c r="H78" s="164" t="s">
        <v>3128</v>
      </c>
      <c r="I78" s="164" t="s">
        <v>3130</v>
      </c>
      <c r="J78" s="164"/>
      <c r="K78" s="164"/>
      <c r="L78" s="123"/>
      <c r="M78" s="123"/>
      <c r="N78" s="123"/>
      <c r="O78" s="180"/>
      <c r="P78" s="5" t="s">
        <v>2739</v>
      </c>
    </row>
    <row r="79" spans="1:19" s="518" customFormat="1" ht="12.75" hidden="1" customHeight="1">
      <c r="A79" s="1503"/>
      <c r="B79" s="532"/>
      <c r="C79" s="1323"/>
      <c r="D79" s="533"/>
      <c r="E79" s="532"/>
      <c r="F79" s="532"/>
      <c r="G79" s="596"/>
      <c r="H79" s="596"/>
      <c r="I79" s="596"/>
      <c r="J79" s="532"/>
      <c r="K79" s="532"/>
      <c r="L79" s="532"/>
      <c r="M79" s="532"/>
      <c r="N79" s="532"/>
      <c r="O79" s="532"/>
      <c r="P79" s="532"/>
      <c r="Q79" s="44"/>
      <c r="R79"/>
      <c r="S79" s="532"/>
    </row>
    <row r="80" spans="1:19" s="539" customFormat="1" ht="13.5" hidden="1" customHeight="1">
      <c r="A80" s="1503"/>
      <c r="B80" s="535" t="s">
        <v>3231</v>
      </c>
      <c r="C80" s="1324"/>
      <c r="D80" s="536"/>
      <c r="E80" s="536"/>
      <c r="F80" s="1952"/>
      <c r="G80" s="1214" t="s">
        <v>10</v>
      </c>
      <c r="H80" s="536"/>
      <c r="I80" s="536"/>
      <c r="J80" s="536"/>
      <c r="K80" s="536"/>
      <c r="L80" s="536"/>
      <c r="M80" s="536"/>
      <c r="N80" s="536"/>
      <c r="O80" s="538"/>
      <c r="P80" s="537"/>
      <c r="Q80" s="44"/>
      <c r="R80"/>
      <c r="S80" s="532"/>
    </row>
    <row r="81" spans="1:19" s="555" customFormat="1" hidden="1">
      <c r="A81" s="1503" t="str">
        <f>IF(ISERROR(#REF!),"xx","")</f>
        <v>xx</v>
      </c>
      <c r="B81" s="744" t="s">
        <v>451</v>
      </c>
      <c r="C81" s="1331"/>
      <c r="D81" s="746" t="s">
        <v>1189</v>
      </c>
      <c r="E81" s="747" t="s">
        <v>613</v>
      </c>
      <c r="F81" s="540">
        <v>143.54357371199998</v>
      </c>
      <c r="G81" s="587" t="s">
        <v>3291</v>
      </c>
      <c r="H81" s="544" t="s">
        <v>3128</v>
      </c>
      <c r="I81" s="545" t="s">
        <v>3130</v>
      </c>
      <c r="J81" s="604"/>
      <c r="K81" s="544"/>
      <c r="L81" s="565"/>
      <c r="M81" s="565"/>
      <c r="N81" s="553"/>
      <c r="O81" s="554"/>
      <c r="P81" s="588" t="s">
        <v>3047</v>
      </c>
      <c r="Q81" s="44"/>
      <c r="R81"/>
      <c r="S81" s="532"/>
    </row>
    <row r="82" spans="1:19" s="555" customFormat="1" hidden="1">
      <c r="A82" s="1503" t="str">
        <f>IF(ISERROR(#REF!),"xx","")</f>
        <v>xx</v>
      </c>
      <c r="B82" s="744" t="s">
        <v>3040</v>
      </c>
      <c r="C82" s="1331"/>
      <c r="D82" s="746" t="s">
        <v>3041</v>
      </c>
      <c r="E82" s="747" t="s">
        <v>613</v>
      </c>
      <c r="F82" s="540">
        <v>337.84661433600007</v>
      </c>
      <c r="G82" s="587" t="s">
        <v>3291</v>
      </c>
      <c r="H82" s="544" t="s">
        <v>3128</v>
      </c>
      <c r="I82" s="545" t="s">
        <v>3130</v>
      </c>
      <c r="J82" s="604"/>
      <c r="K82" s="544"/>
      <c r="L82" s="565"/>
      <c r="M82" s="565"/>
      <c r="N82" s="553"/>
      <c r="O82" s="554"/>
      <c r="P82" s="588" t="s">
        <v>3048</v>
      </c>
      <c r="Q82" s="44"/>
      <c r="R82"/>
      <c r="S82" s="532"/>
    </row>
    <row r="83" spans="1:19" s="555" customFormat="1" hidden="1">
      <c r="A83" s="1503" t="str">
        <f>IF(ISERROR(#REF!),"xx","")</f>
        <v>xx</v>
      </c>
      <c r="B83" s="744" t="s">
        <v>1186</v>
      </c>
      <c r="C83" s="1331"/>
      <c r="D83" s="746" t="s">
        <v>1187</v>
      </c>
      <c r="E83" s="747" t="s">
        <v>613</v>
      </c>
      <c r="F83" s="540">
        <v>403.95763346400008</v>
      </c>
      <c r="G83" s="587" t="s">
        <v>3291</v>
      </c>
      <c r="H83" s="544" t="s">
        <v>3128</v>
      </c>
      <c r="I83" s="545" t="s">
        <v>3130</v>
      </c>
      <c r="J83" s="604"/>
      <c r="K83" s="544"/>
      <c r="L83" s="565"/>
      <c r="M83" s="565"/>
      <c r="N83" s="553"/>
      <c r="O83" s="554"/>
      <c r="P83" s="588" t="s">
        <v>3049</v>
      </c>
      <c r="Q83" s="44"/>
      <c r="R83"/>
      <c r="S83" s="532"/>
    </row>
    <row r="84" spans="1:19" s="518" customFormat="1" hidden="1">
      <c r="A84" s="1503" t="str">
        <f>IF(ISERROR(#REF!),"xx","")</f>
        <v>xx</v>
      </c>
      <c r="B84" s="741" t="s">
        <v>1184</v>
      </c>
      <c r="C84" s="1330"/>
      <c r="D84" s="681" t="s">
        <v>1185</v>
      </c>
      <c r="E84" s="743" t="s">
        <v>613</v>
      </c>
      <c r="F84" s="540">
        <v>403.95763346400008</v>
      </c>
      <c r="G84" s="850" t="s">
        <v>3291</v>
      </c>
      <c r="H84" s="578" t="s">
        <v>3128</v>
      </c>
      <c r="I84" s="579" t="s">
        <v>3130</v>
      </c>
      <c r="J84" s="607"/>
      <c r="K84" s="578"/>
      <c r="L84" s="635"/>
      <c r="M84" s="635"/>
      <c r="N84" s="636"/>
      <c r="O84" s="608"/>
      <c r="P84" s="598" t="s">
        <v>3050</v>
      </c>
      <c r="Q84" s="44"/>
      <c r="R84"/>
      <c r="S84" s="532"/>
    </row>
    <row r="85" spans="1:19" s="532" customFormat="1" hidden="1">
      <c r="A85" s="1503" t="str">
        <f>IF(ISERROR(#REF!),"xx","")</f>
        <v>xx</v>
      </c>
      <c r="B85" s="744" t="s">
        <v>1182</v>
      </c>
      <c r="C85" s="1331"/>
      <c r="D85" s="746" t="s">
        <v>1183</v>
      </c>
      <c r="E85" s="747" t="s">
        <v>613</v>
      </c>
      <c r="F85" s="540">
        <v>246.05595352800003</v>
      </c>
      <c r="G85" s="587" t="s">
        <v>3291</v>
      </c>
      <c r="H85" s="544" t="s">
        <v>3128</v>
      </c>
      <c r="I85" s="545" t="s">
        <v>3130</v>
      </c>
      <c r="J85" s="604"/>
      <c r="K85" s="544"/>
      <c r="L85" s="565"/>
      <c r="M85" s="565"/>
      <c r="N85" s="553"/>
      <c r="O85" s="554"/>
      <c r="P85" s="588" t="s">
        <v>3051</v>
      </c>
      <c r="Q85" s="44"/>
      <c r="R85"/>
    </row>
    <row r="86" spans="1:19" s="532" customFormat="1" hidden="1">
      <c r="A86" s="1503" t="str">
        <f>IF(ISERROR(#REF!),"xx","")</f>
        <v>xx</v>
      </c>
      <c r="B86" s="749" t="s">
        <v>3042</v>
      </c>
      <c r="C86" s="1332"/>
      <c r="D86" s="750" t="s">
        <v>3044</v>
      </c>
      <c r="E86" s="685" t="s">
        <v>613</v>
      </c>
      <c r="F86" s="540">
        <v>380.2461395040001</v>
      </c>
      <c r="G86" s="591" t="s">
        <v>3291</v>
      </c>
      <c r="H86" s="557" t="s">
        <v>3128</v>
      </c>
      <c r="I86" s="558" t="s">
        <v>3130</v>
      </c>
      <c r="J86" s="605"/>
      <c r="K86" s="557"/>
      <c r="L86" s="562"/>
      <c r="M86" s="562"/>
      <c r="N86" s="568"/>
      <c r="O86" s="563"/>
      <c r="P86" s="615" t="s">
        <v>3163</v>
      </c>
      <c r="Q86" s="44"/>
      <c r="R86"/>
    </row>
    <row r="87" spans="1:19" s="532" customFormat="1" hidden="1">
      <c r="A87" s="1503" t="str">
        <f>IF(ISERROR(#REF!),"xx","")</f>
        <v>xx</v>
      </c>
      <c r="B87" s="745" t="s">
        <v>1991</v>
      </c>
      <c r="C87" s="1331"/>
      <c r="D87" s="746" t="s">
        <v>1992</v>
      </c>
      <c r="E87" s="747" t="s">
        <v>613</v>
      </c>
      <c r="F87" s="540">
        <v>23.898936599999999</v>
      </c>
      <c r="G87" s="587" t="s">
        <v>3291</v>
      </c>
      <c r="H87" s="544" t="s">
        <v>3128</v>
      </c>
      <c r="I87" s="545" t="s">
        <v>3130</v>
      </c>
      <c r="J87" s="604"/>
      <c r="K87" s="544"/>
      <c r="L87" s="565"/>
      <c r="M87" s="565"/>
      <c r="N87" s="553"/>
      <c r="O87" s="554"/>
      <c r="P87" s="588" t="s">
        <v>2045</v>
      </c>
      <c r="Q87" s="44"/>
      <c r="R87"/>
    </row>
    <row r="88" spans="1:19" s="555" customFormat="1" hidden="1">
      <c r="A88" s="1503" t="str">
        <f>IF(ISERROR(#REF!),"xx","")</f>
        <v>xx</v>
      </c>
      <c r="B88" s="744" t="s">
        <v>3950</v>
      </c>
      <c r="C88" s="1331"/>
      <c r="D88" s="746" t="s">
        <v>3942</v>
      </c>
      <c r="E88" s="747" t="s">
        <v>613</v>
      </c>
      <c r="F88" s="540">
        <v>275.54068080000008</v>
      </c>
      <c r="G88" s="587" t="s">
        <v>3291</v>
      </c>
      <c r="H88" s="544" t="s">
        <v>3128</v>
      </c>
      <c r="I88" s="545" t="s">
        <v>3130</v>
      </c>
      <c r="J88" s="604"/>
      <c r="K88" s="551"/>
      <c r="L88" s="552"/>
      <c r="M88" s="565"/>
      <c r="N88" s="553"/>
      <c r="O88" s="554"/>
      <c r="P88" s="590" t="s">
        <v>3952</v>
      </c>
      <c r="Q88"/>
      <c r="R88"/>
    </row>
    <row r="89" spans="1:19" s="532" customFormat="1" hidden="1">
      <c r="A89" s="1503" t="str">
        <f>IF(ISERROR(#REF!),"xx","")</f>
        <v>xx</v>
      </c>
      <c r="B89" s="745" t="s">
        <v>3043</v>
      </c>
      <c r="C89" s="1331"/>
      <c r="D89" s="746" t="s">
        <v>3045</v>
      </c>
      <c r="E89" s="747" t="s">
        <v>613</v>
      </c>
      <c r="F89" s="540">
        <v>36.02647540800001</v>
      </c>
      <c r="G89" s="587" t="s">
        <v>3291</v>
      </c>
      <c r="H89" s="544" t="s">
        <v>3128</v>
      </c>
      <c r="I89" s="545" t="s">
        <v>3130</v>
      </c>
      <c r="J89" s="604"/>
      <c r="K89" s="544"/>
      <c r="L89" s="565"/>
      <c r="M89" s="565"/>
      <c r="N89" s="553"/>
      <c r="O89" s="554"/>
      <c r="P89" s="588" t="s">
        <v>2730</v>
      </c>
      <c r="Q89" s="44"/>
      <c r="R89"/>
    </row>
    <row r="90" spans="1:19" s="518" customFormat="1" hidden="1">
      <c r="A90" s="1503" t="str">
        <f>IF(ISERROR(#REF!),"xx","")</f>
        <v>xx</v>
      </c>
      <c r="B90" s="1410">
        <v>9967004026</v>
      </c>
      <c r="C90" s="1411"/>
      <c r="D90" s="1412" t="s">
        <v>3046</v>
      </c>
      <c r="E90" s="1413" t="s">
        <v>722</v>
      </c>
      <c r="F90" s="540">
        <v>70.141035888000005</v>
      </c>
      <c r="G90" s="1420" t="s">
        <v>3291</v>
      </c>
      <c r="H90" s="1414" t="s">
        <v>3128</v>
      </c>
      <c r="I90" s="1415" t="s">
        <v>3130</v>
      </c>
      <c r="J90" s="1421"/>
      <c r="K90" s="1414"/>
      <c r="L90" s="1416"/>
      <c r="M90" s="1416"/>
      <c r="N90" s="1417"/>
      <c r="O90" s="1418"/>
      <c r="P90" s="1419" t="s">
        <v>1989</v>
      </c>
      <c r="S90" s="532"/>
    </row>
    <row r="91" spans="1:19" hidden="1">
      <c r="A91" s="1503"/>
      <c r="B91" s="2"/>
      <c r="C91" s="1340"/>
      <c r="D91" s="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44"/>
    </row>
    <row r="92" spans="1:19" s="78" customFormat="1" hidden="1">
      <c r="A92" s="1503"/>
      <c r="B92" s="90" t="s">
        <v>1030</v>
      </c>
      <c r="C92" s="1343"/>
      <c r="D92" s="83"/>
      <c r="E92" s="83"/>
      <c r="F92" s="83"/>
      <c r="G92" s="83" t="s">
        <v>10</v>
      </c>
      <c r="H92" s="83"/>
      <c r="I92" s="131"/>
      <c r="J92" s="131"/>
      <c r="K92" s="131"/>
      <c r="L92" s="131"/>
      <c r="M92" s="131"/>
      <c r="N92" s="131"/>
      <c r="O92" s="184"/>
      <c r="P92" s="1215" t="s">
        <v>2785</v>
      </c>
      <c r="Q92" s="44"/>
    </row>
    <row r="93" spans="1:19">
      <c r="A93" s="1503" t="str">
        <f>IF(ISERROR(#REF!),"xx","")</f>
        <v>xx</v>
      </c>
      <c r="B93" s="754" t="s">
        <v>3164</v>
      </c>
      <c r="C93" s="1360"/>
      <c r="D93" s="716" t="s">
        <v>3432</v>
      </c>
      <c r="E93" s="658" t="s">
        <v>717</v>
      </c>
      <c r="F93" s="540">
        <v>40.381256916000012</v>
      </c>
      <c r="G93" s="159" t="s">
        <v>3291</v>
      </c>
      <c r="H93" s="160" t="s">
        <v>3128</v>
      </c>
      <c r="I93" s="160" t="s">
        <v>3130</v>
      </c>
      <c r="J93" s="160"/>
      <c r="K93" s="124"/>
      <c r="L93" s="124"/>
      <c r="M93" s="124"/>
      <c r="N93" s="124"/>
      <c r="O93" s="208"/>
      <c r="P93" s="516" t="s">
        <v>3175</v>
      </c>
      <c r="Q93" s="1639">
        <f>F93</f>
        <v>40.381256916000012</v>
      </c>
    </row>
    <row r="94" spans="1:19">
      <c r="A94" s="1503" t="str">
        <f>IF(ISERROR(#REF!),"xx","")</f>
        <v>xx</v>
      </c>
      <c r="B94" s="755" t="s">
        <v>3165</v>
      </c>
      <c r="C94" s="1347"/>
      <c r="D94" s="671" t="s">
        <v>3433</v>
      </c>
      <c r="E94" s="757" t="s">
        <v>718</v>
      </c>
      <c r="F94" s="540">
        <v>96.145849800000022</v>
      </c>
      <c r="G94" s="161" t="s">
        <v>3291</v>
      </c>
      <c r="H94" s="162" t="s">
        <v>3128</v>
      </c>
      <c r="I94" s="162" t="s">
        <v>3130</v>
      </c>
      <c r="J94" s="162"/>
      <c r="K94" s="139"/>
      <c r="L94" s="139"/>
      <c r="M94" s="139"/>
      <c r="N94" s="139"/>
      <c r="O94" s="208"/>
      <c r="P94" s="995" t="s">
        <v>3176</v>
      </c>
      <c r="Q94" s="1639">
        <f t="shared" ref="Q94:Q96" si="0">F94</f>
        <v>96.145849800000022</v>
      </c>
    </row>
    <row r="95" spans="1:19">
      <c r="A95" s="1503" t="str">
        <f>IF(ISERROR(#REF!),"xx","")</f>
        <v>xx</v>
      </c>
      <c r="B95" s="755" t="s">
        <v>3166</v>
      </c>
      <c r="C95" s="1347"/>
      <c r="D95" s="671" t="s">
        <v>3434</v>
      </c>
      <c r="E95" s="757" t="s">
        <v>719</v>
      </c>
      <c r="F95" s="540">
        <v>96.145849800000022</v>
      </c>
      <c r="G95" s="161" t="s">
        <v>3291</v>
      </c>
      <c r="H95" s="162" t="s">
        <v>3128</v>
      </c>
      <c r="I95" s="162" t="s">
        <v>3130</v>
      </c>
      <c r="J95" s="162"/>
      <c r="K95" s="139"/>
      <c r="L95" s="139"/>
      <c r="M95" s="139"/>
      <c r="N95" s="139"/>
      <c r="O95" s="208"/>
      <c r="P95" s="995" t="s">
        <v>3174</v>
      </c>
      <c r="Q95" s="1639">
        <f t="shared" si="0"/>
        <v>96.145849800000022</v>
      </c>
    </row>
    <row r="96" spans="1:19">
      <c r="A96" s="1503" t="str">
        <f>IF(ISERROR(#REF!),"xx","")</f>
        <v>xx</v>
      </c>
      <c r="B96" s="758" t="s">
        <v>3167</v>
      </c>
      <c r="C96" s="1348"/>
      <c r="D96" s="771" t="s">
        <v>3435</v>
      </c>
      <c r="E96" s="661" t="s">
        <v>720</v>
      </c>
      <c r="F96" s="540">
        <v>96.145849800000022</v>
      </c>
      <c r="G96" s="163" t="s">
        <v>3291</v>
      </c>
      <c r="H96" s="164" t="s">
        <v>3128</v>
      </c>
      <c r="I96" s="164" t="s">
        <v>3130</v>
      </c>
      <c r="J96" s="164"/>
      <c r="K96" s="123"/>
      <c r="L96" s="123"/>
      <c r="M96" s="123"/>
      <c r="N96" s="123"/>
      <c r="O96" s="226"/>
      <c r="P96" s="996" t="s">
        <v>3174</v>
      </c>
      <c r="Q96" s="1639">
        <f t="shared" si="0"/>
        <v>96.145849800000022</v>
      </c>
    </row>
    <row r="97" spans="1:17" hidden="1">
      <c r="A97" s="1503" t="str">
        <f>IF(ISERROR(#REF!),"xx","")</f>
        <v>xx</v>
      </c>
      <c r="B97" s="755" t="s">
        <v>3172</v>
      </c>
      <c r="C97" s="1347"/>
      <c r="D97" s="671" t="s">
        <v>3450</v>
      </c>
      <c r="E97" s="757" t="s">
        <v>864</v>
      </c>
      <c r="F97" s="540">
        <v>123.06668774400003</v>
      </c>
      <c r="G97" s="161" t="s">
        <v>3291</v>
      </c>
      <c r="H97" s="162" t="s">
        <v>3128</v>
      </c>
      <c r="I97" s="162" t="s">
        <v>3130</v>
      </c>
      <c r="J97" s="162"/>
      <c r="K97" s="139" t="s">
        <v>3665</v>
      </c>
      <c r="L97" s="139" t="s">
        <v>3674</v>
      </c>
      <c r="M97" s="139" t="s">
        <v>3675</v>
      </c>
      <c r="N97" s="139"/>
      <c r="O97" s="208"/>
      <c r="P97" s="631" t="s">
        <v>2790</v>
      </c>
      <c r="Q97" s="44"/>
    </row>
    <row r="98" spans="1:17" hidden="1">
      <c r="A98" s="1503" t="str">
        <f>IF(ISERROR(#REF!),"xx","")</f>
        <v>xx</v>
      </c>
      <c r="B98" s="755" t="s">
        <v>4550</v>
      </c>
      <c r="C98" s="1347"/>
      <c r="D98" s="671" t="s">
        <v>4551</v>
      </c>
      <c r="E98" s="757" t="s">
        <v>4564</v>
      </c>
      <c r="F98" s="540">
        <v>186.86907367128003</v>
      </c>
      <c r="G98" s="161" t="s">
        <v>3291</v>
      </c>
      <c r="H98" s="162" t="s">
        <v>3128</v>
      </c>
      <c r="I98" s="162" t="s">
        <v>3130</v>
      </c>
      <c r="J98" s="162"/>
      <c r="K98" s="139" t="s">
        <v>3665</v>
      </c>
      <c r="L98" s="139" t="s">
        <v>3674</v>
      </c>
      <c r="M98" s="139" t="s">
        <v>3675</v>
      </c>
      <c r="N98" s="139"/>
      <c r="O98" s="208"/>
      <c r="P98" s="631" t="s">
        <v>4553</v>
      </c>
      <c r="Q98" s="44"/>
    </row>
    <row r="99" spans="1:17" hidden="1">
      <c r="A99" s="1503" t="str">
        <f>IF(ISERROR(#REF!),"xx","")</f>
        <v>xx</v>
      </c>
      <c r="B99" s="758" t="s">
        <v>3173</v>
      </c>
      <c r="C99" s="1348"/>
      <c r="D99" s="771" t="s">
        <v>3451</v>
      </c>
      <c r="E99" s="661" t="s">
        <v>1091</v>
      </c>
      <c r="F99" s="540">
        <v>282.66879841200006</v>
      </c>
      <c r="G99" s="163" t="s">
        <v>3291</v>
      </c>
      <c r="H99" s="164" t="s">
        <v>3128</v>
      </c>
      <c r="I99" s="164" t="s">
        <v>3130</v>
      </c>
      <c r="J99" s="164"/>
      <c r="K99" s="123" t="s">
        <v>3665</v>
      </c>
      <c r="L99" s="123" t="s">
        <v>3674</v>
      </c>
      <c r="M99" s="123" t="s">
        <v>3675</v>
      </c>
      <c r="N99" s="123"/>
      <c r="O99" s="226"/>
      <c r="P99" s="1007" t="s">
        <v>2790</v>
      </c>
      <c r="Q99" s="44"/>
    </row>
    <row r="100" spans="1:17" hidden="1">
      <c r="A100" s="1503" t="str">
        <f>IF(ISERROR(#REF!),"xx","")</f>
        <v>xx</v>
      </c>
      <c r="B100" s="754" t="s">
        <v>3168</v>
      </c>
      <c r="C100" s="1360"/>
      <c r="D100" s="716" t="s">
        <v>3452</v>
      </c>
      <c r="E100" s="658" t="s">
        <v>865</v>
      </c>
      <c r="F100" s="540">
        <v>74.993762844000017</v>
      </c>
      <c r="G100" s="159" t="s">
        <v>3291</v>
      </c>
      <c r="H100" s="160" t="s">
        <v>3128</v>
      </c>
      <c r="I100" s="160" t="s">
        <v>3130</v>
      </c>
      <c r="J100" s="160"/>
      <c r="K100" s="124"/>
      <c r="L100" s="124"/>
      <c r="M100" s="124"/>
      <c r="N100" s="124"/>
      <c r="O100" s="208"/>
      <c r="P100" s="1006" t="s">
        <v>2790</v>
      </c>
      <c r="Q100" s="44"/>
    </row>
    <row r="101" spans="1:17" hidden="1">
      <c r="A101" s="1503" t="str">
        <f>IF(ISERROR(#REF!),"xx","")</f>
        <v>xx</v>
      </c>
      <c r="B101" s="755" t="s">
        <v>3169</v>
      </c>
      <c r="C101" s="1347"/>
      <c r="D101" s="671" t="s">
        <v>3453</v>
      </c>
      <c r="E101" s="757" t="s">
        <v>577</v>
      </c>
      <c r="F101" s="540">
        <v>634.56260868000015</v>
      </c>
      <c r="G101" s="161" t="s">
        <v>3291</v>
      </c>
      <c r="H101" s="162" t="s">
        <v>3128</v>
      </c>
      <c r="I101" s="162" t="s">
        <v>3130</v>
      </c>
      <c r="J101" s="162"/>
      <c r="K101" s="139"/>
      <c r="L101" s="139"/>
      <c r="M101" s="139"/>
      <c r="N101" s="139"/>
      <c r="O101" s="208"/>
      <c r="P101" s="631" t="s">
        <v>2790</v>
      </c>
      <c r="Q101" s="44"/>
    </row>
    <row r="102" spans="1:17" hidden="1">
      <c r="A102" s="1503" t="str">
        <f>IF(ISERROR(#REF!),"xx","")</f>
        <v>xx</v>
      </c>
      <c r="B102" s="755" t="s">
        <v>3170</v>
      </c>
      <c r="C102" s="1347"/>
      <c r="D102" s="671" t="s">
        <v>3454</v>
      </c>
      <c r="E102" s="757" t="s">
        <v>578</v>
      </c>
      <c r="F102" s="540">
        <v>634.56260868000015</v>
      </c>
      <c r="G102" s="161" t="s">
        <v>3291</v>
      </c>
      <c r="H102" s="162" t="s">
        <v>3128</v>
      </c>
      <c r="I102" s="162" t="s">
        <v>3130</v>
      </c>
      <c r="J102" s="162"/>
      <c r="K102" s="139"/>
      <c r="L102" s="139"/>
      <c r="M102" s="139"/>
      <c r="N102" s="139"/>
      <c r="O102" s="208"/>
      <c r="P102" s="631" t="s">
        <v>2790</v>
      </c>
      <c r="Q102" s="44"/>
    </row>
    <row r="103" spans="1:17" hidden="1">
      <c r="A103" s="1503" t="str">
        <f>IF(ISERROR(#REF!),"xx","")</f>
        <v>xx</v>
      </c>
      <c r="B103" s="758" t="s">
        <v>3171</v>
      </c>
      <c r="C103" s="1348"/>
      <c r="D103" s="771" t="s">
        <v>3455</v>
      </c>
      <c r="E103" s="661" t="s">
        <v>579</v>
      </c>
      <c r="F103" s="540">
        <v>634.56260868000015</v>
      </c>
      <c r="G103" s="163" t="s">
        <v>3291</v>
      </c>
      <c r="H103" s="164" t="s">
        <v>3128</v>
      </c>
      <c r="I103" s="164" t="s">
        <v>3130</v>
      </c>
      <c r="J103" s="164"/>
      <c r="K103" s="123"/>
      <c r="L103" s="123"/>
      <c r="M103" s="123"/>
      <c r="N103" s="123"/>
      <c r="O103" s="226"/>
      <c r="P103" s="1007" t="s">
        <v>2790</v>
      </c>
      <c r="Q103" s="44"/>
    </row>
    <row r="104" spans="1:17" hidden="1">
      <c r="A104" s="1503" t="str">
        <f>IF(ISERROR(#REF!),"xx","")</f>
        <v>xx</v>
      </c>
      <c r="B104" s="674" t="s">
        <v>4354</v>
      </c>
      <c r="C104" s="1349"/>
      <c r="D104" s="678" t="s">
        <v>187</v>
      </c>
      <c r="E104" s="673"/>
      <c r="F104" s="540">
        <v>26.920837943999999</v>
      </c>
      <c r="G104" s="159" t="s">
        <v>3291</v>
      </c>
      <c r="H104" s="160" t="s">
        <v>3128</v>
      </c>
      <c r="I104" s="160" t="s">
        <v>3130</v>
      </c>
      <c r="J104" s="124"/>
      <c r="K104" s="124"/>
      <c r="L104" s="124"/>
      <c r="M104" s="124"/>
      <c r="N104" s="124"/>
      <c r="O104" s="115"/>
      <c r="P104" s="516"/>
      <c r="Q104" s="44"/>
    </row>
    <row r="105" spans="1:17" hidden="1">
      <c r="A105" s="1503" t="str">
        <f>IF(ISERROR(#REF!),"xx","")</f>
        <v>xx</v>
      </c>
      <c r="B105" s="665" t="s">
        <v>4050</v>
      </c>
      <c r="C105" s="1351"/>
      <c r="D105" s="679" t="s">
        <v>1536</v>
      </c>
      <c r="E105" s="667"/>
      <c r="F105" s="540">
        <v>301.89796837200004</v>
      </c>
      <c r="G105" s="163" t="s">
        <v>3291</v>
      </c>
      <c r="H105" s="164" t="s">
        <v>3128</v>
      </c>
      <c r="I105" s="164" t="s">
        <v>3130</v>
      </c>
      <c r="J105" s="123"/>
      <c r="K105" s="123"/>
      <c r="L105" s="123"/>
      <c r="M105" s="123"/>
      <c r="N105" s="123"/>
      <c r="O105" s="254"/>
      <c r="P105" s="996"/>
      <c r="Q105" s="44"/>
    </row>
    <row r="106" spans="1:17" hidden="1">
      <c r="A106" s="1503" t="str">
        <f>IF(ISERROR(#REF!),"xx","")</f>
        <v>xx</v>
      </c>
      <c r="B106" s="662" t="s">
        <v>4507</v>
      </c>
      <c r="C106" s="1350"/>
      <c r="D106" s="677" t="s">
        <v>4378</v>
      </c>
      <c r="E106" s="664"/>
      <c r="F106" s="540">
        <v>166.02465343464004</v>
      </c>
      <c r="G106" s="161" t="s">
        <v>3291</v>
      </c>
      <c r="H106" s="162" t="s">
        <v>3128</v>
      </c>
      <c r="I106" s="162" t="s">
        <v>3130</v>
      </c>
      <c r="J106" s="139"/>
      <c r="K106" s="139"/>
      <c r="L106" s="139"/>
      <c r="M106" s="139"/>
      <c r="N106" s="139"/>
      <c r="O106" s="242"/>
      <c r="P106" s="995"/>
      <c r="Q106" s="44"/>
    </row>
    <row r="107" spans="1:17" hidden="1">
      <c r="A107" s="1503" t="str">
        <f>IF(ISERROR(#REF!),"xx","")</f>
        <v>xx</v>
      </c>
      <c r="B107" s="665" t="s">
        <v>4379</v>
      </c>
      <c r="C107" s="1351"/>
      <c r="D107" s="679" t="s">
        <v>4380</v>
      </c>
      <c r="E107" s="667"/>
      <c r="F107" s="540">
        <v>27.497713042800012</v>
      </c>
      <c r="G107" s="163" t="s">
        <v>3291</v>
      </c>
      <c r="H107" s="164" t="s">
        <v>3128</v>
      </c>
      <c r="I107" s="164" t="s">
        <v>3130</v>
      </c>
      <c r="J107" s="123"/>
      <c r="K107" s="123"/>
      <c r="L107" s="123"/>
      <c r="M107" s="123"/>
      <c r="N107" s="123"/>
      <c r="O107" s="254"/>
      <c r="P107" s="996"/>
      <c r="Q107" s="44"/>
    </row>
    <row r="108" spans="1:17" hidden="1">
      <c r="A108" s="1503" t="str">
        <f>IF(ISERROR(#REF!),"xx","")</f>
        <v>xx</v>
      </c>
      <c r="B108" s="665" t="s">
        <v>1372</v>
      </c>
      <c r="C108" s="1351"/>
      <c r="D108" s="679" t="s">
        <v>1373</v>
      </c>
      <c r="E108" s="667" t="s">
        <v>295</v>
      </c>
      <c r="F108" s="540">
        <v>53.072509089600011</v>
      </c>
      <c r="G108" s="163" t="s">
        <v>3291</v>
      </c>
      <c r="H108" s="164" t="s">
        <v>3128</v>
      </c>
      <c r="I108" s="164" t="s">
        <v>3130</v>
      </c>
      <c r="J108" s="123"/>
      <c r="K108" s="123"/>
      <c r="L108" s="123"/>
      <c r="M108" s="123"/>
      <c r="N108" s="123"/>
      <c r="O108" s="254"/>
      <c r="P108" s="996" t="s">
        <v>3177</v>
      </c>
      <c r="Q108" s="44"/>
    </row>
    <row r="109" spans="1:17" hidden="1">
      <c r="A109" s="1503" t="str">
        <f>IF(ISERROR(#REF!),"xx","")</f>
        <v>xx</v>
      </c>
      <c r="B109" s="662">
        <v>9967000223</v>
      </c>
      <c r="C109" s="1350"/>
      <c r="D109" s="677" t="s">
        <v>1815</v>
      </c>
      <c r="E109" s="664"/>
      <c r="F109" s="540">
        <v>80.762513832000025</v>
      </c>
      <c r="G109" s="161" t="s">
        <v>3291</v>
      </c>
      <c r="H109" s="162" t="s">
        <v>3128</v>
      </c>
      <c r="I109" s="162" t="s">
        <v>3130</v>
      </c>
      <c r="J109" s="139"/>
      <c r="K109" s="139"/>
      <c r="L109" s="139"/>
      <c r="M109" s="139"/>
      <c r="N109" s="139"/>
      <c r="O109" s="242"/>
      <c r="P109" s="995"/>
      <c r="Q109" s="44"/>
    </row>
    <row r="110" spans="1:17" hidden="1">
      <c r="A110" s="1503" t="str">
        <f>IF(ISERROR(#REF!),"xx","")</f>
        <v>xx</v>
      </c>
      <c r="B110" s="662">
        <v>9967000189</v>
      </c>
      <c r="C110" s="1350"/>
      <c r="D110" s="677" t="s">
        <v>741</v>
      </c>
      <c r="E110" s="664"/>
      <c r="F110" s="540">
        <v>84.800639523600012</v>
      </c>
      <c r="G110" s="161" t="s">
        <v>3291</v>
      </c>
      <c r="H110" s="162" t="s">
        <v>3128</v>
      </c>
      <c r="I110" s="162" t="s">
        <v>3130</v>
      </c>
      <c r="J110" s="139"/>
      <c r="K110" s="139"/>
      <c r="L110" s="139"/>
      <c r="M110" s="139"/>
      <c r="N110" s="139"/>
      <c r="O110" s="242"/>
      <c r="P110" s="995"/>
      <c r="Q110" s="44"/>
    </row>
    <row r="111" spans="1:17" hidden="1">
      <c r="A111" s="1503" t="str">
        <f>IF(ISERROR(#REF!),"xx","")</f>
        <v>xx</v>
      </c>
      <c r="B111" s="665">
        <v>9967000224</v>
      </c>
      <c r="C111" s="1351"/>
      <c r="D111" s="679" t="s">
        <v>449</v>
      </c>
      <c r="E111" s="667"/>
      <c r="F111" s="540">
        <v>36.343131224399997</v>
      </c>
      <c r="G111" s="163" t="s">
        <v>3291</v>
      </c>
      <c r="H111" s="164" t="s">
        <v>3128</v>
      </c>
      <c r="I111" s="164" t="s">
        <v>3130</v>
      </c>
      <c r="J111" s="123"/>
      <c r="K111" s="123"/>
      <c r="L111" s="123"/>
      <c r="M111" s="123"/>
      <c r="N111" s="123"/>
      <c r="O111" s="254"/>
      <c r="P111" s="996"/>
      <c r="Q111" s="44"/>
    </row>
    <row r="112" spans="1:17" ht="11.25" hidden="1" customHeight="1">
      <c r="Q112" s="44"/>
    </row>
    <row r="113" spans="17:17" hidden="1">
      <c r="Q113" s="44"/>
    </row>
    <row r="114" spans="17:17" hidden="1">
      <c r="Q114" s="44"/>
    </row>
    <row r="115" spans="17:17" hidden="1">
      <c r="Q115" s="44"/>
    </row>
    <row r="116" spans="17:17" hidden="1">
      <c r="Q116" s="44"/>
    </row>
    <row r="117" spans="17:17" hidden="1">
      <c r="Q117" s="44"/>
    </row>
    <row r="118" spans="17:17" hidden="1">
      <c r="Q118" s="44"/>
    </row>
    <row r="119" spans="17:17" hidden="1">
      <c r="Q119" s="44"/>
    </row>
    <row r="120" spans="17:17" hidden="1">
      <c r="Q120" s="44"/>
    </row>
    <row r="121" spans="17:17" hidden="1">
      <c r="Q121" s="44"/>
    </row>
    <row r="122" spans="17:17" hidden="1">
      <c r="Q122" s="44"/>
    </row>
    <row r="123" spans="17:17" hidden="1">
      <c r="Q123" s="44"/>
    </row>
    <row r="124" spans="17:17" hidden="1">
      <c r="Q124" s="44"/>
    </row>
    <row r="125" spans="17:17" hidden="1">
      <c r="Q125" s="44"/>
    </row>
    <row r="126" spans="17:17" hidden="1">
      <c r="Q126" s="44"/>
    </row>
    <row r="127" spans="17:17" hidden="1">
      <c r="Q127" s="44"/>
    </row>
    <row r="128" spans="17:17" hidden="1">
      <c r="Q128" s="44"/>
    </row>
    <row r="129" spans="17:17" hidden="1">
      <c r="Q129" s="44"/>
    </row>
    <row r="130" spans="17:17" hidden="1">
      <c r="Q130" s="44"/>
    </row>
    <row r="131" spans="17:17" hidden="1">
      <c r="Q131" s="44"/>
    </row>
    <row r="132" spans="17:17" hidden="1">
      <c r="Q132" s="44"/>
    </row>
    <row r="133" spans="17:17" hidden="1">
      <c r="Q133" s="44"/>
    </row>
    <row r="134" spans="17:17" hidden="1">
      <c r="Q134" s="44"/>
    </row>
    <row r="135" spans="17:17" hidden="1">
      <c r="Q135" s="44"/>
    </row>
    <row r="136" spans="17:17" hidden="1">
      <c r="Q136" s="44"/>
    </row>
    <row r="137" spans="17:17" hidden="1">
      <c r="Q137" s="44"/>
    </row>
    <row r="138" spans="17:17" hidden="1">
      <c r="Q138" s="44"/>
    </row>
    <row r="139" spans="17:17" hidden="1">
      <c r="Q139" s="44"/>
    </row>
    <row r="140" spans="17:17" hidden="1">
      <c r="Q140" s="44"/>
    </row>
    <row r="141" spans="17:17" hidden="1">
      <c r="Q141" s="44"/>
    </row>
    <row r="142" spans="17:17" hidden="1">
      <c r="Q142" s="44"/>
    </row>
    <row r="143" spans="17:17" hidden="1">
      <c r="Q143" s="44"/>
    </row>
    <row r="144" spans="17:17" hidden="1">
      <c r="Q144" s="44"/>
    </row>
    <row r="145" spans="17:17" hidden="1">
      <c r="Q145" s="44"/>
    </row>
    <row r="146" spans="17:17" hidden="1">
      <c r="Q146" s="44"/>
    </row>
    <row r="147" spans="17:17" hidden="1">
      <c r="Q147" s="44"/>
    </row>
    <row r="148" spans="17:17" hidden="1">
      <c r="Q148" s="44"/>
    </row>
    <row r="149" spans="17:17" hidden="1">
      <c r="Q149" s="44"/>
    </row>
    <row r="150" spans="17:17" hidden="1">
      <c r="Q150" s="44"/>
    </row>
    <row r="151" spans="17:17" hidden="1">
      <c r="Q151" s="44"/>
    </row>
    <row r="152" spans="17:17" hidden="1">
      <c r="Q152" s="44"/>
    </row>
    <row r="153" spans="17:17" hidden="1">
      <c r="Q153" s="44"/>
    </row>
    <row r="154" spans="17:17" hidden="1">
      <c r="Q154" s="44"/>
    </row>
    <row r="155" spans="17:17" hidden="1">
      <c r="Q155" s="44"/>
    </row>
    <row r="156" spans="17:17" hidden="1">
      <c r="Q156" s="44"/>
    </row>
    <row r="157" spans="17:17" hidden="1">
      <c r="Q157" s="44"/>
    </row>
    <row r="158" spans="17:17" hidden="1">
      <c r="Q158" s="44"/>
    </row>
    <row r="159" spans="17:17" hidden="1">
      <c r="Q159" s="44"/>
    </row>
    <row r="160" spans="17:17" hidden="1">
      <c r="Q160" s="44"/>
    </row>
    <row r="161" spans="17:17" hidden="1">
      <c r="Q161" s="44"/>
    </row>
    <row r="162" spans="17:17" hidden="1">
      <c r="Q162" s="44"/>
    </row>
    <row r="163" spans="17:17" hidden="1">
      <c r="Q163" s="44"/>
    </row>
    <row r="164" spans="17:17" hidden="1">
      <c r="Q164" s="44"/>
    </row>
    <row r="165" spans="17:17" hidden="1">
      <c r="Q165" s="44"/>
    </row>
    <row r="166" spans="17:17" hidden="1">
      <c r="Q166" s="44"/>
    </row>
    <row r="167" spans="17:17" hidden="1">
      <c r="Q167" s="44"/>
    </row>
    <row r="168" spans="17:17" hidden="1">
      <c r="Q168" s="44"/>
    </row>
    <row r="169" spans="17:17" hidden="1">
      <c r="Q169" s="44"/>
    </row>
    <row r="170" spans="17:17" hidden="1">
      <c r="Q170" s="44"/>
    </row>
    <row r="171" spans="17:17" hidden="1">
      <c r="Q171" s="44"/>
    </row>
    <row r="172" spans="17:17" hidden="1">
      <c r="Q172" s="44"/>
    </row>
    <row r="173" spans="17:17" hidden="1">
      <c r="Q173" s="44"/>
    </row>
    <row r="174" spans="17:17" hidden="1">
      <c r="Q174" s="44"/>
    </row>
    <row r="175" spans="17:17" hidden="1">
      <c r="Q175" s="44"/>
    </row>
    <row r="176" spans="17:17" hidden="1">
      <c r="Q176" s="44"/>
    </row>
    <row r="177" spans="17:17" hidden="1">
      <c r="Q177" s="44"/>
    </row>
    <row r="178" spans="17:17" hidden="1">
      <c r="Q178" s="44"/>
    </row>
    <row r="179" spans="17:17" hidden="1">
      <c r="Q179" s="44"/>
    </row>
    <row r="180" spans="17:17" hidden="1">
      <c r="Q180" s="44"/>
    </row>
    <row r="181" spans="17:17" hidden="1">
      <c r="Q181" s="44"/>
    </row>
    <row r="182" spans="17:17" hidden="1">
      <c r="Q182" s="44"/>
    </row>
    <row r="183" spans="17:17" hidden="1">
      <c r="Q183" s="44"/>
    </row>
    <row r="184" spans="17:17" hidden="1">
      <c r="Q184" s="44"/>
    </row>
    <row r="185" spans="17:17" hidden="1">
      <c r="Q185" s="44"/>
    </row>
    <row r="186" spans="17:17" hidden="1">
      <c r="Q186" s="44"/>
    </row>
    <row r="187" spans="17:17" hidden="1">
      <c r="Q187" s="44"/>
    </row>
    <row r="188" spans="17:17" hidden="1">
      <c r="Q188" s="44"/>
    </row>
    <row r="189" spans="17:17" hidden="1">
      <c r="Q189" s="44"/>
    </row>
    <row r="190" spans="17:17" hidden="1">
      <c r="Q190" s="44"/>
    </row>
    <row r="191" spans="17:17" hidden="1">
      <c r="Q191" s="44"/>
    </row>
    <row r="192" spans="17:17" hidden="1">
      <c r="Q192" s="44"/>
    </row>
    <row r="193" spans="2:19" hidden="1">
      <c r="Q193" s="44"/>
    </row>
    <row r="194" spans="2:19" hidden="1">
      <c r="Q194" s="44"/>
    </row>
    <row r="195" spans="2:19" s="287" customFormat="1" ht="11.25" hidden="1" customHeight="1">
      <c r="B195"/>
      <c r="C195" s="1341"/>
      <c r="D195" s="76"/>
      <c r="E195"/>
      <c r="F195"/>
      <c r="G195"/>
      <c r="H195"/>
      <c r="I195"/>
      <c r="J195"/>
      <c r="K195"/>
      <c r="L195"/>
      <c r="M195"/>
      <c r="N195"/>
      <c r="O195"/>
      <c r="P195"/>
      <c r="Q195" s="44"/>
      <c r="R195"/>
      <c r="S195"/>
    </row>
    <row r="196" spans="2:19" hidden="1">
      <c r="Q196" s="44"/>
    </row>
    <row r="197" spans="2:19" hidden="1">
      <c r="Q197" s="44"/>
    </row>
    <row r="198" spans="2:19" hidden="1">
      <c r="Q198" s="44"/>
    </row>
    <row r="199" spans="2:19" hidden="1">
      <c r="Q199" s="44"/>
    </row>
    <row r="200" spans="2:19" hidden="1">
      <c r="Q200" s="44"/>
    </row>
    <row r="201" spans="2:19" hidden="1">
      <c r="Q201" s="44"/>
    </row>
    <row r="202" spans="2:19" hidden="1">
      <c r="Q202" s="44"/>
    </row>
    <row r="203" spans="2:19" hidden="1">
      <c r="Q203" s="44"/>
    </row>
    <row r="204" spans="2:19" hidden="1">
      <c r="Q204" s="44"/>
    </row>
    <row r="205" spans="2:19" hidden="1">
      <c r="Q205" s="44"/>
    </row>
    <row r="206" spans="2:19" hidden="1">
      <c r="Q206" s="44"/>
    </row>
    <row r="207" spans="2:19" hidden="1">
      <c r="Q207" s="44"/>
    </row>
    <row r="208" spans="2:19" hidden="1">
      <c r="Q208" s="44"/>
    </row>
    <row r="209" spans="17:17" hidden="1">
      <c r="Q209" s="44"/>
    </row>
    <row r="210" spans="17:17" hidden="1">
      <c r="Q210" s="44"/>
    </row>
    <row r="211" spans="17:17" hidden="1">
      <c r="Q211" s="44"/>
    </row>
    <row r="212" spans="17:17" hidden="1">
      <c r="Q212" s="44"/>
    </row>
    <row r="213" spans="17:17" hidden="1">
      <c r="Q213" s="44"/>
    </row>
    <row r="214" spans="17:17" hidden="1">
      <c r="Q214" s="44"/>
    </row>
    <row r="215" spans="17:17" hidden="1">
      <c r="Q215" s="44"/>
    </row>
    <row r="216" spans="17:17" hidden="1">
      <c r="Q216" s="44"/>
    </row>
    <row r="217" spans="17:17" hidden="1">
      <c r="Q217" s="44"/>
    </row>
    <row r="218" spans="17:17" hidden="1">
      <c r="Q218" s="44"/>
    </row>
    <row r="219" spans="17:17" hidden="1">
      <c r="Q219" s="44"/>
    </row>
    <row r="220" spans="17:17" hidden="1">
      <c r="Q220" s="44"/>
    </row>
    <row r="221" spans="17:17" hidden="1">
      <c r="Q221" s="44"/>
    </row>
    <row r="222" spans="17:17" hidden="1">
      <c r="Q222" s="44"/>
    </row>
    <row r="223" spans="17:17" hidden="1">
      <c r="Q223" s="44"/>
    </row>
    <row r="224" spans="17:17" hidden="1">
      <c r="Q224" s="44"/>
    </row>
    <row r="225" spans="17:17" hidden="1">
      <c r="Q225" s="44"/>
    </row>
    <row r="226" spans="17:17" hidden="1">
      <c r="Q226" s="44"/>
    </row>
    <row r="227" spans="17:17" hidden="1">
      <c r="Q227" s="44"/>
    </row>
    <row r="228" spans="17:17" hidden="1">
      <c r="Q228" s="44"/>
    </row>
    <row r="229" spans="17:17" hidden="1">
      <c r="Q229" s="44"/>
    </row>
    <row r="230" spans="17:17" hidden="1">
      <c r="Q230" s="44"/>
    </row>
    <row r="231" spans="17:17" hidden="1">
      <c r="Q231" s="44"/>
    </row>
    <row r="232" spans="17:17" hidden="1">
      <c r="Q232" s="44"/>
    </row>
    <row r="233" spans="17:17" hidden="1">
      <c r="Q233" s="44"/>
    </row>
    <row r="234" spans="17:17" hidden="1">
      <c r="Q234" s="44"/>
    </row>
    <row r="235" spans="17:17" hidden="1">
      <c r="Q235" s="44"/>
    </row>
    <row r="236" spans="17:17" hidden="1">
      <c r="Q236" s="44"/>
    </row>
    <row r="237" spans="17:17" hidden="1">
      <c r="Q237" s="44"/>
    </row>
    <row r="238" spans="17:17" hidden="1">
      <c r="Q238" s="44"/>
    </row>
    <row r="239" spans="17:17" hidden="1">
      <c r="Q239" s="44"/>
    </row>
    <row r="240" spans="17:17" hidden="1">
      <c r="Q240" s="44"/>
    </row>
    <row r="241" spans="17:17" hidden="1">
      <c r="Q241" s="44"/>
    </row>
    <row r="242" spans="17:17" hidden="1">
      <c r="Q242" s="44"/>
    </row>
    <row r="243" spans="17:17" hidden="1">
      <c r="Q243" s="44"/>
    </row>
    <row r="244" spans="17:17" hidden="1">
      <c r="Q244" s="44"/>
    </row>
    <row r="245" spans="17:17" hidden="1">
      <c r="Q245" s="44"/>
    </row>
    <row r="246" spans="17:17" hidden="1">
      <c r="Q246" s="44"/>
    </row>
    <row r="247" spans="17:17" hidden="1">
      <c r="Q247" s="44"/>
    </row>
    <row r="248" spans="17:17" hidden="1">
      <c r="Q248" s="44"/>
    </row>
    <row r="249" spans="17:17" hidden="1">
      <c r="Q249" s="44"/>
    </row>
    <row r="250" spans="17:17" hidden="1">
      <c r="Q250" s="44"/>
    </row>
    <row r="251" spans="17:17" hidden="1">
      <c r="Q251" s="44"/>
    </row>
    <row r="252" spans="17:17" hidden="1">
      <c r="Q252" s="44"/>
    </row>
    <row r="253" spans="17:17" hidden="1">
      <c r="Q253" s="44"/>
    </row>
    <row r="254" spans="17:17" hidden="1">
      <c r="Q254" s="44"/>
    </row>
    <row r="255" spans="17:17" hidden="1">
      <c r="Q255" s="44"/>
    </row>
    <row r="256" spans="17:17" hidden="1">
      <c r="Q256" s="44"/>
    </row>
    <row r="257" spans="17:17" hidden="1">
      <c r="Q257" s="44"/>
    </row>
    <row r="258" spans="17:17" hidden="1">
      <c r="Q258" s="44"/>
    </row>
    <row r="259" spans="17:17" hidden="1">
      <c r="Q259" s="44"/>
    </row>
    <row r="260" spans="17:17" hidden="1">
      <c r="Q260" s="44"/>
    </row>
    <row r="261" spans="17:17" hidden="1">
      <c r="Q261" s="44"/>
    </row>
    <row r="262" spans="17:17" hidden="1">
      <c r="Q262" s="44"/>
    </row>
    <row r="263" spans="17:17" hidden="1">
      <c r="Q263" s="44"/>
    </row>
    <row r="264" spans="17:17" hidden="1">
      <c r="Q264" s="44"/>
    </row>
    <row r="265" spans="17:17" hidden="1">
      <c r="Q265" s="44"/>
    </row>
    <row r="266" spans="17:17" hidden="1">
      <c r="Q266" s="44"/>
    </row>
    <row r="267" spans="17:17" hidden="1">
      <c r="Q267" s="44"/>
    </row>
    <row r="268" spans="17:17" hidden="1">
      <c r="Q268" s="44"/>
    </row>
    <row r="269" spans="17:17" hidden="1">
      <c r="Q269" s="44"/>
    </row>
    <row r="270" spans="17:17" hidden="1">
      <c r="Q270" s="44"/>
    </row>
    <row r="271" spans="17:17" hidden="1">
      <c r="Q271" s="44"/>
    </row>
    <row r="272" spans="17:17" hidden="1">
      <c r="Q272" s="44"/>
    </row>
    <row r="273" spans="17:17" hidden="1">
      <c r="Q273" s="44"/>
    </row>
    <row r="274" spans="17:17" hidden="1">
      <c r="Q274" s="44"/>
    </row>
    <row r="275" spans="17:17" hidden="1">
      <c r="Q275" s="44"/>
    </row>
    <row r="276" spans="17:17" hidden="1">
      <c r="Q276" s="44"/>
    </row>
    <row r="277" spans="17:17" hidden="1">
      <c r="Q277" s="44"/>
    </row>
    <row r="278" spans="17:17" hidden="1">
      <c r="Q278" s="44"/>
    </row>
    <row r="279" spans="17:17" hidden="1">
      <c r="Q279" s="44"/>
    </row>
    <row r="280" spans="17:17" hidden="1">
      <c r="Q280" s="44"/>
    </row>
    <row r="281" spans="17:17" hidden="1">
      <c r="Q281" s="44"/>
    </row>
    <row r="282" spans="17:17" hidden="1">
      <c r="Q282" s="44"/>
    </row>
    <row r="283" spans="17:17" hidden="1">
      <c r="Q283" s="44"/>
    </row>
    <row r="284" spans="17:17" hidden="1">
      <c r="Q284" s="44"/>
    </row>
    <row r="285" spans="17:17" hidden="1">
      <c r="Q285" s="44"/>
    </row>
    <row r="286" spans="17:17" hidden="1">
      <c r="Q286" s="44"/>
    </row>
    <row r="287" spans="17:17" hidden="1">
      <c r="Q287" s="44"/>
    </row>
    <row r="288" spans="17:17" hidden="1">
      <c r="Q288" s="44"/>
    </row>
    <row r="289" spans="17:17" hidden="1">
      <c r="Q289" s="44"/>
    </row>
    <row r="290" spans="17:17" hidden="1">
      <c r="Q290" s="44"/>
    </row>
    <row r="291" spans="17:17" hidden="1">
      <c r="Q291" s="44"/>
    </row>
    <row r="292" spans="17:17" hidden="1">
      <c r="Q292" s="44"/>
    </row>
    <row r="293" spans="17:17" hidden="1">
      <c r="Q293" s="44"/>
    </row>
    <row r="294" spans="17:17" hidden="1">
      <c r="Q294" s="44"/>
    </row>
    <row r="295" spans="17:17" hidden="1">
      <c r="Q295" s="44"/>
    </row>
    <row r="296" spans="17:17" hidden="1">
      <c r="Q296" s="44"/>
    </row>
    <row r="297" spans="17:17" hidden="1">
      <c r="Q297" s="44"/>
    </row>
    <row r="298" spans="17:17" hidden="1">
      <c r="Q298" s="44"/>
    </row>
    <row r="299" spans="17:17" hidden="1">
      <c r="Q299" s="44"/>
    </row>
    <row r="300" spans="17:17" hidden="1">
      <c r="Q300" s="44"/>
    </row>
    <row r="301" spans="17:17" hidden="1">
      <c r="Q301" s="44"/>
    </row>
    <row r="302" spans="17:17" hidden="1">
      <c r="Q302" s="44"/>
    </row>
    <row r="303" spans="17:17" hidden="1">
      <c r="Q303" s="44"/>
    </row>
    <row r="304" spans="17:17" hidden="1">
      <c r="Q304" s="44"/>
    </row>
    <row r="305" spans="17:17" hidden="1">
      <c r="Q305" s="44"/>
    </row>
    <row r="306" spans="17:17" hidden="1">
      <c r="Q306" s="44"/>
    </row>
    <row r="307" spans="17:17" hidden="1">
      <c r="Q307" s="44"/>
    </row>
    <row r="308" spans="17:17" hidden="1">
      <c r="Q308" s="44"/>
    </row>
    <row r="309" spans="17:17" hidden="1">
      <c r="Q309" s="44"/>
    </row>
    <row r="310" spans="17:17" hidden="1">
      <c r="Q310" s="44"/>
    </row>
    <row r="311" spans="17:17" hidden="1">
      <c r="Q311" s="44"/>
    </row>
    <row r="312" spans="17:17" hidden="1">
      <c r="Q312" s="44"/>
    </row>
    <row r="313" spans="17:17" hidden="1">
      <c r="Q313" s="44"/>
    </row>
    <row r="314" spans="17:17" hidden="1">
      <c r="Q314" s="44"/>
    </row>
    <row r="315" spans="17:17" hidden="1">
      <c r="Q315" s="44"/>
    </row>
    <row r="316" spans="17:17" hidden="1">
      <c r="Q316" s="44"/>
    </row>
    <row r="317" spans="17:17" hidden="1">
      <c r="Q317" s="44"/>
    </row>
    <row r="318" spans="17:17" hidden="1">
      <c r="Q318" s="44"/>
    </row>
    <row r="319" spans="17:17" hidden="1">
      <c r="Q319" s="44"/>
    </row>
    <row r="320" spans="17:17" hidden="1">
      <c r="Q320" s="44"/>
    </row>
    <row r="321" spans="17:17" hidden="1">
      <c r="Q321" s="44"/>
    </row>
    <row r="322" spans="17:17" hidden="1">
      <c r="Q322" s="44"/>
    </row>
    <row r="323" spans="17:17" hidden="1">
      <c r="Q323" s="44"/>
    </row>
    <row r="324" spans="17:17" hidden="1">
      <c r="Q324" s="44"/>
    </row>
    <row r="325" spans="17:17" hidden="1">
      <c r="Q325" s="44"/>
    </row>
    <row r="326" spans="17:17" hidden="1">
      <c r="Q326" s="44"/>
    </row>
    <row r="327" spans="17:17" hidden="1">
      <c r="Q327" s="44"/>
    </row>
    <row r="328" spans="17:17" hidden="1">
      <c r="Q328" s="44"/>
    </row>
    <row r="329" spans="17:17" hidden="1">
      <c r="Q329" s="44"/>
    </row>
    <row r="330" spans="17:17" hidden="1">
      <c r="Q330" s="44"/>
    </row>
    <row r="331" spans="17:17" hidden="1">
      <c r="Q331" s="44"/>
    </row>
    <row r="332" spans="17:17" hidden="1">
      <c r="Q332" s="44"/>
    </row>
    <row r="333" spans="17:17" hidden="1">
      <c r="Q333" s="44"/>
    </row>
    <row r="334" spans="17:17" hidden="1">
      <c r="Q334" s="44"/>
    </row>
    <row r="335" spans="17:17" hidden="1">
      <c r="Q335" s="44"/>
    </row>
    <row r="336" spans="17:17" hidden="1">
      <c r="Q336" s="44"/>
    </row>
    <row r="337" spans="17:17" hidden="1">
      <c r="Q337" s="44"/>
    </row>
    <row r="338" spans="17:17" hidden="1">
      <c r="Q338" s="44"/>
    </row>
    <row r="339" spans="17:17" hidden="1">
      <c r="Q339" s="44"/>
    </row>
    <row r="340" spans="17:17" hidden="1">
      <c r="Q340" s="44"/>
    </row>
    <row r="341" spans="17:17" hidden="1">
      <c r="Q341" s="44"/>
    </row>
    <row r="342" spans="17:17" hidden="1">
      <c r="Q342" s="44"/>
    </row>
    <row r="343" spans="17:17" hidden="1">
      <c r="Q343" s="44"/>
    </row>
    <row r="344" spans="17:17" hidden="1">
      <c r="Q344" s="44"/>
    </row>
    <row r="345" spans="17:17" hidden="1">
      <c r="Q345" s="44"/>
    </row>
    <row r="346" spans="17:17" hidden="1">
      <c r="Q346" s="44"/>
    </row>
    <row r="347" spans="17:17" hidden="1">
      <c r="Q347" s="44"/>
    </row>
    <row r="348" spans="17:17" hidden="1">
      <c r="Q348" s="44"/>
    </row>
    <row r="349" spans="17:17" hidden="1">
      <c r="Q349" s="44"/>
    </row>
    <row r="350" spans="17:17" hidden="1">
      <c r="Q350" s="44"/>
    </row>
    <row r="351" spans="17:17" hidden="1">
      <c r="Q351" s="44"/>
    </row>
    <row r="352" spans="17:17" hidden="1">
      <c r="Q352" s="44"/>
    </row>
    <row r="353" spans="17:17" hidden="1">
      <c r="Q353" s="44"/>
    </row>
    <row r="354" spans="17:17" hidden="1">
      <c r="Q354" s="44"/>
    </row>
    <row r="355" spans="17:17" hidden="1">
      <c r="Q355" s="44"/>
    </row>
    <row r="356" spans="17:17" hidden="1">
      <c r="Q356" s="44"/>
    </row>
    <row r="357" spans="17:17" hidden="1">
      <c r="Q357" s="44"/>
    </row>
    <row r="358" spans="17:17" hidden="1">
      <c r="Q358" s="44"/>
    </row>
    <row r="359" spans="17:17" hidden="1">
      <c r="Q359" s="44"/>
    </row>
    <row r="360" spans="17:17" hidden="1">
      <c r="Q360" s="44"/>
    </row>
    <row r="361" spans="17:17" hidden="1">
      <c r="Q361" s="44"/>
    </row>
    <row r="362" spans="17:17" hidden="1">
      <c r="Q362" s="44"/>
    </row>
    <row r="363" spans="17:17" hidden="1">
      <c r="Q363" s="44"/>
    </row>
    <row r="364" spans="17:17" hidden="1">
      <c r="Q364" s="44"/>
    </row>
    <row r="365" spans="17:17" hidden="1">
      <c r="Q365" s="44"/>
    </row>
    <row r="366" spans="17:17" hidden="1">
      <c r="Q366" s="44"/>
    </row>
    <row r="367" spans="17:17" hidden="1">
      <c r="Q367" s="44"/>
    </row>
    <row r="368" spans="17:17" hidden="1">
      <c r="Q368" s="44"/>
    </row>
    <row r="369" spans="17:17" hidden="1">
      <c r="Q369" s="44"/>
    </row>
    <row r="370" spans="17:17" hidden="1">
      <c r="Q370" s="44"/>
    </row>
    <row r="371" spans="17:17" hidden="1">
      <c r="Q371" s="44"/>
    </row>
    <row r="372" spans="17:17" hidden="1">
      <c r="Q372" s="44"/>
    </row>
    <row r="373" spans="17:17" hidden="1">
      <c r="Q373" s="44"/>
    </row>
    <row r="374" spans="17:17" hidden="1">
      <c r="Q374" s="44"/>
    </row>
    <row r="375" spans="17:17" hidden="1">
      <c r="Q375" s="44"/>
    </row>
    <row r="376" spans="17:17" hidden="1">
      <c r="Q376" s="44"/>
    </row>
    <row r="377" spans="17:17" hidden="1">
      <c r="Q377" s="44"/>
    </row>
    <row r="378" spans="17:17" hidden="1">
      <c r="Q378" s="44"/>
    </row>
    <row r="379" spans="17:17" hidden="1">
      <c r="Q379" s="44"/>
    </row>
    <row r="380" spans="17:17" hidden="1">
      <c r="Q380" s="44"/>
    </row>
    <row r="381" spans="17:17" hidden="1">
      <c r="Q381" s="44"/>
    </row>
    <row r="382" spans="17:17" hidden="1">
      <c r="Q382" s="44"/>
    </row>
    <row r="383" spans="17:17" hidden="1">
      <c r="Q383" s="44"/>
    </row>
    <row r="384" spans="17:17" hidden="1">
      <c r="Q384" s="44"/>
    </row>
    <row r="385" spans="17:17" hidden="1">
      <c r="Q385" s="44"/>
    </row>
    <row r="386" spans="17:17" hidden="1">
      <c r="Q386" s="44"/>
    </row>
    <row r="387" spans="17:17" hidden="1">
      <c r="Q387" s="44"/>
    </row>
    <row r="388" spans="17:17" hidden="1">
      <c r="Q388" s="44"/>
    </row>
    <row r="389" spans="17:17" hidden="1">
      <c r="Q389" s="44"/>
    </row>
    <row r="390" spans="17:17" hidden="1">
      <c r="Q390" s="44"/>
    </row>
    <row r="391" spans="17:17" hidden="1">
      <c r="Q391" s="44"/>
    </row>
    <row r="392" spans="17:17" hidden="1">
      <c r="Q392" s="44"/>
    </row>
    <row r="393" spans="17:17" hidden="1">
      <c r="Q393" s="44"/>
    </row>
    <row r="394" spans="17:17" hidden="1">
      <c r="Q394" s="44"/>
    </row>
    <row r="395" spans="17:17" hidden="1">
      <c r="Q395" s="44"/>
    </row>
    <row r="396" spans="17:17" hidden="1">
      <c r="Q396" s="44"/>
    </row>
    <row r="397" spans="17:17" hidden="1">
      <c r="Q397" s="44"/>
    </row>
    <row r="398" spans="17:17" hidden="1">
      <c r="Q398" s="44"/>
    </row>
    <row r="399" spans="17:17" hidden="1">
      <c r="Q399" s="44"/>
    </row>
    <row r="400" spans="17:17" hidden="1">
      <c r="Q400" s="44"/>
    </row>
    <row r="401" spans="17:17" hidden="1">
      <c r="Q401" s="44"/>
    </row>
    <row r="402" spans="17:17" hidden="1">
      <c r="Q402" s="44"/>
    </row>
    <row r="403" spans="17:17" hidden="1">
      <c r="Q403" s="44"/>
    </row>
    <row r="404" spans="17:17" hidden="1">
      <c r="Q404" s="44"/>
    </row>
    <row r="405" spans="17:17" hidden="1">
      <c r="Q405" s="44"/>
    </row>
    <row r="406" spans="17:17" hidden="1">
      <c r="Q406" s="44"/>
    </row>
    <row r="407" spans="17:17" hidden="1">
      <c r="Q407" s="44"/>
    </row>
    <row r="408" spans="17:17" hidden="1">
      <c r="Q408" s="44"/>
    </row>
    <row r="409" spans="17:17" hidden="1">
      <c r="Q409" s="44"/>
    </row>
    <row r="410" spans="17:17" hidden="1">
      <c r="Q410" s="44"/>
    </row>
    <row r="411" spans="17:17" hidden="1">
      <c r="Q411" s="44"/>
    </row>
    <row r="412" spans="17:17" hidden="1">
      <c r="Q412" s="44"/>
    </row>
    <row r="413" spans="17:17" hidden="1">
      <c r="Q413" s="44"/>
    </row>
    <row r="414" spans="17:17" hidden="1">
      <c r="Q414" s="44"/>
    </row>
    <row r="415" spans="17:17" hidden="1">
      <c r="Q415" s="44"/>
    </row>
    <row r="416" spans="17:17" hidden="1">
      <c r="Q416" s="44"/>
    </row>
    <row r="417" spans="17:17" hidden="1">
      <c r="Q417" s="44"/>
    </row>
    <row r="418" spans="17:17" hidden="1">
      <c r="Q418" s="44"/>
    </row>
    <row r="419" spans="17:17" hidden="1">
      <c r="Q419" s="44"/>
    </row>
    <row r="420" spans="17:17" hidden="1">
      <c r="Q420" s="44"/>
    </row>
    <row r="421" spans="17:17" hidden="1">
      <c r="Q421" s="44"/>
    </row>
    <row r="422" spans="17:17" hidden="1">
      <c r="Q422" s="44"/>
    </row>
    <row r="423" spans="17:17" hidden="1">
      <c r="Q423" s="44"/>
    </row>
    <row r="424" spans="17:17" hidden="1">
      <c r="Q424" s="44"/>
    </row>
    <row r="425" spans="17:17" hidden="1">
      <c r="Q425" s="44"/>
    </row>
    <row r="426" spans="17:17" hidden="1">
      <c r="Q426" s="44"/>
    </row>
    <row r="427" spans="17:17" hidden="1">
      <c r="Q427" s="44"/>
    </row>
    <row r="428" spans="17:17" hidden="1">
      <c r="Q428" s="44"/>
    </row>
    <row r="429" spans="17:17" hidden="1">
      <c r="Q429" s="44"/>
    </row>
    <row r="430" spans="17:17" hidden="1">
      <c r="Q430" s="44"/>
    </row>
    <row r="431" spans="17:17" hidden="1">
      <c r="Q431" s="44"/>
    </row>
    <row r="432" spans="17:17" hidden="1">
      <c r="Q432" s="44"/>
    </row>
    <row r="433" spans="5:17" hidden="1">
      <c r="Q433" s="44"/>
    </row>
    <row r="434" spans="5:17" hidden="1">
      <c r="Q434" s="44"/>
    </row>
    <row r="435" spans="5:17" hidden="1">
      <c r="Q435" s="44"/>
    </row>
    <row r="436" spans="5:17" hidden="1">
      <c r="Q436" s="44"/>
    </row>
    <row r="437" spans="5:17" hidden="1">
      <c r="Q437" s="44"/>
    </row>
    <row r="438" spans="5:17" hidden="1">
      <c r="Q438" s="44"/>
    </row>
    <row r="439" spans="5:17" hidden="1">
      <c r="Q439" s="44"/>
    </row>
    <row r="440" spans="5:17" hidden="1">
      <c r="Q440" s="44"/>
    </row>
    <row r="441" spans="5:17" hidden="1">
      <c r="Q441" s="44"/>
    </row>
    <row r="442" spans="5:17" hidden="1">
      <c r="Q442" s="44"/>
    </row>
    <row r="443" spans="5:17" hidden="1">
      <c r="Q443" s="44"/>
    </row>
    <row r="444" spans="5:17" hidden="1">
      <c r="Q444" s="44"/>
    </row>
    <row r="445" spans="5:17" hidden="1">
      <c r="Q445" s="44"/>
    </row>
    <row r="446" spans="5:17" hidden="1">
      <c r="Q446" s="44"/>
    </row>
    <row r="447" spans="5:17">
      <c r="E447" t="s">
        <v>4619</v>
      </c>
    </row>
  </sheetData>
  <autoFilter ref="Q1:Q446" xr:uid="{F7FA199F-8F23-4E5B-AC6C-0A1B816023FF}">
    <filterColumn colId="0">
      <customFilters>
        <customFilter operator="notEqual" val=" "/>
      </customFilters>
    </filterColumn>
  </autoFilter>
  <mergeCells count="1">
    <mergeCell ref="L2:M2"/>
  </mergeCells>
  <conditionalFormatting sqref="F9 F11 F13 F17:F60 F63:F78 F81:F90 F93:F111">
    <cfRule type="cellIs" dxfId="36" priority="15" stopIfTrue="1" operator="equal">
      <formula>0</formula>
    </cfRule>
  </conditionalFormatting>
  <pageMargins left="0.39370078740157483" right="0" top="0.39370078740157483" bottom="0" header="0" footer="0"/>
  <pageSetup paperSize="9" scale="66" fitToHeight="3" orientation="landscape" r:id="rId1"/>
  <headerFooter alignWithMargins="0">
    <oddFooter>&amp;C&amp;8&amp;F / &amp;A   /   page &amp;P / &amp;N     printed: &amp;D</oddFooter>
  </headerFooter>
  <rowBreaks count="1" manualBreakCount="1">
    <brk id="91" min="1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>
    <pageSetUpPr fitToPage="1"/>
  </sheetPr>
  <dimension ref="A1:S181"/>
  <sheetViews>
    <sheetView zoomScaleNormal="100" workbookViewId="0">
      <pane xSplit="5" ySplit="6" topLeftCell="F7" activePane="bottomRight" state="frozen"/>
      <selection activeCell="F200" sqref="F200"/>
      <selection pane="topRight" activeCell="F200" sqref="F200"/>
      <selection pane="bottomLeft" activeCell="F200" sqref="F200"/>
      <selection pane="bottomRight" activeCell="G32" sqref="G32"/>
    </sheetView>
  </sheetViews>
  <sheetFormatPr defaultColWidth="11.44140625" defaultRowHeight="13.2"/>
  <cols>
    <col min="1" max="1" width="4.6640625" style="287" hidden="1" customWidth="1"/>
    <col min="3" max="3" width="12.33203125" style="1341" hidden="1" customWidth="1"/>
    <col min="4" max="4" width="9.44140625" style="76" customWidth="1"/>
    <col min="5" max="5" width="33.5546875" customWidth="1"/>
    <col min="6" max="6" width="10.109375" customWidth="1"/>
    <col min="7" max="10" width="6.109375" customWidth="1"/>
    <col min="11" max="11" width="5.44140625" customWidth="1"/>
    <col min="12" max="12" width="7.5546875" customWidth="1"/>
    <col min="13" max="13" width="6.88671875" customWidth="1"/>
    <col min="14" max="14" width="8.109375" customWidth="1"/>
    <col min="15" max="15" width="11.5546875" customWidth="1"/>
    <col min="16" max="16" width="73.6640625" customWidth="1"/>
  </cols>
  <sheetData>
    <row r="1" spans="1:18" ht="15.6">
      <c r="A1" s="287" t="str">
        <f>Front!J3</f>
        <v>k</v>
      </c>
      <c r="B1" s="827" t="s">
        <v>640</v>
      </c>
      <c r="C1" s="1335"/>
      <c r="D1" s="833"/>
      <c r="E1" s="828"/>
      <c r="F1" s="619"/>
      <c r="G1" s="619"/>
      <c r="H1" s="619"/>
      <c r="I1" s="1504"/>
      <c r="J1" s="1505" t="s">
        <v>619</v>
      </c>
      <c r="K1" s="1543" t="str">
        <f>Front!D14</f>
        <v>Logic Computers</v>
      </c>
      <c r="L1" s="1506"/>
      <c r="M1" s="1543"/>
      <c r="N1" s="1506"/>
      <c r="O1" s="1506"/>
      <c r="P1" s="1507"/>
    </row>
    <row r="2" spans="1:18" ht="15.6">
      <c r="B2" s="829" t="str">
        <f>IF(OR(A1="x",A1="k"),"bizhub C458 / C558 / C658","ineo+ 458 / + 558 / + 658")</f>
        <v>bizhub C458 / C558 / C658</v>
      </c>
      <c r="C2" s="1336"/>
      <c r="D2" s="834"/>
      <c r="E2" s="830"/>
      <c r="F2" s="1508"/>
      <c r="G2" s="1508"/>
      <c r="H2" s="1508"/>
      <c r="I2" s="1509"/>
      <c r="J2" s="1509"/>
      <c r="K2" s="1510" t="s">
        <v>620</v>
      </c>
      <c r="L2" s="1988">
        <f>+Front!I12</f>
        <v>43412</v>
      </c>
      <c r="M2" s="1988"/>
      <c r="N2" s="1511"/>
      <c r="O2" s="1510" t="s">
        <v>621</v>
      </c>
      <c r="P2" s="1512">
        <f>+Front!I10</f>
        <v>43412</v>
      </c>
    </row>
    <row r="3" spans="1:18" ht="15.6">
      <c r="B3" s="829" t="str">
        <f>IF(A1="X","ineo+ 458 / + 558 / + 658","")</f>
        <v/>
      </c>
      <c r="C3" s="1336"/>
      <c r="D3" s="834"/>
      <c r="E3" s="830"/>
      <c r="F3" s="1949"/>
      <c r="G3" s="1508"/>
      <c r="H3" s="1508"/>
      <c r="I3" s="1509"/>
      <c r="J3" s="1509"/>
      <c r="K3" s="1510"/>
      <c r="L3" s="1670"/>
      <c r="M3" s="1670"/>
      <c r="N3" s="1511"/>
      <c r="O3" s="1510"/>
      <c r="P3" s="1512"/>
    </row>
    <row r="4" spans="1:18">
      <c r="B4" s="831"/>
      <c r="C4" s="1337"/>
      <c r="D4" s="835"/>
      <c r="E4" s="832"/>
      <c r="F4" s="87"/>
      <c r="G4" s="623"/>
      <c r="H4" s="623"/>
      <c r="I4" s="623"/>
      <c r="J4" s="623"/>
      <c r="K4" s="623"/>
      <c r="L4" s="623"/>
      <c r="M4" s="623"/>
      <c r="N4" s="623"/>
      <c r="O4" s="623"/>
      <c r="P4" s="1515"/>
    </row>
    <row r="5" spans="1:18">
      <c r="B5" s="110" t="s">
        <v>642</v>
      </c>
      <c r="C5" s="1342"/>
      <c r="D5" s="103" t="s">
        <v>643</v>
      </c>
      <c r="E5" s="104"/>
      <c r="F5" s="1950" t="s">
        <v>4608</v>
      </c>
      <c r="G5" s="106" t="s">
        <v>617</v>
      </c>
      <c r="H5" s="98"/>
      <c r="I5" s="98"/>
      <c r="J5" s="98"/>
      <c r="K5" s="98"/>
      <c r="L5" s="98"/>
      <c r="M5" s="98"/>
      <c r="N5" s="147" t="s">
        <v>630</v>
      </c>
      <c r="O5" s="1210" t="str">
        <f>+Front!J19</f>
        <v>EUR</v>
      </c>
      <c r="P5" s="107" t="s">
        <v>618</v>
      </c>
    </row>
    <row r="6" spans="1:18">
      <c r="B6" s="109"/>
      <c r="C6" s="1338"/>
      <c r="D6" s="105"/>
      <c r="E6" s="101"/>
      <c r="F6" s="1951"/>
      <c r="G6" s="99"/>
      <c r="H6" s="100"/>
      <c r="I6" s="100"/>
      <c r="J6" s="100"/>
      <c r="K6" s="100"/>
      <c r="L6" s="100"/>
      <c r="M6" s="100"/>
      <c r="N6" s="100"/>
      <c r="O6" s="101"/>
      <c r="P6" s="102"/>
    </row>
    <row r="7" spans="1:18" ht="6.75" customHeight="1">
      <c r="B7" s="2"/>
      <c r="C7" s="1340"/>
      <c r="D7" s="1"/>
      <c r="E7" s="2"/>
      <c r="F7" s="53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8" s="78" customFormat="1">
      <c r="A8" s="920"/>
      <c r="B8" s="80" t="s">
        <v>1028</v>
      </c>
      <c r="C8" s="1339"/>
      <c r="D8" s="81"/>
      <c r="E8" s="81"/>
      <c r="F8" s="536"/>
      <c r="G8" s="81" t="s">
        <v>220</v>
      </c>
      <c r="H8" s="81"/>
      <c r="I8" s="81"/>
      <c r="J8" s="81"/>
      <c r="K8" s="81"/>
      <c r="L8" s="81"/>
      <c r="M8" s="81"/>
      <c r="N8" s="81"/>
      <c r="O8" s="82"/>
      <c r="P8" s="79"/>
    </row>
    <row r="9" spans="1:18">
      <c r="A9" s="1503" t="str">
        <f>IF(ISERROR(#REF!),"xx","")</f>
        <v>xx</v>
      </c>
      <c r="B9" s="656" t="s">
        <v>3664</v>
      </c>
      <c r="C9" s="1397"/>
      <c r="D9" s="705" t="s">
        <v>3666</v>
      </c>
      <c r="E9" s="763"/>
      <c r="F9" s="1954">
        <v>6147.0948427811991</v>
      </c>
      <c r="G9" s="55" t="s">
        <v>3734</v>
      </c>
      <c r="H9" s="59"/>
      <c r="I9" s="59"/>
      <c r="J9" s="59"/>
      <c r="K9" s="59"/>
      <c r="L9" s="59"/>
      <c r="M9" s="59"/>
      <c r="N9" s="59"/>
      <c r="O9" s="93"/>
      <c r="P9" s="155" t="s">
        <v>1585</v>
      </c>
    </row>
    <row r="10" spans="1:18">
      <c r="A10" s="1503" t="str">
        <f>IF(ISERROR(#REF!),"xx","")</f>
        <v>xx</v>
      </c>
      <c r="B10" s="660"/>
      <c r="C10" s="1398"/>
      <c r="D10" s="890" t="s">
        <v>4610</v>
      </c>
      <c r="E10" s="762"/>
      <c r="F10" s="414"/>
      <c r="G10" s="45" t="s">
        <v>1978</v>
      </c>
      <c r="H10" s="60"/>
      <c r="I10" s="60"/>
      <c r="J10" s="60"/>
      <c r="K10" s="60"/>
      <c r="L10" s="60"/>
      <c r="M10" s="60"/>
      <c r="N10" s="60"/>
      <c r="O10" s="309" t="s">
        <v>1034</v>
      </c>
      <c r="P10" s="310"/>
    </row>
    <row r="11" spans="1:18">
      <c r="A11" s="1503" t="str">
        <f>IF(ISERROR(#REF!),"xx","")</f>
        <v>xx</v>
      </c>
      <c r="B11" s="656" t="s">
        <v>3667</v>
      </c>
      <c r="C11" s="1397"/>
      <c r="D11" s="705" t="s">
        <v>3669</v>
      </c>
      <c r="E11" s="763"/>
      <c r="F11" s="540">
        <v>7909.8279224580001</v>
      </c>
      <c r="G11" s="55" t="s">
        <v>3734</v>
      </c>
      <c r="H11" s="59"/>
      <c r="I11" s="59"/>
      <c r="J11" s="59"/>
      <c r="K11" s="59"/>
      <c r="L11" s="59"/>
      <c r="M11" s="59"/>
      <c r="N11" s="59"/>
      <c r="O11" s="93"/>
      <c r="P11" s="155" t="s">
        <v>3735</v>
      </c>
    </row>
    <row r="12" spans="1:18">
      <c r="A12" s="1503" t="str">
        <f>IF(ISERROR(#REF!),"xx","")</f>
        <v>xx</v>
      </c>
      <c r="B12" s="660"/>
      <c r="C12" s="1398"/>
      <c r="D12" s="890"/>
      <c r="E12" s="762"/>
      <c r="F12" s="414"/>
      <c r="G12" s="45" t="s">
        <v>1978</v>
      </c>
      <c r="H12" s="60"/>
      <c r="I12" s="60"/>
      <c r="J12" s="60"/>
      <c r="K12" s="60"/>
      <c r="L12" s="60"/>
      <c r="M12" s="60"/>
      <c r="N12" s="60"/>
      <c r="O12" s="309" t="s">
        <v>1034</v>
      </c>
      <c r="P12" s="310"/>
    </row>
    <row r="13" spans="1:18">
      <c r="A13" s="1503" t="str">
        <f>IF(ISERROR(#REF!),"xx","")</f>
        <v>xx</v>
      </c>
      <c r="B13" s="656" t="s">
        <v>3668</v>
      </c>
      <c r="C13" s="1397"/>
      <c r="D13" s="705" t="s">
        <v>3670</v>
      </c>
      <c r="E13" s="763"/>
      <c r="F13" s="540">
        <v>10803.678302340002</v>
      </c>
      <c r="G13" s="55" t="s">
        <v>3734</v>
      </c>
      <c r="H13" s="59"/>
      <c r="I13" s="59"/>
      <c r="J13" s="59"/>
      <c r="K13" s="59"/>
      <c r="L13" s="59"/>
      <c r="M13" s="59"/>
      <c r="N13" s="59"/>
      <c r="O13" s="93"/>
      <c r="P13" s="155" t="s">
        <v>3736</v>
      </c>
    </row>
    <row r="14" spans="1:18">
      <c r="A14" s="1503" t="str">
        <f>IF(ISERROR(#REF!),"xx","")</f>
        <v>xx</v>
      </c>
      <c r="B14" s="660"/>
      <c r="C14" s="1398"/>
      <c r="D14" s="890"/>
      <c r="E14" s="762"/>
      <c r="F14" s="414"/>
      <c r="G14" s="45" t="s">
        <v>1978</v>
      </c>
      <c r="H14" s="60"/>
      <c r="I14" s="60"/>
      <c r="J14" s="60"/>
      <c r="K14" s="60"/>
      <c r="L14" s="60"/>
      <c r="M14" s="60"/>
      <c r="N14" s="60"/>
      <c r="O14" s="309" t="s">
        <v>1034</v>
      </c>
      <c r="P14" s="310"/>
    </row>
    <row r="15" spans="1:18" ht="15.75" customHeight="1">
      <c r="A15" s="1503"/>
      <c r="B15" s="2"/>
      <c r="C15" s="1340"/>
      <c r="D15" s="1"/>
      <c r="E15" s="2"/>
      <c r="F15" s="307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8" s="78" customFormat="1">
      <c r="A16" s="1503"/>
      <c r="B16" s="90" t="s">
        <v>1029</v>
      </c>
      <c r="C16" s="1343"/>
      <c r="D16" s="83"/>
      <c r="E16" s="83"/>
      <c r="F16" s="91"/>
      <c r="G16" s="81" t="s">
        <v>10</v>
      </c>
      <c r="H16" s="83"/>
      <c r="I16" s="83"/>
      <c r="J16" s="83"/>
      <c r="K16" s="83"/>
      <c r="L16" s="83"/>
      <c r="M16" s="83"/>
      <c r="N16" s="83"/>
      <c r="O16" s="91"/>
      <c r="P16" s="89"/>
      <c r="Q16"/>
      <c r="R16"/>
    </row>
    <row r="17" spans="1:19" s="518" customFormat="1">
      <c r="A17" s="1503" t="str">
        <f>IF(ISERROR(#REF!),"xx","")</f>
        <v>xx</v>
      </c>
      <c r="B17" s="686" t="s">
        <v>3676</v>
      </c>
      <c r="C17" s="1327"/>
      <c r="D17" s="687" t="s">
        <v>3677</v>
      </c>
      <c r="E17" s="688" t="s">
        <v>1003</v>
      </c>
      <c r="F17" s="540">
        <v>582.90912187200013</v>
      </c>
      <c r="G17" s="587" t="s">
        <v>3665</v>
      </c>
      <c r="H17" s="544" t="s">
        <v>3674</v>
      </c>
      <c r="I17" s="545" t="s">
        <v>3675</v>
      </c>
      <c r="J17" s="604"/>
      <c r="K17" s="545"/>
      <c r="L17" s="565"/>
      <c r="M17" s="565"/>
      <c r="N17" s="553"/>
      <c r="O17" s="554"/>
      <c r="P17" s="594" t="s">
        <v>1773</v>
      </c>
      <c r="R17"/>
      <c r="S17" s="532"/>
    </row>
    <row r="18" spans="1:19" s="555" customFormat="1">
      <c r="A18" s="1503" t="str">
        <f>IF(ISERROR(#REF!),"xx","")</f>
        <v>xx</v>
      </c>
      <c r="B18" s="686" t="s">
        <v>3678</v>
      </c>
      <c r="C18" s="1327"/>
      <c r="D18" s="687" t="s">
        <v>3679</v>
      </c>
      <c r="E18" s="688" t="s">
        <v>1545</v>
      </c>
      <c r="F18" s="540">
        <v>841.6924306560004</v>
      </c>
      <c r="G18" s="587" t="s">
        <v>3665</v>
      </c>
      <c r="H18" s="544" t="s">
        <v>3674</v>
      </c>
      <c r="I18" s="545" t="s">
        <v>3675</v>
      </c>
      <c r="J18" s="604"/>
      <c r="K18" s="544"/>
      <c r="L18" s="565"/>
      <c r="M18" s="565"/>
      <c r="N18" s="553"/>
      <c r="O18" s="554"/>
      <c r="P18" s="588" t="s">
        <v>1410</v>
      </c>
      <c r="Q18" s="518"/>
      <c r="R18"/>
      <c r="S18" s="532"/>
    </row>
    <row r="19" spans="1:19" s="518" customFormat="1">
      <c r="A19" s="1503" t="str">
        <f>IF(ISERROR(#REF!),"xx","")</f>
        <v>xx</v>
      </c>
      <c r="B19" s="686" t="s">
        <v>3680</v>
      </c>
      <c r="C19" s="1327"/>
      <c r="D19" s="687" t="s">
        <v>3681</v>
      </c>
      <c r="E19" s="688" t="s">
        <v>243</v>
      </c>
      <c r="F19" s="540">
        <v>841.6924306560004</v>
      </c>
      <c r="G19" s="587" t="s">
        <v>3665</v>
      </c>
      <c r="H19" s="544" t="s">
        <v>3674</v>
      </c>
      <c r="I19" s="545" t="s">
        <v>3675</v>
      </c>
      <c r="J19" s="604"/>
      <c r="K19" s="544"/>
      <c r="L19" s="565"/>
      <c r="M19" s="878"/>
      <c r="N19" s="553"/>
      <c r="O19" s="554"/>
      <c r="P19" s="588" t="s">
        <v>1984</v>
      </c>
      <c r="R19"/>
      <c r="S19" s="532"/>
    </row>
    <row r="20" spans="1:19" s="518" customFormat="1">
      <c r="A20" s="1503" t="str">
        <f>IF(ISERROR(#REF!),"xx","")</f>
        <v>xx</v>
      </c>
      <c r="B20" s="686">
        <v>9967002664</v>
      </c>
      <c r="C20" s="1327"/>
      <c r="D20" s="687" t="s">
        <v>2483</v>
      </c>
      <c r="E20" s="688"/>
      <c r="F20" s="540">
        <v>132.72813338400002</v>
      </c>
      <c r="G20" s="587" t="s">
        <v>3665</v>
      </c>
      <c r="H20" s="544" t="s">
        <v>3674</v>
      </c>
      <c r="I20" s="545" t="s">
        <v>3675</v>
      </c>
      <c r="J20" s="604"/>
      <c r="K20" s="544"/>
      <c r="L20" s="552"/>
      <c r="M20" s="564"/>
      <c r="N20" s="553"/>
      <c r="O20" s="554"/>
      <c r="P20" s="588" t="s">
        <v>3332</v>
      </c>
      <c r="R20"/>
    </row>
    <row r="21" spans="1:19" s="518" customFormat="1">
      <c r="A21" s="1503" t="str">
        <f>IF(ISERROR(#REF!),"xx","")</f>
        <v>xx</v>
      </c>
      <c r="B21" s="689">
        <v>9967002665</v>
      </c>
      <c r="C21" s="1328"/>
      <c r="D21" s="690" t="s">
        <v>2484</v>
      </c>
      <c r="E21" s="691"/>
      <c r="F21" s="540">
        <v>144.10590163200004</v>
      </c>
      <c r="G21" s="591" t="s">
        <v>3665</v>
      </c>
      <c r="H21" s="557" t="s">
        <v>3674</v>
      </c>
      <c r="I21" s="558" t="s">
        <v>3675</v>
      </c>
      <c r="J21" s="605"/>
      <c r="K21" s="557"/>
      <c r="L21" s="560"/>
      <c r="M21" s="975"/>
      <c r="N21" s="568"/>
      <c r="O21" s="563"/>
      <c r="P21" s="615" t="s">
        <v>3332</v>
      </c>
      <c r="R21"/>
    </row>
    <row r="22" spans="1:19" s="518" customFormat="1">
      <c r="A22" s="1503" t="str">
        <f>IF(ISERROR(#REF!),"xx","")</f>
        <v>xx</v>
      </c>
      <c r="B22" s="662">
        <v>9967003545</v>
      </c>
      <c r="C22" s="1327"/>
      <c r="D22" s="663" t="s">
        <v>1777</v>
      </c>
      <c r="E22" s="664" t="s">
        <v>1279</v>
      </c>
      <c r="F22" s="540">
        <v>123.03734889600001</v>
      </c>
      <c r="G22" s="850" t="s">
        <v>3665</v>
      </c>
      <c r="H22" s="578" t="s">
        <v>3674</v>
      </c>
      <c r="I22" s="579" t="s">
        <v>3675</v>
      </c>
      <c r="J22" s="578"/>
      <c r="K22" s="189"/>
      <c r="L22" s="189"/>
      <c r="M22" s="191"/>
      <c r="N22" s="191"/>
      <c r="O22" s="513"/>
      <c r="P22" s="86"/>
      <c r="R22"/>
    </row>
    <row r="23" spans="1:19" s="518" customFormat="1">
      <c r="A23" s="1503" t="str">
        <f>IF(ISERROR(#REF!),"xx","")</f>
        <v>xx</v>
      </c>
      <c r="B23" s="686" t="s">
        <v>3682</v>
      </c>
      <c r="C23" s="1327"/>
      <c r="D23" s="687" t="s">
        <v>3683</v>
      </c>
      <c r="E23" s="688" t="s">
        <v>1193</v>
      </c>
      <c r="F23" s="540">
        <v>2460.6907451279999</v>
      </c>
      <c r="G23" s="587" t="s">
        <v>3665</v>
      </c>
      <c r="H23" s="544" t="s">
        <v>3674</v>
      </c>
      <c r="I23" s="545" t="s">
        <v>3675</v>
      </c>
      <c r="J23" s="604"/>
      <c r="K23" s="544"/>
      <c r="L23" s="565"/>
      <c r="M23" s="878"/>
      <c r="N23" s="553"/>
      <c r="O23" s="554"/>
      <c r="P23" s="588" t="s">
        <v>3748</v>
      </c>
      <c r="R23"/>
      <c r="S23" s="532"/>
    </row>
    <row r="24" spans="1:19" s="518" customFormat="1">
      <c r="A24" s="1503" t="str">
        <f>IF(ISERROR(#REF!),"xx","")</f>
        <v>xx</v>
      </c>
      <c r="B24" s="686" t="s">
        <v>3139</v>
      </c>
      <c r="C24" s="1327"/>
      <c r="D24" s="687" t="s">
        <v>3140</v>
      </c>
      <c r="E24" s="688" t="s">
        <v>228</v>
      </c>
      <c r="F24" s="540">
        <v>1492.8306734880005</v>
      </c>
      <c r="G24" s="587" t="s">
        <v>3665</v>
      </c>
      <c r="H24" s="544" t="s">
        <v>3674</v>
      </c>
      <c r="I24" s="545" t="s">
        <v>3675</v>
      </c>
      <c r="J24" s="604"/>
      <c r="K24" s="544"/>
      <c r="L24" s="565"/>
      <c r="M24" s="878"/>
      <c r="N24" s="553"/>
      <c r="O24" s="554"/>
      <c r="P24" s="588" t="s">
        <v>3749</v>
      </c>
      <c r="R24"/>
      <c r="S24" s="532"/>
    </row>
    <row r="25" spans="1:19" s="44" customFormat="1">
      <c r="A25" s="1503" t="str">
        <f>IF(ISERROR(#REF!),"xx","")</f>
        <v>xx</v>
      </c>
      <c r="B25" s="662" t="s">
        <v>3141</v>
      </c>
      <c r="C25" s="1350"/>
      <c r="D25" s="663" t="s">
        <v>3005</v>
      </c>
      <c r="E25" s="664" t="s">
        <v>3686</v>
      </c>
      <c r="F25" s="540">
        <v>153.59049921600001</v>
      </c>
      <c r="G25" s="161" t="s">
        <v>3665</v>
      </c>
      <c r="H25" s="162" t="s">
        <v>3674</v>
      </c>
      <c r="I25" s="162" t="s">
        <v>3675</v>
      </c>
      <c r="J25" s="139"/>
      <c r="K25" s="139"/>
      <c r="L25" s="139"/>
      <c r="M25" s="139"/>
      <c r="N25" s="139"/>
      <c r="O25" s="208"/>
      <c r="P25" s="1554" t="s">
        <v>2640</v>
      </c>
      <c r="Q25" s="518"/>
      <c r="R25"/>
    </row>
    <row r="26" spans="1:19" s="44" customFormat="1">
      <c r="A26" s="1503" t="str">
        <f>IF(ISERROR(#REF!),"xx","")</f>
        <v>xx</v>
      </c>
      <c r="B26" s="662" t="s">
        <v>2628</v>
      </c>
      <c r="C26" s="1350"/>
      <c r="D26" s="663" t="s">
        <v>3142</v>
      </c>
      <c r="E26" s="664" t="s">
        <v>2758</v>
      </c>
      <c r="F26" s="540">
        <v>703.43473939199998</v>
      </c>
      <c r="G26" s="161" t="s">
        <v>3665</v>
      </c>
      <c r="H26" s="162" t="s">
        <v>3674</v>
      </c>
      <c r="I26" s="162" t="s">
        <v>3675</v>
      </c>
      <c r="J26" s="139"/>
      <c r="K26" s="139"/>
      <c r="L26" s="139"/>
      <c r="M26" s="139"/>
      <c r="N26" s="139"/>
      <c r="O26" s="208"/>
      <c r="P26" s="86" t="s">
        <v>3143</v>
      </c>
      <c r="Q26" s="518"/>
      <c r="R26"/>
    </row>
    <row r="27" spans="1:19" s="44" customFormat="1">
      <c r="A27" s="1503" t="str">
        <f>IF(ISERROR(#REF!),"xx","")</f>
        <v>xx</v>
      </c>
      <c r="B27" s="665" t="s">
        <v>2631</v>
      </c>
      <c r="C27" s="1351"/>
      <c r="D27" s="666" t="s">
        <v>2632</v>
      </c>
      <c r="E27" s="667" t="s">
        <v>3144</v>
      </c>
      <c r="F27" s="540">
        <v>563.1151790880001</v>
      </c>
      <c r="G27" s="163" t="s">
        <v>3665</v>
      </c>
      <c r="H27" s="164" t="s">
        <v>3674</v>
      </c>
      <c r="I27" s="164" t="s">
        <v>3675</v>
      </c>
      <c r="J27" s="123"/>
      <c r="K27" s="123"/>
      <c r="L27" s="123"/>
      <c r="M27" s="123"/>
      <c r="N27" s="123"/>
      <c r="O27" s="226"/>
      <c r="P27" s="310" t="s">
        <v>3179</v>
      </c>
      <c r="Q27" s="518"/>
      <c r="R27"/>
    </row>
    <row r="28" spans="1:19" s="44" customFormat="1">
      <c r="A28" s="1503" t="str">
        <f>IF(ISERROR(#REF!),"xx","")</f>
        <v>xx</v>
      </c>
      <c r="B28" s="662">
        <v>9967001961</v>
      </c>
      <c r="C28" s="1350"/>
      <c r="D28" s="663" t="s">
        <v>1760</v>
      </c>
      <c r="E28" s="664" t="s">
        <v>1485</v>
      </c>
      <c r="F28" s="540">
        <v>166.99264797600003</v>
      </c>
      <c r="G28" s="161" t="s">
        <v>3665</v>
      </c>
      <c r="H28" s="162" t="s">
        <v>3674</v>
      </c>
      <c r="I28" s="162" t="s">
        <v>3675</v>
      </c>
      <c r="J28" s="139"/>
      <c r="K28" s="139"/>
      <c r="L28" s="139"/>
      <c r="M28" s="139"/>
      <c r="N28" s="139"/>
      <c r="O28" s="208"/>
      <c r="P28" s="86" t="s">
        <v>733</v>
      </c>
      <c r="Q28" s="518"/>
      <c r="R28"/>
    </row>
    <row r="29" spans="1:19" s="518" customFormat="1">
      <c r="A29" s="1503" t="str">
        <f>IF(ISERROR(#REF!),"xx","")</f>
        <v>xx</v>
      </c>
      <c r="B29" s="686" t="s">
        <v>1786</v>
      </c>
      <c r="C29" s="1327"/>
      <c r="D29" s="687" t="s">
        <v>1787</v>
      </c>
      <c r="E29" s="688" t="s">
        <v>829</v>
      </c>
      <c r="F29" s="540">
        <v>135.33358608000003</v>
      </c>
      <c r="G29" s="587" t="s">
        <v>3665</v>
      </c>
      <c r="H29" s="544" t="s">
        <v>3674</v>
      </c>
      <c r="I29" s="545" t="s">
        <v>3675</v>
      </c>
      <c r="J29" s="604"/>
      <c r="K29" s="544"/>
      <c r="L29" s="565"/>
      <c r="M29" s="878"/>
      <c r="N29" s="553"/>
      <c r="O29" s="554"/>
      <c r="P29" s="594" t="s">
        <v>1788</v>
      </c>
      <c r="R29"/>
      <c r="S29" s="532"/>
    </row>
    <row r="30" spans="1:19" s="44" customFormat="1">
      <c r="A30" s="1503" t="str">
        <f>IF(ISERROR(#REF!),"xx","")</f>
        <v>xx</v>
      </c>
      <c r="B30" s="665" t="s">
        <v>3063</v>
      </c>
      <c r="C30" s="1351"/>
      <c r="D30" s="666" t="s">
        <v>1781</v>
      </c>
      <c r="E30" s="667" t="s">
        <v>305</v>
      </c>
      <c r="F30" s="540">
        <v>318.33383551200001</v>
      </c>
      <c r="G30" s="163" t="s">
        <v>3665</v>
      </c>
      <c r="H30" s="164" t="s">
        <v>3674</v>
      </c>
      <c r="I30" s="164"/>
      <c r="J30" s="123"/>
      <c r="K30" s="123"/>
      <c r="L30" s="123"/>
      <c r="M30" s="123"/>
      <c r="N30" s="123"/>
      <c r="O30" s="226"/>
      <c r="P30" s="310" t="s">
        <v>1782</v>
      </c>
      <c r="Q30" s="518"/>
      <c r="R30"/>
    </row>
    <row r="31" spans="1:19" s="78" customFormat="1">
      <c r="A31" s="1503" t="str">
        <f>IF(ISERROR(#REF!),"xx","")</f>
        <v>xx</v>
      </c>
      <c r="B31" s="662" t="s">
        <v>3071</v>
      </c>
      <c r="C31" s="1350"/>
      <c r="D31" s="663" t="s">
        <v>1778</v>
      </c>
      <c r="E31" s="664" t="s">
        <v>1779</v>
      </c>
      <c r="F31" s="540">
        <v>726.1902758880002</v>
      </c>
      <c r="G31" s="220" t="s">
        <v>3665</v>
      </c>
      <c r="H31" s="221" t="s">
        <v>3674</v>
      </c>
      <c r="I31" s="221"/>
      <c r="J31" s="221"/>
      <c r="K31" s="207"/>
      <c r="L31" s="207"/>
      <c r="M31" s="207"/>
      <c r="N31" s="205"/>
      <c r="O31" s="208"/>
      <c r="P31" s="86" t="s">
        <v>1829</v>
      </c>
      <c r="Q31" s="518"/>
      <c r="R31"/>
    </row>
    <row r="32" spans="1:19" s="44" customFormat="1">
      <c r="A32" s="1503" t="str">
        <f>IF(ISERROR(#REF!),"xx","")</f>
        <v>xx</v>
      </c>
      <c r="B32" s="662" t="s">
        <v>3073</v>
      </c>
      <c r="C32" s="1350"/>
      <c r="D32" s="663" t="s">
        <v>1783</v>
      </c>
      <c r="E32" s="664" t="s">
        <v>1831</v>
      </c>
      <c r="F32" s="540">
        <v>303.11349314400007</v>
      </c>
      <c r="G32" s="161" t="s">
        <v>3665</v>
      </c>
      <c r="H32" s="162" t="s">
        <v>3674</v>
      </c>
      <c r="I32" s="162"/>
      <c r="J32" s="139"/>
      <c r="K32" s="139"/>
      <c r="L32" s="139"/>
      <c r="M32" s="139"/>
      <c r="N32" s="139"/>
      <c r="O32" s="208"/>
      <c r="P32" s="86" t="s">
        <v>1784</v>
      </c>
      <c r="Q32" s="518"/>
      <c r="R32"/>
    </row>
    <row r="33" spans="1:18" s="44" customFormat="1">
      <c r="A33" s="1503" t="str">
        <f>IF(ISERROR(#REF!),"xx","")</f>
        <v>xx</v>
      </c>
      <c r="B33" s="711" t="s">
        <v>3684</v>
      </c>
      <c r="C33" s="1353"/>
      <c r="D33" s="712" t="s">
        <v>3145</v>
      </c>
      <c r="E33" s="713" t="s">
        <v>381</v>
      </c>
      <c r="F33" s="540">
        <v>134.62130404800001</v>
      </c>
      <c r="G33" s="173" t="s">
        <v>3665</v>
      </c>
      <c r="H33" s="174" t="s">
        <v>3674</v>
      </c>
      <c r="I33" s="174" t="s">
        <v>3675</v>
      </c>
      <c r="J33" s="151"/>
      <c r="K33" s="151"/>
      <c r="L33" s="151"/>
      <c r="M33" s="151"/>
      <c r="N33" s="151"/>
      <c r="O33" s="1704"/>
      <c r="P33" s="1546" t="s">
        <v>3685</v>
      </c>
      <c r="Q33" s="518"/>
      <c r="R33"/>
    </row>
    <row r="34" spans="1:18">
      <c r="A34" s="1503" t="str">
        <f>IF(ISERROR(#REF!),"xx","")</f>
        <v>xx</v>
      </c>
      <c r="B34" s="662" t="s">
        <v>3527</v>
      </c>
      <c r="C34" s="1350"/>
      <c r="D34" s="663" t="s">
        <v>3528</v>
      </c>
      <c r="E34" s="664" t="s">
        <v>1780</v>
      </c>
      <c r="F34" s="540">
        <v>1087.5234530160003</v>
      </c>
      <c r="G34" s="220" t="s">
        <v>3665</v>
      </c>
      <c r="H34" s="221" t="s">
        <v>3674</v>
      </c>
      <c r="I34" s="221" t="s">
        <v>3675</v>
      </c>
      <c r="J34" s="162"/>
      <c r="K34" s="205"/>
      <c r="L34" s="207"/>
      <c r="M34" s="207"/>
      <c r="N34" s="205"/>
      <c r="O34" s="350"/>
      <c r="P34" s="86" t="s">
        <v>3572</v>
      </c>
      <c r="Q34" s="518"/>
    </row>
    <row r="35" spans="1:18">
      <c r="A35" s="1503" t="str">
        <f>IF(ISERROR(#REF!),"xx","")</f>
        <v>xx</v>
      </c>
      <c r="B35" s="662" t="s">
        <v>3529</v>
      </c>
      <c r="C35" s="1350"/>
      <c r="D35" s="663" t="s">
        <v>3557</v>
      </c>
      <c r="E35" s="664" t="s">
        <v>2385</v>
      </c>
      <c r="F35" s="540">
        <v>1928.2599262080003</v>
      </c>
      <c r="G35" s="220" t="s">
        <v>3665</v>
      </c>
      <c r="H35" s="221" t="s">
        <v>3674</v>
      </c>
      <c r="I35" s="221" t="s">
        <v>3675</v>
      </c>
      <c r="J35" s="162"/>
      <c r="K35" s="205"/>
      <c r="L35" s="207"/>
      <c r="M35" s="207"/>
      <c r="N35" s="205"/>
      <c r="O35" s="350"/>
      <c r="P35" s="86" t="s">
        <v>3573</v>
      </c>
      <c r="Q35" s="518"/>
    </row>
    <row r="36" spans="1:18">
      <c r="A36" s="1503" t="str">
        <f>IF(ISERROR(#REF!),"xx","")</f>
        <v>xx</v>
      </c>
      <c r="B36" s="662" t="s">
        <v>456</v>
      </c>
      <c r="C36" s="1350"/>
      <c r="D36" s="663" t="s">
        <v>467</v>
      </c>
      <c r="E36" s="664" t="s">
        <v>474</v>
      </c>
      <c r="F36" s="540">
        <v>342.43895901600001</v>
      </c>
      <c r="G36" s="220" t="s">
        <v>3665</v>
      </c>
      <c r="H36" s="221" t="s">
        <v>3674</v>
      </c>
      <c r="I36" s="221" t="s">
        <v>3675</v>
      </c>
      <c r="J36" s="162"/>
      <c r="K36" s="183"/>
      <c r="L36" s="207"/>
      <c r="M36" s="207"/>
      <c r="N36" s="205"/>
      <c r="O36" s="208"/>
      <c r="P36" s="86" t="s">
        <v>1965</v>
      </c>
      <c r="Q36" s="518"/>
    </row>
    <row r="37" spans="1:18">
      <c r="A37" s="1503" t="str">
        <f>IF(ISERROR(#REF!),"xx","")</f>
        <v>xx</v>
      </c>
      <c r="B37" s="674" t="s">
        <v>3530</v>
      </c>
      <c r="C37" s="1349"/>
      <c r="D37" s="708" t="s">
        <v>3531</v>
      </c>
      <c r="E37" s="673" t="s">
        <v>472</v>
      </c>
      <c r="F37" s="540">
        <v>2870.7964971840006</v>
      </c>
      <c r="G37" s="218" t="s">
        <v>3665</v>
      </c>
      <c r="H37" s="219" t="s">
        <v>3674</v>
      </c>
      <c r="I37" s="219" t="s">
        <v>3675</v>
      </c>
      <c r="J37" s="219"/>
      <c r="K37" s="200"/>
      <c r="L37" s="206"/>
      <c r="M37" s="206"/>
      <c r="N37" s="409"/>
      <c r="O37" s="214"/>
      <c r="P37" s="155" t="s">
        <v>3574</v>
      </c>
      <c r="Q37" s="518"/>
    </row>
    <row r="38" spans="1:18" ht="13.5" customHeight="1">
      <c r="A38" s="1503" t="str">
        <f>IF(ISERROR(#REF!),"xx","")</f>
        <v>xx</v>
      </c>
      <c r="B38" s="662" t="s">
        <v>3532</v>
      </c>
      <c r="C38" s="1350"/>
      <c r="D38" s="663" t="s">
        <v>3558</v>
      </c>
      <c r="E38" s="664" t="s">
        <v>2385</v>
      </c>
      <c r="F38" s="540">
        <v>3921.9748223040006</v>
      </c>
      <c r="G38" s="220" t="s">
        <v>3665</v>
      </c>
      <c r="H38" s="221" t="s">
        <v>3674</v>
      </c>
      <c r="I38" s="221" t="s">
        <v>3675</v>
      </c>
      <c r="J38" s="221"/>
      <c r="K38" s="207"/>
      <c r="L38" s="207"/>
      <c r="M38" s="207"/>
      <c r="N38" s="341"/>
      <c r="O38" s="208"/>
      <c r="P38" s="86" t="s">
        <v>3575</v>
      </c>
      <c r="Q38" s="518"/>
    </row>
    <row r="39" spans="1:18">
      <c r="A39" s="1503" t="str">
        <f>IF(ISERROR(#REF!),"xx","")</f>
        <v>xx</v>
      </c>
      <c r="B39" s="662" t="s">
        <v>3533</v>
      </c>
      <c r="C39" s="1350"/>
      <c r="D39" s="663" t="s">
        <v>3534</v>
      </c>
      <c r="E39" s="664" t="s">
        <v>3883</v>
      </c>
      <c r="F39" s="540">
        <v>4015.827352152</v>
      </c>
      <c r="G39" s="220" t="s">
        <v>3665</v>
      </c>
      <c r="H39" s="221" t="s">
        <v>3674</v>
      </c>
      <c r="I39" s="221" t="s">
        <v>3675</v>
      </c>
      <c r="J39" s="221"/>
      <c r="K39" s="207"/>
      <c r="L39" s="207"/>
      <c r="M39" s="207"/>
      <c r="N39" s="341"/>
      <c r="O39" s="208"/>
      <c r="P39" s="86"/>
      <c r="Q39" s="518"/>
    </row>
    <row r="40" spans="1:18">
      <c r="A40" s="1503" t="str">
        <f>IF(ISERROR(#REF!),"xx","")</f>
        <v>xx</v>
      </c>
      <c r="B40" s="662" t="s">
        <v>3535</v>
      </c>
      <c r="C40" s="1350"/>
      <c r="D40" s="663" t="s">
        <v>1635</v>
      </c>
      <c r="E40" s="664" t="s">
        <v>3739</v>
      </c>
      <c r="F40" s="540">
        <v>306.61867051200005</v>
      </c>
      <c r="G40" s="220" t="s">
        <v>3665</v>
      </c>
      <c r="H40" s="221" t="s">
        <v>3674</v>
      </c>
      <c r="I40" s="221" t="s">
        <v>3675</v>
      </c>
      <c r="J40" s="221"/>
      <c r="K40" s="207"/>
      <c r="L40" s="207"/>
      <c r="M40" s="207"/>
      <c r="N40" s="341"/>
      <c r="O40" s="208"/>
      <c r="P40" s="86" t="s">
        <v>3576</v>
      </c>
      <c r="Q40" s="518"/>
    </row>
    <row r="41" spans="1:18">
      <c r="A41" s="1503" t="str">
        <f>IF(ISERROR(#REF!),"xx","")</f>
        <v>xx</v>
      </c>
      <c r="B41" s="662" t="s">
        <v>3536</v>
      </c>
      <c r="C41" s="1350"/>
      <c r="D41" s="663" t="s">
        <v>3537</v>
      </c>
      <c r="E41" s="664" t="s">
        <v>3556</v>
      </c>
      <c r="F41" s="540">
        <v>929.5842845520001</v>
      </c>
      <c r="G41" s="220" t="s">
        <v>3665</v>
      </c>
      <c r="H41" s="221" t="s">
        <v>3674</v>
      </c>
      <c r="I41" s="221" t="s">
        <v>3675</v>
      </c>
      <c r="J41" s="221"/>
      <c r="K41" s="207"/>
      <c r="L41" s="207"/>
      <c r="M41" s="207"/>
      <c r="N41" s="341"/>
      <c r="O41" s="208"/>
      <c r="P41" s="86" t="s">
        <v>1199</v>
      </c>
      <c r="Q41" s="518"/>
    </row>
    <row r="42" spans="1:18">
      <c r="A42" s="1503" t="str">
        <f>IF(ISERROR(#REF!),"xx","")</f>
        <v>xx</v>
      </c>
      <c r="B42" s="662" t="s">
        <v>3538</v>
      </c>
      <c r="C42" s="1350"/>
      <c r="D42" s="663" t="s">
        <v>3539</v>
      </c>
      <c r="E42" s="664" t="s">
        <v>474</v>
      </c>
      <c r="F42" s="540">
        <v>459.34693358400006</v>
      </c>
      <c r="G42" s="220" t="s">
        <v>3665</v>
      </c>
      <c r="H42" s="221" t="s">
        <v>3674</v>
      </c>
      <c r="I42" s="221" t="s">
        <v>3675</v>
      </c>
      <c r="J42" s="221"/>
      <c r="K42" s="207"/>
      <c r="L42" s="207"/>
      <c r="M42" s="207"/>
      <c r="N42" s="341"/>
      <c r="O42" s="208"/>
      <c r="P42" s="86" t="s">
        <v>1965</v>
      </c>
      <c r="Q42" s="518"/>
    </row>
    <row r="43" spans="1:18" s="44" customFormat="1">
      <c r="A43" s="1503" t="str">
        <f>IF(ISERROR(#REF!),"xx","")</f>
        <v>xx</v>
      </c>
      <c r="B43" s="674" t="s">
        <v>3547</v>
      </c>
      <c r="C43" s="1349"/>
      <c r="D43" s="708" t="s">
        <v>1197</v>
      </c>
      <c r="E43" s="673" t="s">
        <v>882</v>
      </c>
      <c r="F43" s="540">
        <v>615.18674448000013</v>
      </c>
      <c r="G43" s="159" t="s">
        <v>3665</v>
      </c>
      <c r="H43" s="160" t="s">
        <v>3674</v>
      </c>
      <c r="I43" s="160" t="s">
        <v>3675</v>
      </c>
      <c r="J43" s="124"/>
      <c r="K43" s="124"/>
      <c r="L43" s="124"/>
      <c r="M43" s="124"/>
      <c r="N43" s="124"/>
      <c r="O43" s="214"/>
      <c r="P43" s="155" t="s">
        <v>3549</v>
      </c>
      <c r="Q43" s="518"/>
      <c r="R43"/>
    </row>
    <row r="44" spans="1:18" s="44" customFormat="1">
      <c r="A44" s="1503" t="str">
        <f>IF(ISERROR(#REF!),"xx","")</f>
        <v>xx</v>
      </c>
      <c r="B44" s="662" t="s">
        <v>3559</v>
      </c>
      <c r="C44" s="1350"/>
      <c r="D44" s="663" t="s">
        <v>3158</v>
      </c>
      <c r="E44" s="677" t="s">
        <v>3160</v>
      </c>
      <c r="F44" s="540">
        <v>191.49140102400006</v>
      </c>
      <c r="G44" s="162" t="s">
        <v>3665</v>
      </c>
      <c r="H44" s="162" t="s">
        <v>3674</v>
      </c>
      <c r="I44" s="162" t="s">
        <v>3675</v>
      </c>
      <c r="J44" s="139"/>
      <c r="K44" s="139"/>
      <c r="L44" s="139"/>
      <c r="M44" s="139"/>
      <c r="N44" s="139"/>
      <c r="O44" s="350"/>
      <c r="P44" s="88" t="s">
        <v>3159</v>
      </c>
      <c r="Q44" s="518"/>
      <c r="R44"/>
    </row>
    <row r="45" spans="1:18" s="44" customFormat="1">
      <c r="A45" s="1503" t="str">
        <f>IF(ISERROR(#REF!),"xx","")</f>
        <v>xx</v>
      </c>
      <c r="B45" s="776" t="s">
        <v>3943</v>
      </c>
      <c r="C45" s="1350"/>
      <c r="D45" s="663" t="s">
        <v>3764</v>
      </c>
      <c r="E45" s="664" t="s">
        <v>3885</v>
      </c>
      <c r="F45" s="540">
        <v>193.10340772800001</v>
      </c>
      <c r="G45" s="161" t="s">
        <v>3665</v>
      </c>
      <c r="H45" s="162" t="s">
        <v>3674</v>
      </c>
      <c r="I45" s="162" t="s">
        <v>3675</v>
      </c>
      <c r="J45" s="139"/>
      <c r="K45" s="139"/>
      <c r="L45" s="139"/>
      <c r="M45" s="139"/>
      <c r="N45" s="139"/>
      <c r="O45" s="208"/>
      <c r="P45" s="86" t="s">
        <v>3180</v>
      </c>
      <c r="Q45" s="518"/>
      <c r="R45"/>
    </row>
    <row r="46" spans="1:18">
      <c r="A46" s="1503" t="str">
        <f>IF(ISERROR(#REF!),"xx","")</f>
        <v>xx</v>
      </c>
      <c r="B46" s="689">
        <v>9967002640</v>
      </c>
      <c r="C46" s="1328"/>
      <c r="D46" s="696" t="s">
        <v>2477</v>
      </c>
      <c r="E46" s="667"/>
      <c r="F46" s="540">
        <v>205.06224816000005</v>
      </c>
      <c r="G46" s="222" t="s">
        <v>3665</v>
      </c>
      <c r="H46" s="223" t="s">
        <v>3674</v>
      </c>
      <c r="I46" s="223" t="s">
        <v>3675</v>
      </c>
      <c r="J46" s="225"/>
      <c r="K46" s="225"/>
      <c r="L46" s="225"/>
      <c r="M46" s="224"/>
      <c r="N46" s="282"/>
      <c r="O46" s="865"/>
      <c r="P46" s="310"/>
      <c r="Q46" s="518"/>
    </row>
    <row r="47" spans="1:18" s="44" customFormat="1">
      <c r="A47" s="1503" t="str">
        <f>IF(ISERROR(#REF!),"xx","")</f>
        <v>xx</v>
      </c>
      <c r="B47" s="662" t="s">
        <v>1601</v>
      </c>
      <c r="C47" s="1350"/>
      <c r="D47" s="663" t="s">
        <v>464</v>
      </c>
      <c r="E47" s="664" t="s">
        <v>995</v>
      </c>
      <c r="F47" s="540">
        <v>704.99051330400016</v>
      </c>
      <c r="G47" s="161" t="s">
        <v>3665</v>
      </c>
      <c r="H47" s="162" t="s">
        <v>3674</v>
      </c>
      <c r="I47" s="162" t="s">
        <v>3675</v>
      </c>
      <c r="J47" s="139"/>
      <c r="K47" s="139"/>
      <c r="L47" s="139"/>
      <c r="M47" s="139"/>
      <c r="N47" s="139"/>
      <c r="O47" s="208"/>
      <c r="P47" s="86" t="s">
        <v>336</v>
      </c>
      <c r="Q47" s="518"/>
      <c r="R47"/>
    </row>
    <row r="48" spans="1:18" s="44" customFormat="1">
      <c r="A48" s="1503" t="str">
        <f>IF(ISERROR(#REF!),"xx","")</f>
        <v>xx</v>
      </c>
      <c r="B48" s="662" t="s">
        <v>3075</v>
      </c>
      <c r="C48" s="1350"/>
      <c r="D48" s="663" t="s">
        <v>1194</v>
      </c>
      <c r="E48" s="664" t="s">
        <v>1794</v>
      </c>
      <c r="F48" s="540">
        <v>90.197398368000009</v>
      </c>
      <c r="G48" s="161" t="s">
        <v>3665</v>
      </c>
      <c r="H48" s="162" t="s">
        <v>3674</v>
      </c>
      <c r="I48" s="162" t="s">
        <v>3675</v>
      </c>
      <c r="J48" s="139"/>
      <c r="K48" s="139"/>
      <c r="L48" s="139"/>
      <c r="M48" s="139"/>
      <c r="N48" s="139"/>
      <c r="O48" s="208"/>
      <c r="P48" s="86" t="s">
        <v>1795</v>
      </c>
      <c r="Q48" s="518"/>
      <c r="R48"/>
    </row>
    <row r="49" spans="1:19" s="44" customFormat="1">
      <c r="A49" s="1503" t="str">
        <f>IF(ISERROR(#REF!),"xx","")</f>
        <v>xx</v>
      </c>
      <c r="B49" s="665" t="s">
        <v>247</v>
      </c>
      <c r="C49" s="1351"/>
      <c r="D49" s="666" t="s">
        <v>248</v>
      </c>
      <c r="E49" s="667" t="s">
        <v>485</v>
      </c>
      <c r="F49" s="540">
        <v>43.074318671999997</v>
      </c>
      <c r="G49" s="163" t="s">
        <v>3665</v>
      </c>
      <c r="H49" s="164" t="s">
        <v>3674</v>
      </c>
      <c r="I49" s="164" t="s">
        <v>3675</v>
      </c>
      <c r="J49" s="123"/>
      <c r="K49" s="123"/>
      <c r="L49" s="123"/>
      <c r="M49" s="123"/>
      <c r="N49" s="123"/>
      <c r="O49" s="226"/>
      <c r="P49" s="310" t="s">
        <v>1986</v>
      </c>
      <c r="Q49" s="518"/>
      <c r="R49"/>
    </row>
    <row r="50" spans="1:19" s="44" customFormat="1">
      <c r="A50" s="1503" t="str">
        <f>IF(ISERROR(#REF!),"xx","")</f>
        <v>xx</v>
      </c>
      <c r="B50" s="662" t="s">
        <v>3338</v>
      </c>
      <c r="C50" s="1350"/>
      <c r="D50" s="663" t="s">
        <v>3078</v>
      </c>
      <c r="E50" s="664" t="s">
        <v>1791</v>
      </c>
      <c r="F50" s="540">
        <v>99.550786104000011</v>
      </c>
      <c r="G50" s="161" t="s">
        <v>3665</v>
      </c>
      <c r="H50" s="162" t="s">
        <v>3674</v>
      </c>
      <c r="I50" s="162" t="s">
        <v>3675</v>
      </c>
      <c r="J50" s="139"/>
      <c r="K50" s="139"/>
      <c r="L50" s="139"/>
      <c r="M50" s="139"/>
      <c r="N50" s="139"/>
      <c r="O50" s="208"/>
      <c r="P50" s="86" t="s">
        <v>996</v>
      </c>
      <c r="Q50" s="518"/>
      <c r="R50"/>
    </row>
    <row r="51" spans="1:19" s="44" customFormat="1">
      <c r="A51" s="1503" t="str">
        <f>IF(ISERROR(#REF!),"xx","")</f>
        <v>xx</v>
      </c>
      <c r="B51" s="662" t="s">
        <v>3326</v>
      </c>
      <c r="C51" s="1350"/>
      <c r="D51" s="663" t="s">
        <v>3079</v>
      </c>
      <c r="E51" s="664" t="s">
        <v>204</v>
      </c>
      <c r="F51" s="540">
        <v>199.08282794400003</v>
      </c>
      <c r="G51" s="161" t="s">
        <v>3665</v>
      </c>
      <c r="H51" s="162" t="s">
        <v>3674</v>
      </c>
      <c r="I51" s="162" t="s">
        <v>3675</v>
      </c>
      <c r="J51" s="139"/>
      <c r="K51" s="139"/>
      <c r="L51" s="139"/>
      <c r="M51" s="139"/>
      <c r="N51" s="139"/>
      <c r="O51" s="208"/>
      <c r="P51" s="86" t="s">
        <v>3737</v>
      </c>
      <c r="Q51" s="518"/>
      <c r="R51"/>
    </row>
    <row r="52" spans="1:19" s="44" customFormat="1">
      <c r="A52" s="1503" t="str">
        <f>IF(ISERROR(#REF!),"xx","")</f>
        <v>xx</v>
      </c>
      <c r="B52" s="662" t="s">
        <v>462</v>
      </c>
      <c r="C52" s="1350"/>
      <c r="D52" s="663" t="s">
        <v>1195</v>
      </c>
      <c r="E52" s="664" t="s">
        <v>1303</v>
      </c>
      <c r="F52" s="540">
        <v>65.623668264000003</v>
      </c>
      <c r="G52" s="161" t="s">
        <v>3665</v>
      </c>
      <c r="H52" s="162" t="s">
        <v>3674</v>
      </c>
      <c r="I52" s="162" t="s">
        <v>3675</v>
      </c>
      <c r="J52" s="139"/>
      <c r="K52" s="139"/>
      <c r="L52" s="139"/>
      <c r="M52" s="139"/>
      <c r="N52" s="139"/>
      <c r="O52" s="208"/>
      <c r="P52" s="86" t="s">
        <v>1796</v>
      </c>
      <c r="Q52" s="518"/>
      <c r="R52"/>
    </row>
    <row r="53" spans="1:19" ht="12.75" customHeight="1">
      <c r="A53" s="1503" t="str">
        <f>IF(ISERROR(#REF!),"xx","")</f>
        <v>xx</v>
      </c>
      <c r="B53" s="665" t="s">
        <v>3560</v>
      </c>
      <c r="C53" s="1376"/>
      <c r="D53" s="666" t="s">
        <v>3561</v>
      </c>
      <c r="E53" s="679" t="s">
        <v>3577</v>
      </c>
      <c r="F53" s="540">
        <v>219.94519377600002</v>
      </c>
      <c r="G53" s="164" t="s">
        <v>3665</v>
      </c>
      <c r="H53" s="164" t="s">
        <v>3674</v>
      </c>
      <c r="I53" s="168" t="s">
        <v>3675</v>
      </c>
      <c r="J53" s="164"/>
      <c r="K53" s="209"/>
      <c r="L53" s="209"/>
      <c r="M53" s="209"/>
      <c r="N53" s="209"/>
      <c r="O53" s="199"/>
      <c r="P53" s="256"/>
      <c r="Q53" s="518"/>
    </row>
    <row r="54" spans="1:19" s="44" customFormat="1">
      <c r="A54" s="1503" t="str">
        <f>IF(ISERROR(#REF!),"xx","")</f>
        <v>xx</v>
      </c>
      <c r="B54" s="662" t="s">
        <v>3689</v>
      </c>
      <c r="C54" s="1350"/>
      <c r="D54" s="663" t="s">
        <v>3147</v>
      </c>
      <c r="E54" s="664" t="s">
        <v>745</v>
      </c>
      <c r="F54" s="540">
        <v>845.64747036000006</v>
      </c>
      <c r="G54" s="161" t="s">
        <v>3665</v>
      </c>
      <c r="H54" s="162" t="s">
        <v>3674</v>
      </c>
      <c r="I54" s="162" t="s">
        <v>3675</v>
      </c>
      <c r="J54" s="139"/>
      <c r="K54" s="139"/>
      <c r="L54" s="139"/>
      <c r="M54" s="139"/>
      <c r="N54" s="139"/>
      <c r="O54" s="208"/>
      <c r="P54" s="86" t="s">
        <v>3157</v>
      </c>
      <c r="Q54" s="518"/>
      <c r="R54"/>
    </row>
    <row r="55" spans="1:19" s="44" customFormat="1">
      <c r="A55" s="1503" t="str">
        <f>IF(ISERROR(#REF!),"xx","")</f>
        <v>xx</v>
      </c>
      <c r="B55" s="662">
        <v>4614506</v>
      </c>
      <c r="C55" s="1350"/>
      <c r="D55" s="663" t="s">
        <v>19</v>
      </c>
      <c r="E55" s="664" t="s">
        <v>240</v>
      </c>
      <c r="F55" s="540">
        <v>31.265432352000005</v>
      </c>
      <c r="G55" s="161" t="s">
        <v>3665</v>
      </c>
      <c r="H55" s="162" t="s">
        <v>3674</v>
      </c>
      <c r="I55" s="162" t="s">
        <v>3675</v>
      </c>
      <c r="J55" s="139"/>
      <c r="K55" s="139"/>
      <c r="L55" s="139"/>
      <c r="M55" s="139"/>
      <c r="N55" s="139"/>
      <c r="O55" s="208"/>
      <c r="P55" s="86" t="s">
        <v>994</v>
      </c>
      <c r="Q55" s="518"/>
      <c r="R55"/>
    </row>
    <row r="56" spans="1:19" s="44" customFormat="1">
      <c r="A56" s="1503" t="str">
        <f>IF(ISERROR(#REF!),"xx","")</f>
        <v>xx</v>
      </c>
      <c r="B56" s="665">
        <v>4614511</v>
      </c>
      <c r="C56" s="1351"/>
      <c r="D56" s="666" t="s">
        <v>3148</v>
      </c>
      <c r="E56" s="667"/>
      <c r="F56" s="540">
        <v>35.16423926400001</v>
      </c>
      <c r="G56" s="163" t="s">
        <v>3665</v>
      </c>
      <c r="H56" s="164" t="s">
        <v>3674</v>
      </c>
      <c r="I56" s="164" t="s">
        <v>3675</v>
      </c>
      <c r="J56" s="123"/>
      <c r="K56" s="123"/>
      <c r="L56" s="123"/>
      <c r="M56" s="123"/>
      <c r="N56" s="123"/>
      <c r="O56" s="226"/>
      <c r="P56" s="310"/>
      <c r="Q56" s="518"/>
      <c r="R56"/>
    </row>
    <row r="57" spans="1:19" s="555" customFormat="1">
      <c r="A57" s="1503" t="str">
        <f>IF(ISERROR(#REF!),"xx","")</f>
        <v>xx</v>
      </c>
      <c r="B57" s="711" t="s">
        <v>4338</v>
      </c>
      <c r="C57" s="1411"/>
      <c r="D57" s="1412" t="s">
        <v>3687</v>
      </c>
      <c r="E57" s="1413" t="s">
        <v>3216</v>
      </c>
      <c r="F57" s="540">
        <v>324.21953440800002</v>
      </c>
      <c r="G57" s="1420" t="s">
        <v>3665</v>
      </c>
      <c r="H57" s="1414" t="s">
        <v>3674</v>
      </c>
      <c r="I57" s="1415"/>
      <c r="J57" s="1421"/>
      <c r="K57" s="1414"/>
      <c r="L57" s="1416"/>
      <c r="M57" s="1416"/>
      <c r="N57" s="1417"/>
      <c r="O57" s="1418"/>
      <c r="P57" s="1691" t="s">
        <v>3738</v>
      </c>
      <c r="Q57" s="518"/>
      <c r="R57"/>
      <c r="S57" s="532"/>
    </row>
    <row r="58" spans="1:19" s="518" customFormat="1">
      <c r="A58" s="1503" t="str">
        <f>IF(ISERROR(#REF!),"xx","")</f>
        <v>xx</v>
      </c>
      <c r="B58" s="744" t="s">
        <v>1909</v>
      </c>
      <c r="C58" s="1331"/>
      <c r="D58" s="746" t="s">
        <v>1910</v>
      </c>
      <c r="E58" s="747"/>
      <c r="F58" s="540">
        <v>22.511861063999998</v>
      </c>
      <c r="G58" s="220" t="s">
        <v>3665</v>
      </c>
      <c r="H58" s="221" t="s">
        <v>3674</v>
      </c>
      <c r="I58" s="221" t="s">
        <v>3675</v>
      </c>
      <c r="J58" s="866"/>
      <c r="K58" s="565"/>
      <c r="L58" s="552"/>
      <c r="M58" s="565"/>
      <c r="N58" s="553"/>
      <c r="O58" s="554"/>
      <c r="P58" s="594"/>
      <c r="R58"/>
    </row>
    <row r="59" spans="1:19" s="518" customFormat="1" ht="12.75" customHeight="1">
      <c r="A59" s="1503" t="str">
        <f>IF(ISERROR(#REF!),"xx","")</f>
        <v>xx</v>
      </c>
      <c r="B59" s="1669">
        <v>9967004865</v>
      </c>
      <c r="C59" s="1328"/>
      <c r="D59" s="690" t="s">
        <v>3643</v>
      </c>
      <c r="E59" s="691" t="s">
        <v>3002</v>
      </c>
      <c r="F59" s="540">
        <v>54.995670576000002</v>
      </c>
      <c r="G59" s="591" t="s">
        <v>3665</v>
      </c>
      <c r="H59" s="557" t="s">
        <v>3674</v>
      </c>
      <c r="I59" s="558" t="s">
        <v>3675</v>
      </c>
      <c r="J59" s="605"/>
      <c r="K59" s="1424"/>
      <c r="L59" s="1002"/>
      <c r="M59" s="901"/>
      <c r="N59" s="595"/>
      <c r="O59" s="563"/>
      <c r="P59" s="615"/>
      <c r="R59"/>
    </row>
    <row r="60" spans="1:19" s="44" customFormat="1">
      <c r="A60" s="1503" t="str">
        <f>IF(ISERROR(#REF!),"xx","")</f>
        <v>xx</v>
      </c>
      <c r="B60" s="662" t="s">
        <v>3076</v>
      </c>
      <c r="C60" s="1350"/>
      <c r="D60" s="663" t="s">
        <v>1968</v>
      </c>
      <c r="E60" s="664" t="s">
        <v>1979</v>
      </c>
      <c r="F60" s="540">
        <v>23.898936599999999</v>
      </c>
      <c r="G60" s="161" t="s">
        <v>3665</v>
      </c>
      <c r="H60" s="162" t="s">
        <v>3674</v>
      </c>
      <c r="I60" s="162" t="s">
        <v>3675</v>
      </c>
      <c r="J60" s="139"/>
      <c r="K60" s="139"/>
      <c r="L60" s="139"/>
      <c r="M60" s="139"/>
      <c r="N60" s="139"/>
      <c r="O60" s="208"/>
      <c r="P60" s="86" t="s">
        <v>3156</v>
      </c>
      <c r="Q60" s="518"/>
      <c r="R60"/>
    </row>
    <row r="61" spans="1:19" s="44" customFormat="1">
      <c r="A61" s="1503" t="str">
        <f>IF(ISERROR(#REF!),"xx","")</f>
        <v>xx</v>
      </c>
      <c r="B61" s="665">
        <v>4623485</v>
      </c>
      <c r="C61" s="1351"/>
      <c r="D61" s="670" t="s">
        <v>3881</v>
      </c>
      <c r="E61" s="667"/>
      <c r="F61" s="540">
        <v>111.32218389600003</v>
      </c>
      <c r="G61" s="222" t="s">
        <v>3665</v>
      </c>
      <c r="H61" s="223" t="s">
        <v>3674</v>
      </c>
      <c r="I61" s="223" t="s">
        <v>3675</v>
      </c>
      <c r="J61" s="870"/>
      <c r="K61" s="870"/>
      <c r="L61" s="195"/>
      <c r="M61" s="195"/>
      <c r="N61" s="923"/>
      <c r="O61" s="865"/>
      <c r="P61" s="310" t="s">
        <v>1076</v>
      </c>
      <c r="Q61" s="518"/>
      <c r="R61"/>
    </row>
    <row r="62" spans="1:19" s="518" customFormat="1" ht="12.75" customHeight="1">
      <c r="A62" s="1503" t="str">
        <f>IF(ISERROR(#REF!),"xx","")</f>
        <v>xx</v>
      </c>
      <c r="B62" s="1425">
        <v>9967004836</v>
      </c>
      <c r="C62" s="1331"/>
      <c r="D62" s="746" t="s">
        <v>3628</v>
      </c>
      <c r="E62" s="747"/>
      <c r="F62" s="540">
        <v>41.331102120000011</v>
      </c>
      <c r="G62" s="587" t="s">
        <v>3665</v>
      </c>
      <c r="H62" s="544" t="s">
        <v>3674</v>
      </c>
      <c r="I62" s="545" t="s">
        <v>3675</v>
      </c>
      <c r="J62" s="604"/>
      <c r="K62" s="604"/>
      <c r="L62" s="866"/>
      <c r="M62" s="566"/>
      <c r="N62" s="549"/>
      <c r="O62" s="554"/>
      <c r="P62" s="588" t="s">
        <v>3740</v>
      </c>
      <c r="Q62" s="44"/>
      <c r="R62"/>
    </row>
    <row r="63" spans="1:19" s="518" customFormat="1" ht="12.75" customHeight="1">
      <c r="A63" s="1503" t="str">
        <f>IF(ISERROR(#REF!),"xx","")</f>
        <v>xx</v>
      </c>
      <c r="B63" s="1425">
        <v>9967004835</v>
      </c>
      <c r="C63" s="1331"/>
      <c r="D63" s="746" t="s">
        <v>3742</v>
      </c>
      <c r="E63" s="747"/>
      <c r="F63" s="540">
        <v>39.362954400000007</v>
      </c>
      <c r="G63" s="587" t="s">
        <v>3665</v>
      </c>
      <c r="H63" s="544" t="s">
        <v>3674</v>
      </c>
      <c r="I63" s="545" t="s">
        <v>3675</v>
      </c>
      <c r="J63" s="604"/>
      <c r="K63" s="604"/>
      <c r="L63" s="866"/>
      <c r="M63" s="566"/>
      <c r="N63" s="549"/>
      <c r="O63" s="554"/>
      <c r="P63" s="588"/>
      <c r="Q63" s="44"/>
      <c r="R63"/>
    </row>
    <row r="64" spans="1:19" s="518" customFormat="1" ht="12.75" customHeight="1">
      <c r="A64" s="1503" t="str">
        <f>IF(ISERROR(#REF!),"xx","")</f>
        <v>xx</v>
      </c>
      <c r="B64" s="1425">
        <v>9967008261</v>
      </c>
      <c r="C64" s="1331"/>
      <c r="D64" s="746" t="s">
        <v>4519</v>
      </c>
      <c r="E64" s="747"/>
      <c r="F64" s="540">
        <v>39.362954400000007</v>
      </c>
      <c r="G64" s="587" t="s">
        <v>3665</v>
      </c>
      <c r="H64" s="544" t="s">
        <v>3674</v>
      </c>
      <c r="I64" s="545" t="s">
        <v>3675</v>
      </c>
      <c r="J64" s="604"/>
      <c r="K64" s="604"/>
      <c r="L64" s="866"/>
      <c r="M64" s="566"/>
      <c r="N64" s="549"/>
      <c r="O64" s="554"/>
      <c r="P64" s="588"/>
      <c r="Q64" s="44"/>
      <c r="R64"/>
    </row>
    <row r="65" spans="1:19" s="518" customFormat="1" ht="12.75" customHeight="1">
      <c r="A65" s="1503" t="str">
        <f>IF(ISERROR(#REF!),"xx","")</f>
        <v>xx</v>
      </c>
      <c r="B65" s="1426">
        <v>9967004022</v>
      </c>
      <c r="C65" s="1332"/>
      <c r="D65" s="750" t="s">
        <v>3178</v>
      </c>
      <c r="E65" s="685"/>
      <c r="F65" s="540">
        <v>166.82394960000002</v>
      </c>
      <c r="G65" s="591" t="s">
        <v>3665</v>
      </c>
      <c r="H65" s="557" t="s">
        <v>3674</v>
      </c>
      <c r="I65" s="558" t="s">
        <v>3675</v>
      </c>
      <c r="J65" s="605"/>
      <c r="K65" s="605"/>
      <c r="L65" s="1002"/>
      <c r="M65" s="901"/>
      <c r="N65" s="595"/>
      <c r="O65" s="563"/>
      <c r="P65" s="615" t="s">
        <v>4134</v>
      </c>
      <c r="R65"/>
    </row>
    <row r="66" spans="1:19" s="518" customFormat="1">
      <c r="A66" s="1503"/>
      <c r="B66" s="573"/>
      <c r="C66" s="1329"/>
      <c r="D66" s="574"/>
      <c r="E66" s="575"/>
      <c r="F66" s="576"/>
      <c r="G66" s="577"/>
      <c r="H66" s="577"/>
      <c r="I66" s="577"/>
      <c r="J66" s="577"/>
      <c r="K66" s="577"/>
      <c r="L66" s="575"/>
      <c r="M66" s="575"/>
      <c r="N66" s="575"/>
      <c r="O66" s="575"/>
      <c r="P66" s="575"/>
      <c r="R66"/>
      <c r="S66" s="532"/>
    </row>
    <row r="67" spans="1:19" s="539" customFormat="1">
      <c r="A67" s="1503"/>
      <c r="B67" s="535" t="s">
        <v>3232</v>
      </c>
      <c r="C67" s="1324"/>
      <c r="D67" s="536"/>
      <c r="E67" s="536"/>
      <c r="F67" s="1952"/>
      <c r="G67" s="1427" t="s">
        <v>10</v>
      </c>
      <c r="H67" s="1428"/>
      <c r="I67" s="1428"/>
      <c r="J67" s="1428"/>
      <c r="K67" s="1428"/>
      <c r="L67" s="536"/>
      <c r="M67" s="536"/>
      <c r="N67" s="536"/>
      <c r="O67" s="538"/>
      <c r="P67" s="537"/>
      <c r="Q67" s="518"/>
      <c r="R67"/>
      <c r="S67" s="532"/>
    </row>
    <row r="68" spans="1:19" s="532" customFormat="1">
      <c r="A68" s="1503" t="str">
        <f>IF(ISERROR(#REF!),"xx","")</f>
        <v>xx</v>
      </c>
      <c r="B68" s="692" t="s">
        <v>3149</v>
      </c>
      <c r="C68" s="1333"/>
      <c r="D68" s="693" t="s">
        <v>3150</v>
      </c>
      <c r="E68" s="694" t="s">
        <v>3153</v>
      </c>
      <c r="F68" s="540">
        <v>4470.2632885680005</v>
      </c>
      <c r="G68" s="578" t="s">
        <v>3665</v>
      </c>
      <c r="H68" s="544" t="s">
        <v>3674</v>
      </c>
      <c r="I68" s="545" t="s">
        <v>3675</v>
      </c>
      <c r="J68" s="604"/>
      <c r="K68" s="544"/>
      <c r="L68" s="877"/>
      <c r="M68" s="582"/>
      <c r="N68" s="583"/>
      <c r="O68" s="636"/>
      <c r="P68" s="598" t="s">
        <v>3707</v>
      </c>
      <c r="Q68" s="518"/>
      <c r="R68"/>
    </row>
    <row r="69" spans="1:19" s="518" customFormat="1">
      <c r="A69" s="1503" t="str">
        <f>IF(ISERROR(#REF!),"xx","")</f>
        <v>xx</v>
      </c>
      <c r="B69" s="689" t="s">
        <v>4109</v>
      </c>
      <c r="C69" s="1328"/>
      <c r="D69" s="690" t="s">
        <v>3688</v>
      </c>
      <c r="E69" s="691" t="s">
        <v>3154</v>
      </c>
      <c r="F69" s="540">
        <v>328.08085279200003</v>
      </c>
      <c r="G69" s="557" t="s">
        <v>3665</v>
      </c>
      <c r="H69" s="557" t="s">
        <v>3674</v>
      </c>
      <c r="I69" s="558" t="s">
        <v>3675</v>
      </c>
      <c r="J69" s="605"/>
      <c r="K69" s="557"/>
      <c r="L69" s="562"/>
      <c r="M69" s="568"/>
      <c r="N69" s="568"/>
      <c r="O69" s="568"/>
      <c r="P69" s="586" t="s">
        <v>3155</v>
      </c>
      <c r="R69"/>
      <c r="S69" s="532"/>
    </row>
    <row r="70" spans="1:19" s="518" customFormat="1">
      <c r="A70" s="1503" t="str">
        <f>IF(ISERROR(#REF!),"xx","")</f>
        <v>xx</v>
      </c>
      <c r="B70" s="692">
        <v>9967002122</v>
      </c>
      <c r="C70" s="1333"/>
      <c r="D70" s="699" t="s">
        <v>1919</v>
      </c>
      <c r="E70" s="694"/>
      <c r="F70" s="540">
        <v>3251.1551022720009</v>
      </c>
      <c r="G70" s="850" t="s">
        <v>3665</v>
      </c>
      <c r="H70" s="578" t="s">
        <v>3674</v>
      </c>
      <c r="I70" s="579" t="s">
        <v>3675</v>
      </c>
      <c r="J70" s="581"/>
      <c r="K70" s="581"/>
      <c r="L70" s="581"/>
      <c r="M70" s="614"/>
      <c r="N70" s="581"/>
      <c r="O70" s="851"/>
      <c r="P70" s="637"/>
      <c r="R70"/>
      <c r="S70" s="532"/>
    </row>
    <row r="71" spans="1:19" s="518" customFormat="1">
      <c r="A71" s="1503" t="str">
        <f>IF(ISERROR(#REF!),"xx","")</f>
        <v>xx</v>
      </c>
      <c r="B71" s="686">
        <v>9967002124</v>
      </c>
      <c r="C71" s="1327"/>
      <c r="D71" s="695" t="s">
        <v>1911</v>
      </c>
      <c r="E71" s="688"/>
      <c r="F71" s="540">
        <v>2217.6338738400004</v>
      </c>
      <c r="G71" s="587" t="s">
        <v>3665</v>
      </c>
      <c r="H71" s="544" t="s">
        <v>3674</v>
      </c>
      <c r="I71" s="545" t="s">
        <v>3675</v>
      </c>
      <c r="J71" s="547"/>
      <c r="K71" s="547"/>
      <c r="L71" s="547"/>
      <c r="M71" s="548"/>
      <c r="N71" s="547"/>
      <c r="O71" s="852"/>
      <c r="P71" s="594"/>
      <c r="R71"/>
      <c r="S71" s="532"/>
    </row>
    <row r="72" spans="1:19" s="518" customFormat="1">
      <c r="A72" s="1503" t="str">
        <f>IF(ISERROR(#REF!),"xx","")</f>
        <v>xx</v>
      </c>
      <c r="B72" s="686">
        <v>9967002123</v>
      </c>
      <c r="C72" s="1327"/>
      <c r="D72" s="695" t="s">
        <v>1912</v>
      </c>
      <c r="E72" s="688"/>
      <c r="F72" s="540">
        <v>1232.4353580000004</v>
      </c>
      <c r="G72" s="587" t="s">
        <v>3665</v>
      </c>
      <c r="H72" s="544" t="s">
        <v>3674</v>
      </c>
      <c r="I72" s="545" t="s">
        <v>3675</v>
      </c>
      <c r="J72" s="547"/>
      <c r="K72" s="547"/>
      <c r="L72" s="547"/>
      <c r="M72" s="548"/>
      <c r="N72" s="547"/>
      <c r="O72" s="852"/>
      <c r="P72" s="594"/>
      <c r="R72"/>
      <c r="S72" s="532"/>
    </row>
    <row r="73" spans="1:19" s="44" customFormat="1">
      <c r="A73" s="1503" t="str">
        <f>IF(ISERROR(#REF!),"xx","")</f>
        <v>xx</v>
      </c>
      <c r="B73" s="665">
        <v>9967002460</v>
      </c>
      <c r="C73" s="1351"/>
      <c r="D73" s="670" t="s">
        <v>1940</v>
      </c>
      <c r="E73" s="667"/>
      <c r="F73" s="540">
        <v>2810.6086654800006</v>
      </c>
      <c r="G73" s="172" t="s">
        <v>3665</v>
      </c>
      <c r="H73" s="164" t="s">
        <v>3674</v>
      </c>
      <c r="I73" s="164" t="s">
        <v>3675</v>
      </c>
      <c r="J73" s="123"/>
      <c r="K73" s="123"/>
      <c r="L73" s="123"/>
      <c r="M73" s="123"/>
      <c r="N73" s="123"/>
      <c r="O73" s="865"/>
      <c r="P73" s="5"/>
      <c r="Q73" s="518"/>
      <c r="R73"/>
      <c r="S73" s="532"/>
    </row>
    <row r="74" spans="1:19" s="44" customFormat="1">
      <c r="A74" s="1503" t="str">
        <f>IF(ISERROR(#REF!),"xx","")</f>
        <v>xx</v>
      </c>
      <c r="B74" s="662">
        <v>9967004087</v>
      </c>
      <c r="C74" s="1350"/>
      <c r="D74" s="669" t="s">
        <v>3233</v>
      </c>
      <c r="E74" s="664"/>
      <c r="F74" s="540">
        <v>4188.3683022720006</v>
      </c>
      <c r="G74" s="166" t="s">
        <v>3665</v>
      </c>
      <c r="H74" s="162" t="s">
        <v>3674</v>
      </c>
      <c r="I74" s="162" t="s">
        <v>3675</v>
      </c>
      <c r="J74" s="162"/>
      <c r="K74" s="162"/>
      <c r="L74" s="139"/>
      <c r="M74" s="139"/>
      <c r="N74" s="139"/>
      <c r="O74" s="869"/>
      <c r="P74" s="14"/>
      <c r="Q74" s="518"/>
      <c r="R74"/>
      <c r="S74" s="532"/>
    </row>
    <row r="75" spans="1:19" s="44" customFormat="1">
      <c r="A75" s="1503" t="str">
        <f>IF(ISERROR(#REF!),"xx","")</f>
        <v>xx</v>
      </c>
      <c r="B75" s="662">
        <v>9967004088</v>
      </c>
      <c r="C75" s="1350"/>
      <c r="D75" s="669" t="s">
        <v>3234</v>
      </c>
      <c r="E75" s="664"/>
      <c r="F75" s="540">
        <v>5125.5815022720008</v>
      </c>
      <c r="G75" s="166" t="s">
        <v>3665</v>
      </c>
      <c r="H75" s="162" t="s">
        <v>3674</v>
      </c>
      <c r="I75" s="162" t="s">
        <v>3675</v>
      </c>
      <c r="J75" s="162"/>
      <c r="K75" s="162"/>
      <c r="L75" s="139"/>
      <c r="M75" s="139"/>
      <c r="N75" s="139"/>
      <c r="O75" s="869"/>
      <c r="P75" s="14"/>
      <c r="Q75" s="518"/>
      <c r="R75"/>
      <c r="S75" s="532"/>
    </row>
    <row r="76" spans="1:19" s="44" customFormat="1">
      <c r="A76" s="1503" t="str">
        <f>IF(ISERROR(#REF!),"xx","")</f>
        <v>xx</v>
      </c>
      <c r="B76" s="662">
        <v>9967004089</v>
      </c>
      <c r="C76" s="1350"/>
      <c r="D76" s="669" t="s">
        <v>3235</v>
      </c>
      <c r="E76" s="664"/>
      <c r="F76" s="540">
        <v>3154.8470738400001</v>
      </c>
      <c r="G76" s="166" t="s">
        <v>3665</v>
      </c>
      <c r="H76" s="162" t="s">
        <v>3674</v>
      </c>
      <c r="I76" s="162" t="s">
        <v>3675</v>
      </c>
      <c r="J76" s="162"/>
      <c r="K76" s="162"/>
      <c r="L76" s="139"/>
      <c r="M76" s="139"/>
      <c r="N76" s="139"/>
      <c r="O76" s="869"/>
      <c r="P76" s="14"/>
      <c r="Q76" s="518"/>
      <c r="R76"/>
      <c r="S76" s="532"/>
    </row>
    <row r="77" spans="1:19" s="44" customFormat="1">
      <c r="A77" s="1503" t="str">
        <f>IF(ISERROR(#REF!),"xx","")</f>
        <v>xx</v>
      </c>
      <c r="B77" s="665">
        <v>9967004090</v>
      </c>
      <c r="C77" s="1351"/>
      <c r="D77" s="670" t="s">
        <v>3236</v>
      </c>
      <c r="E77" s="667"/>
      <c r="F77" s="540">
        <v>4092.0602738400007</v>
      </c>
      <c r="G77" s="172" t="s">
        <v>3665</v>
      </c>
      <c r="H77" s="164" t="s">
        <v>3674</v>
      </c>
      <c r="I77" s="164" t="s">
        <v>3675</v>
      </c>
      <c r="J77" s="164"/>
      <c r="K77" s="164"/>
      <c r="L77" s="123"/>
      <c r="M77" s="123"/>
      <c r="N77" s="123"/>
      <c r="O77" s="923"/>
      <c r="P77" s="5"/>
      <c r="Q77" s="518"/>
      <c r="R77"/>
      <c r="S77" s="532"/>
    </row>
    <row r="78" spans="1:19" s="518" customFormat="1">
      <c r="A78" s="1503" t="str">
        <f>IF(ISERROR(#REF!),"xx","")</f>
        <v>xx</v>
      </c>
      <c r="B78" s="686">
        <v>9967000880</v>
      </c>
      <c r="C78" s="1327"/>
      <c r="D78" s="695" t="s">
        <v>997</v>
      </c>
      <c r="E78" s="688"/>
      <c r="F78" s="540">
        <v>2194.166055312</v>
      </c>
      <c r="G78" s="587" t="s">
        <v>3665</v>
      </c>
      <c r="H78" s="544" t="s">
        <v>3674</v>
      </c>
      <c r="I78" s="545" t="s">
        <v>3675</v>
      </c>
      <c r="J78" s="575"/>
      <c r="K78" s="552"/>
      <c r="L78" s="552"/>
      <c r="M78" s="552"/>
      <c r="N78" s="552"/>
      <c r="O78" s="549"/>
      <c r="P78" s="590"/>
      <c r="R78"/>
      <c r="S78" s="532"/>
    </row>
    <row r="79" spans="1:19" s="518" customFormat="1">
      <c r="A79" s="1503" t="str">
        <f>IF(ISERROR(#REF!),"xx","")</f>
        <v>xx</v>
      </c>
      <c r="B79" s="689">
        <v>9967000881</v>
      </c>
      <c r="C79" s="1328"/>
      <c r="D79" s="696" t="s">
        <v>998</v>
      </c>
      <c r="E79" s="691"/>
      <c r="F79" s="540">
        <v>963.06154005600001</v>
      </c>
      <c r="G79" s="591" t="s">
        <v>3665</v>
      </c>
      <c r="H79" s="557" t="s">
        <v>3674</v>
      </c>
      <c r="I79" s="558" t="s">
        <v>3675</v>
      </c>
      <c r="J79" s="572"/>
      <c r="K79" s="560"/>
      <c r="L79" s="560"/>
      <c r="M79" s="560"/>
      <c r="N79" s="560"/>
      <c r="O79" s="595"/>
      <c r="P79" s="593"/>
      <c r="R79"/>
      <c r="S79" s="532"/>
    </row>
    <row r="80" spans="1:19">
      <c r="A80" s="1503" t="str">
        <f>IF(ISERROR(#REF!),"xx","")</f>
        <v>xx</v>
      </c>
      <c r="B80" s="662">
        <v>9967002747</v>
      </c>
      <c r="C80" s="1350"/>
      <c r="D80" s="669" t="s">
        <v>3912</v>
      </c>
      <c r="E80" s="664"/>
      <c r="F80" s="540">
        <v>4553.0004698640005</v>
      </c>
      <c r="G80" s="166" t="s">
        <v>3665</v>
      </c>
      <c r="H80" s="162" t="s">
        <v>3674</v>
      </c>
      <c r="I80" s="162" t="s">
        <v>3675</v>
      </c>
      <c r="J80" s="162"/>
      <c r="K80" s="162"/>
      <c r="L80" s="139"/>
      <c r="M80" s="139"/>
      <c r="N80" s="139"/>
      <c r="O80" s="116"/>
      <c r="P80" s="14" t="s">
        <v>2739</v>
      </c>
      <c r="Q80" s="518"/>
    </row>
    <row r="81" spans="1:18">
      <c r="A81" s="1503" t="str">
        <f>IF(ISERROR(#REF!),"xx","")</f>
        <v>xx</v>
      </c>
      <c r="B81" s="662">
        <v>9967002749</v>
      </c>
      <c r="C81" s="1350"/>
      <c r="D81" s="669" t="s">
        <v>3913</v>
      </c>
      <c r="E81" s="664"/>
      <c r="F81" s="540">
        <v>811.79532957599986</v>
      </c>
      <c r="G81" s="166" t="s">
        <v>3665</v>
      </c>
      <c r="H81" s="162" t="s">
        <v>3674</v>
      </c>
      <c r="I81" s="162" t="s">
        <v>3675</v>
      </c>
      <c r="J81" s="162"/>
      <c r="K81" s="162"/>
      <c r="L81" s="139"/>
      <c r="M81" s="139"/>
      <c r="N81" s="139"/>
      <c r="O81" s="116"/>
      <c r="P81" s="14" t="s">
        <v>2739</v>
      </c>
      <c r="Q81" s="518"/>
    </row>
    <row r="82" spans="1:18">
      <c r="A82" s="1503" t="str">
        <f>IF(ISERROR(#REF!),"xx","")</f>
        <v>xx</v>
      </c>
      <c r="B82" s="665">
        <v>9967002750</v>
      </c>
      <c r="C82" s="1351"/>
      <c r="D82" s="670" t="s">
        <v>3914</v>
      </c>
      <c r="E82" s="667"/>
      <c r="F82" s="540">
        <v>811.79532957599986</v>
      </c>
      <c r="G82" s="172" t="s">
        <v>3665</v>
      </c>
      <c r="H82" s="164" t="s">
        <v>3674</v>
      </c>
      <c r="I82" s="164" t="s">
        <v>3675</v>
      </c>
      <c r="J82" s="164"/>
      <c r="K82" s="164"/>
      <c r="L82" s="123"/>
      <c r="M82" s="123"/>
      <c r="N82" s="123"/>
      <c r="O82" s="180"/>
      <c r="P82" s="5" t="s">
        <v>2739</v>
      </c>
      <c r="Q82" s="518"/>
    </row>
    <row r="83" spans="1:18" ht="12.75" customHeight="1">
      <c r="A83" s="1503"/>
      <c r="B83" s="32"/>
      <c r="C83" s="1389"/>
      <c r="D83" s="328"/>
      <c r="E83" s="11"/>
      <c r="F83" s="127"/>
      <c r="G83" s="18"/>
      <c r="H83" s="18"/>
      <c r="I83" s="18"/>
      <c r="J83" s="11"/>
      <c r="K83" s="11"/>
      <c r="L83" s="11"/>
      <c r="M83" s="11"/>
      <c r="N83" s="11"/>
      <c r="O83" s="11"/>
      <c r="P83" s="236"/>
      <c r="Q83" s="518"/>
    </row>
    <row r="84" spans="1:18" ht="12" customHeight="1">
      <c r="A84" s="1503"/>
      <c r="B84" s="90" t="s">
        <v>3231</v>
      </c>
      <c r="C84" s="1403"/>
      <c r="D84" s="83"/>
      <c r="E84" s="83"/>
      <c r="F84" s="91"/>
      <c r="G84" s="431" t="s">
        <v>10</v>
      </c>
      <c r="H84" s="434"/>
      <c r="I84" s="434"/>
      <c r="J84" s="434"/>
      <c r="K84" s="83"/>
      <c r="L84" s="83"/>
      <c r="M84" s="83"/>
      <c r="N84" s="83"/>
      <c r="O84" s="91"/>
      <c r="P84" s="1659"/>
      <c r="Q84" s="518"/>
    </row>
    <row r="85" spans="1:18" ht="12.75" customHeight="1">
      <c r="A85" s="1503" t="str">
        <f>IF(ISERROR(#REF!),"xx","")</f>
        <v>xx</v>
      </c>
      <c r="B85" s="766" t="s">
        <v>451</v>
      </c>
      <c r="C85" s="1380"/>
      <c r="D85" s="705" t="s">
        <v>1189</v>
      </c>
      <c r="E85" s="716" t="s">
        <v>613</v>
      </c>
      <c r="F85" s="540">
        <v>143.54357371199998</v>
      </c>
      <c r="G85" s="160" t="s">
        <v>3665</v>
      </c>
      <c r="H85" s="160" t="s">
        <v>3674</v>
      </c>
      <c r="I85" s="165" t="s">
        <v>3675</v>
      </c>
      <c r="J85" s="160"/>
      <c r="K85" s="200"/>
      <c r="L85" s="200"/>
      <c r="M85" s="200"/>
      <c r="N85" s="200"/>
      <c r="O85" s="125"/>
      <c r="P85" s="155" t="s">
        <v>3578</v>
      </c>
      <c r="Q85" s="518"/>
    </row>
    <row r="86" spans="1:18" ht="12.75" customHeight="1">
      <c r="A86" s="1503" t="str">
        <f>IF(ISERROR(#REF!),"xx","")</f>
        <v>xx</v>
      </c>
      <c r="B86" s="767" t="s">
        <v>3040</v>
      </c>
      <c r="C86" s="1381"/>
      <c r="D86" s="756" t="s">
        <v>3041</v>
      </c>
      <c r="E86" s="671" t="s">
        <v>613</v>
      </c>
      <c r="F86" s="540">
        <v>337.84661433600007</v>
      </c>
      <c r="G86" s="167" t="s">
        <v>3665</v>
      </c>
      <c r="H86" s="162" t="s">
        <v>3674</v>
      </c>
      <c r="I86" s="167" t="s">
        <v>3675</v>
      </c>
      <c r="J86" s="162"/>
      <c r="K86" s="183"/>
      <c r="L86" s="183"/>
      <c r="M86" s="291"/>
      <c r="N86" s="183"/>
      <c r="O86" s="58"/>
      <c r="P86" s="86" t="s">
        <v>3579</v>
      </c>
      <c r="Q86" s="518"/>
    </row>
    <row r="87" spans="1:18" ht="12.75" customHeight="1">
      <c r="A87" s="1503" t="str">
        <f>IF(ISERROR(#REF!),"xx","")</f>
        <v>xx</v>
      </c>
      <c r="B87" s="769" t="s">
        <v>1186</v>
      </c>
      <c r="C87" s="1382"/>
      <c r="D87" s="706" t="s">
        <v>1187</v>
      </c>
      <c r="E87" s="771" t="s">
        <v>613</v>
      </c>
      <c r="F87" s="540">
        <v>403.95763346400008</v>
      </c>
      <c r="G87" s="164" t="s">
        <v>3665</v>
      </c>
      <c r="H87" s="164" t="s">
        <v>3674</v>
      </c>
      <c r="I87" s="168" t="s">
        <v>3675</v>
      </c>
      <c r="J87" s="223"/>
      <c r="K87" s="225"/>
      <c r="L87" s="225"/>
      <c r="M87" s="295"/>
      <c r="N87" s="225"/>
      <c r="O87" s="226"/>
      <c r="P87" s="5" t="s">
        <v>3580</v>
      </c>
      <c r="Q87" s="518"/>
    </row>
    <row r="88" spans="1:18" s="555" customFormat="1">
      <c r="A88" s="1503" t="str">
        <f>IF(ISERROR(#REF!),"xx","")</f>
        <v>xx</v>
      </c>
      <c r="B88" s="744" t="s">
        <v>1184</v>
      </c>
      <c r="C88" s="1331"/>
      <c r="D88" s="746" t="s">
        <v>1185</v>
      </c>
      <c r="E88" s="747" t="s">
        <v>613</v>
      </c>
      <c r="F88" s="540">
        <v>403.95763346400008</v>
      </c>
      <c r="G88" s="587" t="s">
        <v>3665</v>
      </c>
      <c r="H88" s="544" t="s">
        <v>3674</v>
      </c>
      <c r="I88" s="545" t="s">
        <v>3675</v>
      </c>
      <c r="J88" s="604"/>
      <c r="K88" s="551"/>
      <c r="L88" s="552"/>
      <c r="M88" s="565"/>
      <c r="N88" s="553"/>
      <c r="O88" s="554"/>
      <c r="P88" s="590" t="s">
        <v>3581</v>
      </c>
      <c r="Q88" s="518"/>
      <c r="R88"/>
    </row>
    <row r="89" spans="1:18" s="518" customFormat="1">
      <c r="A89" s="1503" t="str">
        <f>IF(ISERROR(#REF!),"xx","")</f>
        <v>xx</v>
      </c>
      <c r="B89" s="744" t="s">
        <v>1182</v>
      </c>
      <c r="C89" s="1331"/>
      <c r="D89" s="746" t="s">
        <v>1183</v>
      </c>
      <c r="E89" s="747" t="s">
        <v>613</v>
      </c>
      <c r="F89" s="540">
        <v>246.05595352800003</v>
      </c>
      <c r="G89" s="587" t="s">
        <v>3665</v>
      </c>
      <c r="H89" s="544" t="s">
        <v>3674</v>
      </c>
      <c r="I89" s="545" t="s">
        <v>3675</v>
      </c>
      <c r="J89" s="604"/>
      <c r="K89" s="551"/>
      <c r="L89" s="552"/>
      <c r="M89" s="565"/>
      <c r="N89" s="553"/>
      <c r="O89" s="554"/>
      <c r="P89" s="588" t="s">
        <v>3582</v>
      </c>
      <c r="R89"/>
    </row>
    <row r="90" spans="1:18" s="532" customFormat="1">
      <c r="A90" s="1503" t="str">
        <f>IF(ISERROR(#REF!),"xx","")</f>
        <v>xx</v>
      </c>
      <c r="B90" s="748" t="s">
        <v>3042</v>
      </c>
      <c r="C90" s="1332"/>
      <c r="D90" s="750" t="s">
        <v>3044</v>
      </c>
      <c r="E90" s="685" t="s">
        <v>613</v>
      </c>
      <c r="F90" s="540">
        <v>380.2461395040001</v>
      </c>
      <c r="G90" s="591" t="s">
        <v>3665</v>
      </c>
      <c r="H90" s="557" t="s">
        <v>3674</v>
      </c>
      <c r="I90" s="558" t="s">
        <v>3675</v>
      </c>
      <c r="J90" s="605"/>
      <c r="K90" s="559"/>
      <c r="L90" s="560"/>
      <c r="M90" s="562"/>
      <c r="N90" s="568"/>
      <c r="O90" s="563"/>
      <c r="P90" s="593" t="s">
        <v>3583</v>
      </c>
      <c r="Q90" s="518"/>
      <c r="R90"/>
    </row>
    <row r="91" spans="1:18" s="555" customFormat="1">
      <c r="A91" s="1503" t="str">
        <f>IF(ISERROR(#REF!),"xx","")</f>
        <v>xx</v>
      </c>
      <c r="B91" s="744" t="s">
        <v>1991</v>
      </c>
      <c r="C91" s="1331"/>
      <c r="D91" s="746" t="s">
        <v>1992</v>
      </c>
      <c r="E91" s="747" t="s">
        <v>613</v>
      </c>
      <c r="F91" s="540">
        <v>23.898936599999999</v>
      </c>
      <c r="G91" s="587" t="s">
        <v>3665</v>
      </c>
      <c r="H91" s="544" t="s">
        <v>3674</v>
      </c>
      <c r="I91" s="545" t="s">
        <v>3675</v>
      </c>
      <c r="J91" s="604"/>
      <c r="K91" s="551"/>
      <c r="L91" s="552"/>
      <c r="M91" s="565"/>
      <c r="N91" s="553"/>
      <c r="O91" s="554"/>
      <c r="P91" s="590" t="s">
        <v>2045</v>
      </c>
      <c r="Q91" s="518"/>
      <c r="R91"/>
    </row>
    <row r="92" spans="1:18" s="555" customFormat="1">
      <c r="A92" s="1503" t="str">
        <f>IF(ISERROR(#REF!),"xx","")</f>
        <v>xx</v>
      </c>
      <c r="B92" s="744" t="s">
        <v>3950</v>
      </c>
      <c r="C92" s="1331"/>
      <c r="D92" s="746" t="s">
        <v>3942</v>
      </c>
      <c r="E92" s="747" t="s">
        <v>613</v>
      </c>
      <c r="F92" s="540">
        <v>275.54068080000008</v>
      </c>
      <c r="G92" s="587" t="s">
        <v>3665</v>
      </c>
      <c r="H92" s="544" t="s">
        <v>3674</v>
      </c>
      <c r="I92" s="545" t="s">
        <v>3675</v>
      </c>
      <c r="J92" s="604"/>
      <c r="K92" s="551"/>
      <c r="L92" s="552"/>
      <c r="M92" s="565"/>
      <c r="N92" s="553"/>
      <c r="O92" s="554"/>
      <c r="P92" s="590" t="s">
        <v>3951</v>
      </c>
      <c r="Q92"/>
      <c r="R92"/>
    </row>
    <row r="93" spans="1:18" s="518" customFormat="1">
      <c r="A93" s="1503" t="str">
        <f>IF(ISERROR(#REF!),"xx","")</f>
        <v>xx</v>
      </c>
      <c r="B93" s="744" t="s">
        <v>3043</v>
      </c>
      <c r="C93" s="1331"/>
      <c r="D93" s="746" t="s">
        <v>3045</v>
      </c>
      <c r="E93" s="747" t="s">
        <v>613</v>
      </c>
      <c r="F93" s="540">
        <v>36.02647540800001</v>
      </c>
      <c r="G93" s="587" t="s">
        <v>3665</v>
      </c>
      <c r="H93" s="544" t="s">
        <v>3674</v>
      </c>
      <c r="I93" s="545" t="s">
        <v>3675</v>
      </c>
      <c r="J93" s="604"/>
      <c r="K93" s="551"/>
      <c r="L93" s="552"/>
      <c r="M93" s="565"/>
      <c r="N93" s="553"/>
      <c r="O93" s="554"/>
      <c r="P93" s="588" t="s">
        <v>2730</v>
      </c>
      <c r="R93"/>
    </row>
    <row r="94" spans="1:18" s="518" customFormat="1" ht="12.75" customHeight="1">
      <c r="A94" s="1503"/>
      <c r="B94" s="1440"/>
      <c r="C94" s="1441"/>
      <c r="D94" s="1442"/>
      <c r="E94" s="1440"/>
      <c r="F94" s="1443"/>
      <c r="G94" s="899"/>
      <c r="H94" s="899"/>
      <c r="I94" s="899"/>
      <c r="J94" s="1440"/>
      <c r="K94" s="1440"/>
      <c r="L94" s="1440"/>
      <c r="M94" s="1440"/>
      <c r="N94" s="1440"/>
      <c r="O94" s="1440"/>
      <c r="P94" s="1440"/>
      <c r="Q94" s="44"/>
      <c r="R94"/>
    </row>
    <row r="95" spans="1:18" s="78" customFormat="1">
      <c r="A95" s="1503"/>
      <c r="B95" s="80" t="s">
        <v>1030</v>
      </c>
      <c r="C95" s="1339"/>
      <c r="D95" s="81"/>
      <c r="E95" s="81"/>
      <c r="F95" s="91"/>
      <c r="G95" s="431" t="s">
        <v>10</v>
      </c>
      <c r="H95" s="515"/>
      <c r="I95" s="515"/>
      <c r="J95" s="83"/>
      <c r="K95" s="83"/>
      <c r="L95" s="83"/>
      <c r="M95" s="83"/>
      <c r="N95" s="83"/>
      <c r="O95" s="91"/>
      <c r="P95" s="1739" t="s">
        <v>2785</v>
      </c>
      <c r="Q95"/>
      <c r="R95"/>
    </row>
    <row r="96" spans="1:18">
      <c r="A96" s="1503" t="str">
        <f>IF(ISERROR(#REF!),"xx","")</f>
        <v>xx</v>
      </c>
      <c r="B96" s="754" t="s">
        <v>3690</v>
      </c>
      <c r="C96" s="1360"/>
      <c r="D96" s="705" t="s">
        <v>3691</v>
      </c>
      <c r="E96" s="658" t="s">
        <v>717</v>
      </c>
      <c r="F96" s="540">
        <v>42.15034055232001</v>
      </c>
      <c r="G96" s="169" t="s">
        <v>3665</v>
      </c>
      <c r="H96" s="165" t="s">
        <v>3674</v>
      </c>
      <c r="I96" s="165" t="s">
        <v>3675</v>
      </c>
      <c r="J96" s="165"/>
      <c r="K96" s="198"/>
      <c r="L96" s="198"/>
      <c r="M96" s="198"/>
      <c r="N96" s="198"/>
      <c r="O96" s="198"/>
      <c r="P96" s="516" t="s">
        <v>3569</v>
      </c>
    </row>
    <row r="97" spans="1:19">
      <c r="A97" s="1503" t="str">
        <f>IF(ISERROR(#REF!),"xx","")</f>
        <v>xx</v>
      </c>
      <c r="B97" s="755" t="s">
        <v>3692</v>
      </c>
      <c r="C97" s="1347"/>
      <c r="D97" s="756" t="s">
        <v>3693</v>
      </c>
      <c r="E97" s="757" t="s">
        <v>718</v>
      </c>
      <c r="F97" s="540">
        <v>108.02947683527999</v>
      </c>
      <c r="G97" s="166" t="s">
        <v>3665</v>
      </c>
      <c r="H97" s="167" t="s">
        <v>3674</v>
      </c>
      <c r="I97" s="167" t="s">
        <v>3675</v>
      </c>
      <c r="J97" s="167"/>
      <c r="K97" s="128"/>
      <c r="L97" s="128"/>
      <c r="M97" s="128"/>
      <c r="N97" s="128"/>
      <c r="O97" s="128"/>
      <c r="P97" s="995" t="s">
        <v>3569</v>
      </c>
    </row>
    <row r="98" spans="1:19">
      <c r="A98" s="1503" t="str">
        <f>IF(ISERROR(#REF!),"xx","")</f>
        <v>xx</v>
      </c>
      <c r="B98" s="755" t="s">
        <v>3694</v>
      </c>
      <c r="C98" s="1347"/>
      <c r="D98" s="756" t="s">
        <v>3695</v>
      </c>
      <c r="E98" s="757" t="s">
        <v>719</v>
      </c>
      <c r="F98" s="540">
        <v>108.02947683527999</v>
      </c>
      <c r="G98" s="166" t="s">
        <v>3665</v>
      </c>
      <c r="H98" s="167" t="s">
        <v>3674</v>
      </c>
      <c r="I98" s="167" t="s">
        <v>3675</v>
      </c>
      <c r="J98" s="167"/>
      <c r="K98" s="128"/>
      <c r="L98" s="128"/>
      <c r="M98" s="128"/>
      <c r="N98" s="128"/>
      <c r="O98" s="128"/>
      <c r="P98" s="995" t="s">
        <v>3569</v>
      </c>
    </row>
    <row r="99" spans="1:19">
      <c r="A99" s="1503" t="str">
        <f>IF(ISERROR(#REF!),"xx","")</f>
        <v>xx</v>
      </c>
      <c r="B99" s="758" t="s">
        <v>3696</v>
      </c>
      <c r="C99" s="1348"/>
      <c r="D99" s="706" t="s">
        <v>3697</v>
      </c>
      <c r="E99" s="661" t="s">
        <v>720</v>
      </c>
      <c r="F99" s="540">
        <v>108.02947683527999</v>
      </c>
      <c r="G99" s="172" t="s">
        <v>3665</v>
      </c>
      <c r="H99" s="168" t="s">
        <v>3674</v>
      </c>
      <c r="I99" s="168" t="s">
        <v>3675</v>
      </c>
      <c r="J99" s="168"/>
      <c r="K99" s="268"/>
      <c r="L99" s="268"/>
      <c r="M99" s="292"/>
      <c r="N99" s="268"/>
      <c r="O99" s="268"/>
      <c r="P99" s="1910" t="s">
        <v>3569</v>
      </c>
    </row>
    <row r="100" spans="1:19" s="518" customFormat="1">
      <c r="A100" s="1503" t="str">
        <f>IF(ISERROR(#REF!),"xx","")</f>
        <v>xx</v>
      </c>
      <c r="B100" s="742" t="s">
        <v>3172</v>
      </c>
      <c r="C100" s="1330"/>
      <c r="D100" s="681" t="s">
        <v>3450</v>
      </c>
      <c r="E100" s="743" t="s">
        <v>864</v>
      </c>
      <c r="F100" s="540">
        <v>123.06668774400003</v>
      </c>
      <c r="G100" s="850" t="s">
        <v>3665</v>
      </c>
      <c r="H100" s="578" t="s">
        <v>3674</v>
      </c>
      <c r="I100" s="579" t="s">
        <v>3675</v>
      </c>
      <c r="J100" s="607"/>
      <c r="K100" s="578"/>
      <c r="L100" s="600" t="s">
        <v>3291</v>
      </c>
      <c r="M100" s="600" t="s">
        <v>3128</v>
      </c>
      <c r="N100" s="600" t="s">
        <v>3130</v>
      </c>
      <c r="O100" s="601"/>
      <c r="P100" s="1006" t="s">
        <v>2790</v>
      </c>
      <c r="R100"/>
      <c r="S100" s="532"/>
    </row>
    <row r="101" spans="1:19">
      <c r="A101" s="1503" t="str">
        <f>IF(ISERROR(#REF!),"xx","")</f>
        <v>xx</v>
      </c>
      <c r="B101" s="755" t="s">
        <v>4550</v>
      </c>
      <c r="C101" s="1347"/>
      <c r="D101" s="768" t="s">
        <v>4551</v>
      </c>
      <c r="E101" s="757" t="s">
        <v>4564</v>
      </c>
      <c r="F101" s="540">
        <v>186.86907367128003</v>
      </c>
      <c r="G101" s="161" t="s">
        <v>3665</v>
      </c>
      <c r="H101" s="162" t="s">
        <v>3674</v>
      </c>
      <c r="I101" s="162" t="s">
        <v>3675</v>
      </c>
      <c r="J101" s="162"/>
      <c r="K101" s="139"/>
      <c r="L101" s="139" t="s">
        <v>3291</v>
      </c>
      <c r="M101" s="139" t="s">
        <v>3128</v>
      </c>
      <c r="N101" s="139" t="s">
        <v>3130</v>
      </c>
      <c r="O101" s="208"/>
      <c r="P101" s="631" t="s">
        <v>4553</v>
      </c>
      <c r="Q101" s="44"/>
    </row>
    <row r="102" spans="1:19" s="518" customFormat="1">
      <c r="A102" s="1503" t="str">
        <f>IF(ISERROR(#REF!),"xx","")</f>
        <v>xx</v>
      </c>
      <c r="B102" s="749" t="s">
        <v>3173</v>
      </c>
      <c r="C102" s="1332"/>
      <c r="D102" s="750" t="s">
        <v>3706</v>
      </c>
      <c r="E102" s="685" t="s">
        <v>1091</v>
      </c>
      <c r="F102" s="540">
        <v>282.66879841200006</v>
      </c>
      <c r="G102" s="591" t="s">
        <v>3665</v>
      </c>
      <c r="H102" s="557" t="s">
        <v>3674</v>
      </c>
      <c r="I102" s="558" t="s">
        <v>3675</v>
      </c>
      <c r="J102" s="605"/>
      <c r="K102" s="557"/>
      <c r="L102" s="975" t="s">
        <v>3291</v>
      </c>
      <c r="M102" s="560" t="s">
        <v>3128</v>
      </c>
      <c r="N102" s="560" t="s">
        <v>3130</v>
      </c>
      <c r="O102" s="563"/>
      <c r="P102" s="1007" t="s">
        <v>2790</v>
      </c>
      <c r="R102"/>
      <c r="S102" s="532"/>
    </row>
    <row r="103" spans="1:19" s="518" customFormat="1">
      <c r="A103" s="1503" t="str">
        <f>IF(ISERROR(#REF!),"xx","")</f>
        <v>xx</v>
      </c>
      <c r="B103" s="742" t="s">
        <v>3698</v>
      </c>
      <c r="C103" s="1330"/>
      <c r="D103" s="681" t="s">
        <v>3699</v>
      </c>
      <c r="E103" s="743" t="s">
        <v>865</v>
      </c>
      <c r="F103" s="540">
        <v>75.724471302479998</v>
      </c>
      <c r="G103" s="850" t="s">
        <v>3665</v>
      </c>
      <c r="H103" s="578" t="s">
        <v>3674</v>
      </c>
      <c r="I103" s="579" t="s">
        <v>3675</v>
      </c>
      <c r="J103" s="607"/>
      <c r="K103" s="578"/>
      <c r="L103" s="600"/>
      <c r="M103" s="600"/>
      <c r="N103" s="600"/>
      <c r="O103" s="601"/>
      <c r="P103" s="1253" t="s">
        <v>2790</v>
      </c>
      <c r="R103"/>
      <c r="S103" s="532"/>
    </row>
    <row r="104" spans="1:19" s="518" customFormat="1">
      <c r="A104" s="1503" t="str">
        <f>IF(ISERROR(#REF!),"xx","")</f>
        <v>xx</v>
      </c>
      <c r="B104" s="745" t="s">
        <v>3700</v>
      </c>
      <c r="C104" s="1331"/>
      <c r="D104" s="746" t="s">
        <v>3701</v>
      </c>
      <c r="E104" s="747" t="s">
        <v>577</v>
      </c>
      <c r="F104" s="540">
        <v>633.98573358120018</v>
      </c>
      <c r="G104" s="587" t="s">
        <v>3665</v>
      </c>
      <c r="H104" s="544" t="s">
        <v>3674</v>
      </c>
      <c r="I104" s="545" t="s">
        <v>3675</v>
      </c>
      <c r="J104" s="604"/>
      <c r="K104" s="544"/>
      <c r="L104" s="552"/>
      <c r="M104" s="552"/>
      <c r="N104" s="552"/>
      <c r="O104" s="602"/>
      <c r="P104" s="1254" t="s">
        <v>2790</v>
      </c>
      <c r="R104"/>
      <c r="S104" s="532"/>
    </row>
    <row r="105" spans="1:19" s="518" customFormat="1">
      <c r="A105" s="1503" t="str">
        <f>IF(ISERROR(#REF!),"xx","")</f>
        <v>xx</v>
      </c>
      <c r="B105" s="745" t="s">
        <v>3702</v>
      </c>
      <c r="C105" s="1331"/>
      <c r="D105" s="746" t="s">
        <v>3703</v>
      </c>
      <c r="E105" s="747" t="s">
        <v>578</v>
      </c>
      <c r="F105" s="540">
        <v>633.98573358120018</v>
      </c>
      <c r="G105" s="587" t="s">
        <v>3665</v>
      </c>
      <c r="H105" s="544" t="s">
        <v>3674</v>
      </c>
      <c r="I105" s="545" t="s">
        <v>3675</v>
      </c>
      <c r="J105" s="604"/>
      <c r="K105" s="544"/>
      <c r="L105" s="552"/>
      <c r="M105" s="552"/>
      <c r="N105" s="552"/>
      <c r="O105" s="602"/>
      <c r="P105" s="1254" t="s">
        <v>2790</v>
      </c>
      <c r="R105"/>
      <c r="S105" s="532"/>
    </row>
    <row r="106" spans="1:19" s="518" customFormat="1">
      <c r="A106" s="1503" t="str">
        <f>IF(ISERROR(#REF!),"xx","")</f>
        <v>xx</v>
      </c>
      <c r="B106" s="749" t="s">
        <v>3704</v>
      </c>
      <c r="C106" s="1332"/>
      <c r="D106" s="750" t="s">
        <v>3705</v>
      </c>
      <c r="E106" s="685" t="s">
        <v>579</v>
      </c>
      <c r="F106" s="540">
        <v>633.98573358120018</v>
      </c>
      <c r="G106" s="591" t="s">
        <v>3665</v>
      </c>
      <c r="H106" s="557" t="s">
        <v>3674</v>
      </c>
      <c r="I106" s="558" t="s">
        <v>3675</v>
      </c>
      <c r="J106" s="605"/>
      <c r="K106" s="557"/>
      <c r="L106" s="560"/>
      <c r="M106" s="560"/>
      <c r="N106" s="560"/>
      <c r="O106" s="603"/>
      <c r="P106" s="1255" t="s">
        <v>2790</v>
      </c>
      <c r="R106"/>
      <c r="S106" s="532"/>
    </row>
    <row r="107" spans="1:19">
      <c r="A107" s="1503" t="str">
        <f>IF(ISERROR(#REF!),"xx","")</f>
        <v>xx</v>
      </c>
      <c r="B107" s="674" t="s">
        <v>4354</v>
      </c>
      <c r="C107" s="1349"/>
      <c r="D107" s="708" t="s">
        <v>187</v>
      </c>
      <c r="E107" s="673"/>
      <c r="F107" s="540">
        <v>26.920837943999999</v>
      </c>
      <c r="G107" s="159" t="s">
        <v>3665</v>
      </c>
      <c r="H107" s="160" t="s">
        <v>3674</v>
      </c>
      <c r="I107" s="165" t="s">
        <v>3675</v>
      </c>
      <c r="J107" s="200"/>
      <c r="K107" s="512"/>
      <c r="L107" s="600" t="s">
        <v>3291</v>
      </c>
      <c r="M107" s="600" t="s">
        <v>3128</v>
      </c>
      <c r="N107" s="600" t="s">
        <v>3130</v>
      </c>
      <c r="O107" s="634"/>
      <c r="P107" s="308"/>
    </row>
    <row r="108" spans="1:19">
      <c r="A108" s="1503" t="str">
        <f>IF(ISERROR(#REF!),"xx","")</f>
        <v>xx</v>
      </c>
      <c r="B108" s="662" t="s">
        <v>4505</v>
      </c>
      <c r="C108" s="1350"/>
      <c r="D108" s="663" t="s">
        <v>1536</v>
      </c>
      <c r="E108" s="664"/>
      <c r="F108" s="540">
        <v>367.58481295536001</v>
      </c>
      <c r="G108" s="161" t="s">
        <v>3665</v>
      </c>
      <c r="H108" s="162"/>
      <c r="I108" s="167"/>
      <c r="J108" s="183"/>
      <c r="K108" s="331"/>
      <c r="L108" s="18"/>
      <c r="M108" s="18"/>
      <c r="N108" s="18"/>
      <c r="O108" s="513"/>
      <c r="P108" s="410"/>
    </row>
    <row r="109" spans="1:19">
      <c r="A109" s="1503" t="str">
        <f>IF(ISERROR(#REF!),"xx","")</f>
        <v>xx</v>
      </c>
      <c r="B109" s="665" t="s">
        <v>4557</v>
      </c>
      <c r="C109" s="1351"/>
      <c r="D109" s="666" t="s">
        <v>1536</v>
      </c>
      <c r="E109" s="667"/>
      <c r="F109" s="540">
        <v>633.0242750832</v>
      </c>
      <c r="G109" s="163"/>
      <c r="H109" s="164" t="s">
        <v>3674</v>
      </c>
      <c r="I109" s="168" t="s">
        <v>3675</v>
      </c>
      <c r="J109" s="209"/>
      <c r="K109" s="870"/>
      <c r="L109" s="20"/>
      <c r="M109" s="20"/>
      <c r="N109" s="20"/>
      <c r="O109" s="865"/>
      <c r="P109" s="329"/>
    </row>
    <row r="110" spans="1:19">
      <c r="A110" s="1503" t="str">
        <f>IF(ISERROR(#REF!),"xx","")</f>
        <v>xx</v>
      </c>
      <c r="B110" s="662" t="s">
        <v>4393</v>
      </c>
      <c r="C110" s="1350"/>
      <c r="D110" s="663" t="s">
        <v>4378</v>
      </c>
      <c r="E110" s="664"/>
      <c r="F110" s="540">
        <v>179.44661406672003</v>
      </c>
      <c r="G110" s="161" t="s">
        <v>3665</v>
      </c>
      <c r="H110" s="162" t="s">
        <v>3674</v>
      </c>
      <c r="I110" s="167" t="s">
        <v>3675</v>
      </c>
      <c r="J110" s="183"/>
      <c r="K110" s="331"/>
      <c r="L110" s="18"/>
      <c r="M110" s="18"/>
      <c r="N110" s="18"/>
      <c r="O110" s="513"/>
      <c r="P110" s="1876"/>
    </row>
    <row r="111" spans="1:19">
      <c r="A111" s="1503" t="str">
        <f>IF(ISERROR(#REF!),"xx","")</f>
        <v>xx</v>
      </c>
      <c r="B111" s="662" t="s">
        <v>4379</v>
      </c>
      <c r="C111" s="1350"/>
      <c r="D111" s="663" t="s">
        <v>4380</v>
      </c>
      <c r="E111" s="664"/>
      <c r="F111" s="540">
        <v>27.497713042800012</v>
      </c>
      <c r="G111" s="161" t="s">
        <v>3665</v>
      </c>
      <c r="H111" s="162" t="s">
        <v>3674</v>
      </c>
      <c r="I111" s="167" t="s">
        <v>3675</v>
      </c>
      <c r="J111" s="183"/>
      <c r="K111" s="331"/>
      <c r="L111" s="18"/>
      <c r="M111" s="18"/>
      <c r="N111" s="18"/>
      <c r="O111" s="513"/>
      <c r="P111" s="1876"/>
    </row>
    <row r="112" spans="1:19">
      <c r="A112" s="1503" t="str">
        <f>IF(ISERROR(#REF!),"xx","")</f>
        <v>xx</v>
      </c>
      <c r="B112" s="665" t="s">
        <v>4383</v>
      </c>
      <c r="C112" s="1351"/>
      <c r="D112" s="666" t="s">
        <v>4384</v>
      </c>
      <c r="E112" s="667"/>
      <c r="F112" s="540">
        <v>20.421378497519999</v>
      </c>
      <c r="G112" s="163" t="s">
        <v>3665</v>
      </c>
      <c r="H112" s="164" t="s">
        <v>3674</v>
      </c>
      <c r="I112" s="168" t="s">
        <v>3675</v>
      </c>
      <c r="J112" s="209"/>
      <c r="K112" s="870"/>
      <c r="L112" s="20"/>
      <c r="M112" s="20"/>
      <c r="N112" s="20"/>
      <c r="O112" s="865"/>
      <c r="P112" s="1877"/>
    </row>
    <row r="113" spans="1:18">
      <c r="A113" s="1503" t="str">
        <f>IF(ISERROR(#REF!),"xx","")</f>
        <v>xx</v>
      </c>
      <c r="B113" s="674">
        <v>4599141</v>
      </c>
      <c r="C113" s="1349"/>
      <c r="D113" s="708" t="s">
        <v>398</v>
      </c>
      <c r="E113" s="673" t="s">
        <v>295</v>
      </c>
      <c r="F113" s="540">
        <v>104.79897628200001</v>
      </c>
      <c r="G113" s="159"/>
      <c r="H113" s="160"/>
      <c r="I113" s="165"/>
      <c r="J113" s="200"/>
      <c r="K113" s="512"/>
      <c r="L113" s="16"/>
      <c r="M113" s="16"/>
      <c r="N113" s="16"/>
      <c r="O113" s="634"/>
      <c r="P113" s="4" t="s">
        <v>2862</v>
      </c>
    </row>
    <row r="114" spans="1:18">
      <c r="A114" s="1503" t="str">
        <f>IF(ISERROR(#REF!),"xx","")</f>
        <v>xx</v>
      </c>
      <c r="B114" s="665" t="s">
        <v>1372</v>
      </c>
      <c r="C114" s="1351"/>
      <c r="D114" s="666" t="s">
        <v>1373</v>
      </c>
      <c r="E114" s="667" t="s">
        <v>295</v>
      </c>
      <c r="F114" s="540">
        <v>53.072509089600011</v>
      </c>
      <c r="G114" s="163"/>
      <c r="H114" s="164"/>
      <c r="I114" s="168"/>
      <c r="J114" s="209"/>
      <c r="K114" s="870"/>
      <c r="L114" s="123"/>
      <c r="M114" s="123"/>
      <c r="N114" s="20"/>
      <c r="O114" s="865"/>
      <c r="P114" s="5" t="s">
        <v>2862</v>
      </c>
    </row>
    <row r="115" spans="1:18" s="518" customFormat="1">
      <c r="A115" s="1503" t="str">
        <f>IF(ISERROR(#REF!),"xx","")</f>
        <v>xx</v>
      </c>
      <c r="B115" s="689">
        <v>9967000223</v>
      </c>
      <c r="C115" s="1328"/>
      <c r="D115" s="696" t="s">
        <v>1815</v>
      </c>
      <c r="E115" s="691"/>
      <c r="F115" s="540">
        <v>80.762513832000025</v>
      </c>
      <c r="G115" s="163"/>
      <c r="H115" s="164"/>
      <c r="I115" s="168"/>
      <c r="J115" s="123"/>
      <c r="K115" s="870"/>
      <c r="L115" s="123"/>
      <c r="M115" s="123"/>
      <c r="N115" s="123"/>
      <c r="O115" s="865" t="s">
        <v>1682</v>
      </c>
      <c r="P115" s="593" t="s">
        <v>914</v>
      </c>
      <c r="Q115"/>
      <c r="R115"/>
    </row>
    <row r="116" spans="1:18">
      <c r="A116" s="1503" t="str">
        <f>IF(ISERROR(#REF!),"xx","")</f>
        <v>xx</v>
      </c>
      <c r="B116" s="662">
        <v>9967000189</v>
      </c>
      <c r="C116" s="1350"/>
      <c r="D116" s="669" t="s">
        <v>741</v>
      </c>
      <c r="E116" s="664"/>
      <c r="F116" s="540">
        <v>84.800639523600012</v>
      </c>
      <c r="G116" s="161"/>
      <c r="H116" s="162"/>
      <c r="I116" s="167"/>
      <c r="J116" s="139"/>
      <c r="K116" s="331"/>
      <c r="L116" s="18"/>
      <c r="M116" s="18"/>
      <c r="N116" s="18"/>
      <c r="O116" s="513" t="s">
        <v>1682</v>
      </c>
      <c r="P116" s="14" t="s">
        <v>1253</v>
      </c>
    </row>
    <row r="117" spans="1:18">
      <c r="A117" s="1503" t="str">
        <f>IF(ISERROR(#REF!),"xx","")</f>
        <v>xx</v>
      </c>
      <c r="B117" s="665">
        <v>9967000224</v>
      </c>
      <c r="C117" s="1351"/>
      <c r="D117" s="670" t="s">
        <v>449</v>
      </c>
      <c r="E117" s="667"/>
      <c r="F117" s="540">
        <v>36.343131224399997</v>
      </c>
      <c r="G117" s="163"/>
      <c r="H117" s="164"/>
      <c r="I117" s="164"/>
      <c r="J117" s="123"/>
      <c r="K117" s="870"/>
      <c r="L117" s="123"/>
      <c r="M117" s="123"/>
      <c r="N117" s="123"/>
      <c r="O117" s="865" t="s">
        <v>1682</v>
      </c>
      <c r="P117" s="256" t="s">
        <v>1253</v>
      </c>
    </row>
    <row r="181" spans="2:18" s="287" customFormat="1" ht="11.25" customHeight="1">
      <c r="B181"/>
      <c r="C181" s="1341"/>
      <c r="D181" s="76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</row>
  </sheetData>
  <mergeCells count="1">
    <mergeCell ref="L2:M2"/>
  </mergeCells>
  <conditionalFormatting sqref="F9 F11 F13 F17:F65 F68:F82 F85:F93 F96:F117">
    <cfRule type="cellIs" dxfId="35" priority="15" stopIfTrue="1" operator="equal">
      <formula>0</formula>
    </cfRule>
  </conditionalFormatting>
  <pageMargins left="0.23622047244094491" right="0.19685039370078741" top="0.35433070866141736" bottom="0.43307086614173229" header="0.31496062992125984" footer="0.27559055118110237"/>
  <pageSetup paperSize="9" scale="63" fitToHeight="3" orientation="landscape" r:id="rId1"/>
  <headerFooter alignWithMargins="0">
    <oddFooter>&amp;C&amp;8&amp;F / &amp;A   /   page &amp;P / &amp;N     printed: &amp;D</oddFooter>
  </headerFooter>
  <rowBreaks count="1" manualBreakCount="1">
    <brk id="46" min="1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"/>
  <dimension ref="A1:S121"/>
  <sheetViews>
    <sheetView zoomScaleNormal="100" workbookViewId="0">
      <pane xSplit="5" ySplit="6" topLeftCell="F8" activePane="bottomRight" state="frozen"/>
      <selection activeCell="B507" sqref="B507"/>
      <selection pane="topRight" activeCell="B507" sqref="B507"/>
      <selection pane="bottomLeft" activeCell="B507" sqref="B507"/>
      <selection pane="bottomRight" activeCell="F1" sqref="F1:G1048576"/>
    </sheetView>
  </sheetViews>
  <sheetFormatPr defaultColWidth="11.44140625" defaultRowHeight="13.2"/>
  <cols>
    <col min="1" max="1" width="4.6640625" style="287" hidden="1" customWidth="1"/>
    <col min="2" max="2" width="13.33203125" customWidth="1"/>
    <col min="3" max="3" width="12.33203125" style="1341" hidden="1" customWidth="1"/>
    <col min="4" max="4" width="10.88671875" style="76" customWidth="1"/>
    <col min="5" max="5" width="31.5546875" customWidth="1"/>
    <col min="6" max="6" width="10.109375" customWidth="1"/>
    <col min="7" max="7" width="6.33203125" customWidth="1"/>
    <col min="8" max="9" width="6.88671875" customWidth="1"/>
    <col min="10" max="10" width="7.5546875" customWidth="1"/>
    <col min="11" max="14" width="6.88671875" customWidth="1"/>
    <col min="15" max="15" width="7" customWidth="1"/>
    <col min="16" max="16" width="63.88671875" bestFit="1" customWidth="1"/>
    <col min="17" max="17" width="12.33203125" bestFit="1" customWidth="1"/>
    <col min="18" max="18" width="13.88671875" style="287" customWidth="1"/>
    <col min="19" max="19" width="12" style="287" bestFit="1" customWidth="1"/>
  </cols>
  <sheetData>
    <row r="1" spans="1:19" ht="15.6">
      <c r="A1" s="287" t="str">
        <f>Front!J3</f>
        <v>k</v>
      </c>
      <c r="B1" s="827" t="s">
        <v>640</v>
      </c>
      <c r="C1" s="1335"/>
      <c r="D1" s="833"/>
      <c r="E1" s="828"/>
      <c r="F1" s="619"/>
      <c r="G1" s="619"/>
      <c r="H1" s="619"/>
      <c r="I1" s="1504"/>
      <c r="J1" s="1505" t="s">
        <v>619</v>
      </c>
      <c r="K1" s="1543" t="str">
        <f>Front!D14</f>
        <v>Logic Computers</v>
      </c>
      <c r="L1" s="1506"/>
      <c r="M1" s="1543"/>
      <c r="N1" s="1506"/>
      <c r="O1" s="1506"/>
      <c r="P1" s="1507"/>
    </row>
    <row r="2" spans="1:19" ht="15.6">
      <c r="B2" s="829" t="str">
        <f>IF(OR(A1="x",A1="k"),"bizhub C659 / C759 / AP C759","ineo+ 659 / + 759")</f>
        <v>bizhub C659 / C759 / AP C759</v>
      </c>
      <c r="C2" s="1336"/>
      <c r="D2" s="834"/>
      <c r="E2" s="830"/>
      <c r="F2" s="1508"/>
      <c r="G2" s="1508"/>
      <c r="H2" s="1508"/>
      <c r="I2" s="1509"/>
      <c r="J2" s="1509"/>
      <c r="K2" s="1510" t="s">
        <v>620</v>
      </c>
      <c r="L2" s="1988">
        <f>+Front!I12</f>
        <v>43412</v>
      </c>
      <c r="M2" s="1988"/>
      <c r="N2" s="1511"/>
      <c r="O2" s="1510" t="s">
        <v>621</v>
      </c>
      <c r="P2" s="1512">
        <f>+Front!I10</f>
        <v>43412</v>
      </c>
    </row>
    <row r="3" spans="1:19" ht="15.6">
      <c r="B3" s="829" t="str">
        <f>IF(A1="X","ineo+ 659 / + 759","")</f>
        <v/>
      </c>
      <c r="C3" s="1336"/>
      <c r="D3" s="834"/>
      <c r="E3" s="830"/>
      <c r="F3" s="1949"/>
      <c r="G3" s="1508"/>
      <c r="H3" s="1508"/>
      <c r="I3" s="1509"/>
      <c r="J3" s="1509"/>
      <c r="K3" s="1510"/>
      <c r="L3" s="1834"/>
      <c r="M3" s="1834"/>
      <c r="N3" s="1511"/>
      <c r="O3" s="1510"/>
      <c r="P3" s="1512"/>
    </row>
    <row r="4" spans="1:19">
      <c r="B4" s="831"/>
      <c r="C4" s="1337"/>
      <c r="D4" s="835"/>
      <c r="E4" s="832"/>
      <c r="F4" s="87"/>
      <c r="G4" s="623"/>
      <c r="H4" s="623"/>
      <c r="I4" s="623"/>
      <c r="J4" s="623"/>
      <c r="K4" s="623"/>
      <c r="L4" s="623"/>
      <c r="M4" s="623"/>
      <c r="N4" s="623"/>
      <c r="O4" s="623"/>
      <c r="P4" s="1515"/>
    </row>
    <row r="5" spans="1:19">
      <c r="B5" s="110" t="s">
        <v>642</v>
      </c>
      <c r="C5" s="1342"/>
      <c r="D5" s="103" t="s">
        <v>643</v>
      </c>
      <c r="E5" s="104"/>
      <c r="F5" s="1950" t="s">
        <v>4608</v>
      </c>
      <c r="G5" s="106" t="s">
        <v>617</v>
      </c>
      <c r="H5" s="98"/>
      <c r="I5" s="98"/>
      <c r="J5" s="98"/>
      <c r="K5" s="98"/>
      <c r="L5" s="98"/>
      <c r="M5" s="98"/>
      <c r="N5" s="147" t="s">
        <v>630</v>
      </c>
      <c r="O5" s="1210" t="str">
        <f>+Front!J19</f>
        <v>EUR</v>
      </c>
      <c r="P5" s="107" t="s">
        <v>618</v>
      </c>
    </row>
    <row r="6" spans="1:19">
      <c r="B6" s="109"/>
      <c r="C6" s="1338"/>
      <c r="D6" s="105"/>
      <c r="E6" s="101"/>
      <c r="F6" s="1951"/>
      <c r="G6" s="99"/>
      <c r="H6" s="100"/>
      <c r="I6" s="100"/>
      <c r="J6" s="100"/>
      <c r="K6" s="100"/>
      <c r="L6" s="100"/>
      <c r="M6" s="100"/>
      <c r="N6" s="100"/>
      <c r="O6" s="101"/>
      <c r="P6" s="102"/>
    </row>
    <row r="7" spans="1:19" ht="6.75" customHeight="1">
      <c r="B7" s="2"/>
      <c r="C7" s="1340"/>
      <c r="D7" s="1"/>
      <c r="E7" s="2"/>
      <c r="F7" s="53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9" s="78" customFormat="1">
      <c r="A8" s="920"/>
      <c r="B8" s="90" t="s">
        <v>1028</v>
      </c>
      <c r="C8" s="1343"/>
      <c r="D8" s="83"/>
      <c r="E8" s="83"/>
      <c r="F8" s="536"/>
      <c r="G8" s="83" t="s">
        <v>220</v>
      </c>
      <c r="H8" s="83"/>
      <c r="I8" s="83"/>
      <c r="J8" s="83"/>
      <c r="K8" s="83"/>
      <c r="L8" s="83"/>
      <c r="M8" s="83"/>
      <c r="N8" s="83"/>
      <c r="O8" s="91"/>
      <c r="P8" s="89"/>
      <c r="R8" s="920"/>
      <c r="S8" s="920"/>
    </row>
    <row r="9" spans="1:19">
      <c r="A9" s="1503" t="str">
        <f>IF(ISERROR(#REF!),"xx","")</f>
        <v>xx</v>
      </c>
      <c r="B9" s="656" t="s">
        <v>4096</v>
      </c>
      <c r="C9" s="1397"/>
      <c r="D9" s="705" t="s">
        <v>4097</v>
      </c>
      <c r="E9" s="700"/>
      <c r="F9" s="1954">
        <v>14219.868839022005</v>
      </c>
      <c r="G9" s="301" t="s">
        <v>1751</v>
      </c>
      <c r="H9" s="510"/>
      <c r="I9" s="510"/>
      <c r="J9" s="510"/>
      <c r="K9" s="510"/>
      <c r="L9" s="510"/>
      <c r="M9" s="510"/>
      <c r="N9" s="510"/>
      <c r="O9" s="235"/>
      <c r="P9" s="155" t="s">
        <v>4139</v>
      </c>
    </row>
    <row r="10" spans="1:19">
      <c r="A10" s="1503" t="str">
        <f>IF(ISERROR(#REF!),"xx","")</f>
        <v>xx</v>
      </c>
      <c r="B10" s="701"/>
      <c r="C10" s="1402"/>
      <c r="D10" s="890" t="s">
        <v>4610</v>
      </c>
      <c r="E10" s="702"/>
      <c r="F10" s="1955"/>
      <c r="G10" s="326" t="s">
        <v>1752</v>
      </c>
      <c r="H10" s="511"/>
      <c r="I10" s="511"/>
      <c r="J10" s="511"/>
      <c r="K10" s="511"/>
      <c r="L10" s="511"/>
      <c r="M10" s="511"/>
      <c r="N10" s="511"/>
      <c r="O10" s="236"/>
      <c r="P10" s="86"/>
    </row>
    <row r="11" spans="1:19">
      <c r="A11" s="1503" t="str">
        <f>IF(ISERROR(#REF!),"xx","")</f>
        <v>xx</v>
      </c>
      <c r="B11" s="660"/>
      <c r="C11" s="1398"/>
      <c r="D11" s="703"/>
      <c r="E11" s="704"/>
      <c r="F11" s="1953"/>
      <c r="G11" s="45"/>
      <c r="H11" s="60"/>
      <c r="I11" s="60"/>
      <c r="J11" s="60"/>
      <c r="K11" s="60"/>
      <c r="L11" s="60"/>
      <c r="M11" s="60"/>
      <c r="N11" s="60"/>
      <c r="O11" s="237" t="s">
        <v>267</v>
      </c>
      <c r="P11" s="310"/>
    </row>
    <row r="12" spans="1:19">
      <c r="A12" s="1503" t="str">
        <f>IF(ISERROR(#REF!),"xx","")</f>
        <v>xx</v>
      </c>
      <c r="B12" s="656" t="s">
        <v>4098</v>
      </c>
      <c r="C12" s="1397"/>
      <c r="D12" s="705" t="s">
        <v>4099</v>
      </c>
      <c r="E12" s="700"/>
      <c r="F12" s="1954">
        <v>15639.036117012005</v>
      </c>
      <c r="G12" s="301" t="s">
        <v>1751</v>
      </c>
      <c r="H12" s="510"/>
      <c r="I12" s="510"/>
      <c r="J12" s="510"/>
      <c r="K12" s="510"/>
      <c r="L12" s="510"/>
      <c r="M12" s="510"/>
      <c r="N12" s="510"/>
      <c r="O12" s="235"/>
      <c r="P12" s="155" t="s">
        <v>4140</v>
      </c>
    </row>
    <row r="13" spans="1:19">
      <c r="A13" s="1503" t="str">
        <f>IF(ISERROR(#REF!),"xx","")</f>
        <v>xx</v>
      </c>
      <c r="B13" s="701"/>
      <c r="C13" s="1402"/>
      <c r="D13" s="890" t="s">
        <v>4610</v>
      </c>
      <c r="E13" s="702"/>
      <c r="F13" s="1955"/>
      <c r="G13" s="326" t="s">
        <v>1752</v>
      </c>
      <c r="H13" s="511"/>
      <c r="I13" s="511"/>
      <c r="J13" s="511"/>
      <c r="K13" s="511"/>
      <c r="L13" s="511"/>
      <c r="M13" s="511"/>
      <c r="N13" s="511"/>
      <c r="O13" s="236"/>
      <c r="P13" s="86"/>
    </row>
    <row r="14" spans="1:19">
      <c r="A14" s="1503" t="str">
        <f>IF(ISERROR(#REF!),"xx","")</f>
        <v>xx</v>
      </c>
      <c r="B14" s="660"/>
      <c r="C14" s="1398"/>
      <c r="D14" s="703"/>
      <c r="E14" s="704"/>
      <c r="F14" s="1953"/>
      <c r="G14" s="45"/>
      <c r="H14" s="60"/>
      <c r="I14" s="60"/>
      <c r="J14" s="60"/>
      <c r="K14" s="60"/>
      <c r="L14" s="60"/>
      <c r="M14" s="60"/>
      <c r="N14" s="60"/>
      <c r="O14" s="237" t="s">
        <v>267</v>
      </c>
      <c r="P14" s="310"/>
    </row>
    <row r="15" spans="1:19">
      <c r="A15" s="1503" t="str">
        <f>IF(ISERROR(#REF!),"xx","")</f>
        <v>xx</v>
      </c>
      <c r="B15" s="656">
        <v>9967007221</v>
      </c>
      <c r="C15" s="1397"/>
      <c r="D15" s="705" t="s">
        <v>4131</v>
      </c>
      <c r="E15" s="700"/>
      <c r="F15" s="1954">
        <v>20037.518246592004</v>
      </c>
      <c r="G15" s="301" t="s">
        <v>1753</v>
      </c>
      <c r="H15" s="510"/>
      <c r="I15" s="510"/>
      <c r="J15" s="510"/>
      <c r="K15" s="510"/>
      <c r="L15" s="510"/>
      <c r="M15" s="510"/>
      <c r="N15" s="510"/>
      <c r="O15" s="235"/>
      <c r="P15" s="155" t="s">
        <v>4140</v>
      </c>
    </row>
    <row r="16" spans="1:19">
      <c r="A16" s="1503" t="str">
        <f>IF(ISERROR(#REF!),"xx","")</f>
        <v>xx</v>
      </c>
      <c r="B16" s="701"/>
      <c r="C16" s="1402"/>
      <c r="D16" s="890" t="s">
        <v>4610</v>
      </c>
      <c r="E16" s="702"/>
      <c r="F16" s="1955"/>
      <c r="G16" s="326" t="s">
        <v>4511</v>
      </c>
      <c r="H16" s="511"/>
      <c r="I16" s="511"/>
      <c r="J16" s="511"/>
      <c r="K16" s="511"/>
      <c r="L16" s="511"/>
      <c r="M16" s="511"/>
      <c r="N16" s="511"/>
      <c r="O16" s="236" t="s">
        <v>4510</v>
      </c>
      <c r="P16" s="86"/>
    </row>
    <row r="17" spans="1:19">
      <c r="A17" s="1503" t="str">
        <f>IF(ISERROR(#REF!),"xx","")</f>
        <v>xx</v>
      </c>
      <c r="B17" s="660"/>
      <c r="C17" s="1398"/>
      <c r="D17" s="703"/>
      <c r="E17" s="704"/>
      <c r="F17" s="1953"/>
      <c r="G17" s="45"/>
      <c r="H17" s="60"/>
      <c r="I17" s="60"/>
      <c r="J17" s="60"/>
      <c r="K17" s="60"/>
      <c r="L17" s="60"/>
      <c r="M17" s="60"/>
      <c r="N17" s="60"/>
      <c r="O17" s="237" t="s">
        <v>267</v>
      </c>
      <c r="P17" s="310"/>
    </row>
    <row r="18" spans="1:19">
      <c r="A18" s="1503" t="str">
        <f>IF(ISERROR(#REF!),"xx","")</f>
        <v>xx</v>
      </c>
      <c r="B18" s="656">
        <v>9967008248</v>
      </c>
      <c r="C18" s="1397"/>
      <c r="D18" s="705" t="s">
        <v>4509</v>
      </c>
      <c r="E18" s="700"/>
      <c r="F18" s="1954">
        <v>18015.477643548005</v>
      </c>
      <c r="G18" s="301" t="s">
        <v>1753</v>
      </c>
      <c r="H18" s="510"/>
      <c r="I18" s="510"/>
      <c r="J18" s="510"/>
      <c r="K18" s="510"/>
      <c r="L18" s="510"/>
      <c r="M18" s="510"/>
      <c r="N18" s="510"/>
      <c r="O18" s="235"/>
      <c r="P18" s="155" t="s">
        <v>4140</v>
      </c>
    </row>
    <row r="19" spans="1:19">
      <c r="A19" s="1503" t="str">
        <f>IF(ISERROR(#REF!),"xx","")</f>
        <v>xx</v>
      </c>
      <c r="B19" s="701"/>
      <c r="C19" s="1402"/>
      <c r="D19" s="890" t="s">
        <v>4610</v>
      </c>
      <c r="E19" s="702"/>
      <c r="F19" s="1955"/>
      <c r="G19" s="326" t="s">
        <v>4512</v>
      </c>
      <c r="H19" s="511"/>
      <c r="I19" s="511"/>
      <c r="J19" s="511"/>
      <c r="K19" s="511"/>
      <c r="L19" s="511"/>
      <c r="M19" s="511"/>
      <c r="N19" s="511"/>
      <c r="O19" s="236" t="s">
        <v>4513</v>
      </c>
      <c r="P19" s="86"/>
    </row>
    <row r="20" spans="1:19">
      <c r="A20" s="1503" t="str">
        <f>IF(ISERROR(#REF!),"xx","")</f>
        <v>xx</v>
      </c>
      <c r="B20" s="660"/>
      <c r="C20" s="1398"/>
      <c r="D20" s="703"/>
      <c r="E20" s="704"/>
      <c r="F20" s="1953"/>
      <c r="G20" s="45"/>
      <c r="H20" s="60"/>
      <c r="I20" s="60"/>
      <c r="J20" s="60"/>
      <c r="K20" s="60"/>
      <c r="L20" s="60"/>
      <c r="M20" s="60"/>
      <c r="N20" s="60"/>
      <c r="O20" s="237" t="s">
        <v>267</v>
      </c>
      <c r="P20" s="310"/>
    </row>
    <row r="21" spans="1:19" ht="12.75" customHeight="1">
      <c r="A21" s="1503"/>
      <c r="B21" s="2"/>
      <c r="C21" s="1340"/>
      <c r="D21" s="1"/>
      <c r="E21" s="2"/>
      <c r="F21" s="1290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9" s="78" customFormat="1">
      <c r="A22" s="1503"/>
      <c r="B22" s="90" t="s">
        <v>296</v>
      </c>
      <c r="C22" s="1343"/>
      <c r="D22" s="83"/>
      <c r="E22" s="83"/>
      <c r="F22" s="83"/>
      <c r="G22" s="83" t="s">
        <v>10</v>
      </c>
      <c r="H22" s="83"/>
      <c r="I22" s="83"/>
      <c r="J22" s="83"/>
      <c r="K22" s="83"/>
      <c r="L22" s="83"/>
      <c r="M22" s="83"/>
      <c r="N22" s="83"/>
      <c r="O22" s="91"/>
      <c r="P22" s="89"/>
      <c r="Q22"/>
      <c r="R22" s="287"/>
      <c r="S22" s="920"/>
    </row>
    <row r="23" spans="1:19" s="44" customFormat="1">
      <c r="A23" s="1503" t="str">
        <f>IF(ISERROR(#REF!),"xx","")</f>
        <v>xx</v>
      </c>
      <c r="B23" s="662" t="s">
        <v>3523</v>
      </c>
      <c r="C23" s="1350"/>
      <c r="D23" s="663" t="s">
        <v>3524</v>
      </c>
      <c r="E23" s="664" t="s">
        <v>1193</v>
      </c>
      <c r="F23" s="1956">
        <v>2460.6907451279999</v>
      </c>
      <c r="G23" s="161" t="s">
        <v>4102</v>
      </c>
      <c r="H23" s="162" t="s">
        <v>4103</v>
      </c>
      <c r="I23" s="153" t="s">
        <v>4132</v>
      </c>
      <c r="J23" s="139"/>
      <c r="K23" s="139"/>
      <c r="L23" s="139"/>
      <c r="M23" s="869"/>
      <c r="N23" s="297"/>
      <c r="O23" s="485"/>
      <c r="P23" s="86" t="s">
        <v>1776</v>
      </c>
      <c r="Q23"/>
      <c r="R23" s="287"/>
      <c r="S23" s="3"/>
    </row>
    <row r="24" spans="1:19">
      <c r="A24" s="1503" t="str">
        <f>IF(ISERROR(#REF!),"xx","")</f>
        <v>xx</v>
      </c>
      <c r="B24" s="662" t="s">
        <v>3525</v>
      </c>
      <c r="C24" s="1350"/>
      <c r="D24" s="663" t="s">
        <v>3526</v>
      </c>
      <c r="E24" s="664" t="s">
        <v>228</v>
      </c>
      <c r="F24" s="1956">
        <v>1492.8306734880005</v>
      </c>
      <c r="G24" s="166" t="s">
        <v>4102</v>
      </c>
      <c r="H24" s="162" t="s">
        <v>4103</v>
      </c>
      <c r="I24" s="153" t="s">
        <v>4132</v>
      </c>
      <c r="J24" s="139"/>
      <c r="K24" s="139"/>
      <c r="L24" s="139"/>
      <c r="M24" s="869"/>
      <c r="N24" s="297"/>
      <c r="O24" s="485"/>
      <c r="P24" s="86" t="s">
        <v>6</v>
      </c>
      <c r="S24" s="3"/>
    </row>
    <row r="25" spans="1:19">
      <c r="A25" s="1503" t="str">
        <f>IF(ISERROR(#REF!),"xx","")</f>
        <v>xx</v>
      </c>
      <c r="B25" s="665" t="s">
        <v>2635</v>
      </c>
      <c r="C25" s="1351"/>
      <c r="D25" s="666" t="s">
        <v>2636</v>
      </c>
      <c r="E25" s="667" t="s">
        <v>3550</v>
      </c>
      <c r="F25" s="1956">
        <v>49.297414320000009</v>
      </c>
      <c r="G25" s="172" t="s">
        <v>4102</v>
      </c>
      <c r="H25" s="164" t="s">
        <v>4103</v>
      </c>
      <c r="I25" s="171" t="s">
        <v>4132</v>
      </c>
      <c r="J25" s="123"/>
      <c r="K25" s="123"/>
      <c r="L25" s="123"/>
      <c r="M25" s="923"/>
      <c r="N25" s="344"/>
      <c r="O25" s="480"/>
      <c r="P25" s="999" t="s">
        <v>2640</v>
      </c>
      <c r="S25" s="3"/>
    </row>
    <row r="26" spans="1:19" s="2" customFormat="1">
      <c r="A26" s="1503" t="str">
        <f>IF(ISERROR(#REF!),"xx","")</f>
        <v>xx</v>
      </c>
      <c r="B26" s="662">
        <v>9967001961</v>
      </c>
      <c r="C26" s="1350"/>
      <c r="D26" s="663" t="s">
        <v>1760</v>
      </c>
      <c r="E26" s="664" t="s">
        <v>1485</v>
      </c>
      <c r="F26" s="1956">
        <v>166.99264797600003</v>
      </c>
      <c r="G26" s="166" t="s">
        <v>4102</v>
      </c>
      <c r="H26" s="167" t="s">
        <v>4103</v>
      </c>
      <c r="I26" s="379" t="s">
        <v>4132</v>
      </c>
      <c r="J26" s="365"/>
      <c r="K26" s="365"/>
      <c r="L26" s="365"/>
      <c r="M26" s="332"/>
      <c r="N26" s="332"/>
      <c r="O26" s="838"/>
      <c r="P26" s="86" t="s">
        <v>733</v>
      </c>
      <c r="Q26"/>
      <c r="R26" s="287"/>
      <c r="S26" s="3"/>
    </row>
    <row r="27" spans="1:19" s="2" customFormat="1">
      <c r="A27" s="1503" t="str">
        <f>IF(ISERROR(#REF!),"xx","")</f>
        <v>xx</v>
      </c>
      <c r="B27" s="665" t="s">
        <v>3540</v>
      </c>
      <c r="C27" s="1351"/>
      <c r="D27" s="666" t="s">
        <v>3541</v>
      </c>
      <c r="E27" s="667" t="s">
        <v>3551</v>
      </c>
      <c r="F27" s="1956">
        <v>134.62130404800001</v>
      </c>
      <c r="G27" s="166" t="s">
        <v>4102</v>
      </c>
      <c r="H27" s="167" t="s">
        <v>4103</v>
      </c>
      <c r="I27" s="379" t="s">
        <v>4132</v>
      </c>
      <c r="J27" s="365"/>
      <c r="K27" s="365"/>
      <c r="L27" s="365"/>
      <c r="M27" s="332"/>
      <c r="N27" s="332"/>
      <c r="O27" s="838"/>
      <c r="P27" s="86" t="s">
        <v>3571</v>
      </c>
      <c r="Q27"/>
      <c r="R27" s="287"/>
      <c r="S27" s="3"/>
    </row>
    <row r="28" spans="1:19" s="44" customFormat="1">
      <c r="A28" s="1503" t="str">
        <f>IF(ISERROR(#REF!),"xx","")</f>
        <v>xx</v>
      </c>
      <c r="B28" s="662" t="s">
        <v>3527</v>
      </c>
      <c r="C28" s="1350"/>
      <c r="D28" s="663" t="s">
        <v>3528</v>
      </c>
      <c r="E28" s="664" t="s">
        <v>1780</v>
      </c>
      <c r="F28" s="1956">
        <v>1087.5234530160003</v>
      </c>
      <c r="G28" s="159" t="s">
        <v>4102</v>
      </c>
      <c r="H28" s="160" t="s">
        <v>4103</v>
      </c>
      <c r="I28" s="170" t="s">
        <v>4132</v>
      </c>
      <c r="J28" s="124"/>
      <c r="K28" s="124"/>
      <c r="L28" s="124"/>
      <c r="M28" s="182"/>
      <c r="N28" s="182"/>
      <c r="O28" s="486"/>
      <c r="P28" s="155" t="s">
        <v>3572</v>
      </c>
      <c r="Q28"/>
      <c r="R28" s="287"/>
      <c r="S28" s="3"/>
    </row>
    <row r="29" spans="1:19" s="44" customFormat="1">
      <c r="A29" s="1503" t="str">
        <f>IF(ISERROR(#REF!),"xx","")</f>
        <v>xx</v>
      </c>
      <c r="B29" s="662" t="s">
        <v>3529</v>
      </c>
      <c r="C29" s="1350"/>
      <c r="D29" s="663" t="s">
        <v>3557</v>
      </c>
      <c r="E29" s="664" t="s">
        <v>2385</v>
      </c>
      <c r="F29" s="1956">
        <v>1928.2599262080003</v>
      </c>
      <c r="G29" s="166" t="s">
        <v>4102</v>
      </c>
      <c r="H29" s="162" t="s">
        <v>4103</v>
      </c>
      <c r="I29" s="153" t="s">
        <v>4132</v>
      </c>
      <c r="J29" s="139"/>
      <c r="K29" s="139"/>
      <c r="L29" s="139"/>
      <c r="M29" s="139"/>
      <c r="N29" s="139"/>
      <c r="O29" s="208"/>
      <c r="P29" s="86" t="s">
        <v>3573</v>
      </c>
      <c r="Q29"/>
      <c r="R29" s="287"/>
    </row>
    <row r="30" spans="1:19" s="44" customFormat="1">
      <c r="A30" s="1503" t="str">
        <f>IF(ISERROR(#REF!),"xx","")</f>
        <v>xx</v>
      </c>
      <c r="B30" s="662" t="s">
        <v>456</v>
      </c>
      <c r="C30" s="1350"/>
      <c r="D30" s="663" t="s">
        <v>467</v>
      </c>
      <c r="E30" s="664" t="s">
        <v>474</v>
      </c>
      <c r="F30" s="1956">
        <v>342.43895901600001</v>
      </c>
      <c r="G30" s="166" t="s">
        <v>4102</v>
      </c>
      <c r="H30" s="162" t="s">
        <v>4103</v>
      </c>
      <c r="I30" s="153" t="s">
        <v>4132</v>
      </c>
      <c r="J30" s="139"/>
      <c r="K30" s="139"/>
      <c r="L30" s="139"/>
      <c r="M30" s="139"/>
      <c r="N30" s="139"/>
      <c r="O30" s="208"/>
      <c r="P30" s="617" t="s">
        <v>1965</v>
      </c>
      <c r="Q30"/>
      <c r="R30" s="287"/>
    </row>
    <row r="31" spans="1:19">
      <c r="A31" s="1503" t="str">
        <f>IF(ISERROR(#REF!),"xx","")</f>
        <v>xx</v>
      </c>
      <c r="B31" s="662" t="s">
        <v>3530</v>
      </c>
      <c r="C31" s="1350"/>
      <c r="D31" s="663" t="s">
        <v>3531</v>
      </c>
      <c r="E31" s="664" t="s">
        <v>472</v>
      </c>
      <c r="F31" s="1956">
        <v>2870.7964971840006</v>
      </c>
      <c r="G31" s="166" t="s">
        <v>4102</v>
      </c>
      <c r="H31" s="162" t="s">
        <v>4103</v>
      </c>
      <c r="I31" s="153" t="s">
        <v>4132</v>
      </c>
      <c r="J31" s="139"/>
      <c r="K31" s="139"/>
      <c r="L31" s="139"/>
      <c r="M31" s="924"/>
      <c r="N31" s="297"/>
      <c r="O31" s="485"/>
      <c r="P31" s="86" t="s">
        <v>3574</v>
      </c>
      <c r="S31" s="3"/>
    </row>
    <row r="32" spans="1:19" s="2" customFormat="1">
      <c r="A32" s="1503" t="str">
        <f>IF(ISERROR(#REF!),"xx","")</f>
        <v>xx</v>
      </c>
      <c r="B32" s="662" t="s">
        <v>3532</v>
      </c>
      <c r="C32" s="1350"/>
      <c r="D32" s="663" t="s">
        <v>3558</v>
      </c>
      <c r="E32" s="664" t="s">
        <v>2385</v>
      </c>
      <c r="F32" s="1956">
        <v>3921.9748223040006</v>
      </c>
      <c r="G32" s="161" t="s">
        <v>4102</v>
      </c>
      <c r="H32" s="162" t="s">
        <v>4103</v>
      </c>
      <c r="I32" s="153" t="s">
        <v>4132</v>
      </c>
      <c r="J32" s="205"/>
      <c r="K32" s="205"/>
      <c r="L32" s="205"/>
      <c r="M32" s="350"/>
      <c r="N32" s="205"/>
      <c r="O32" s="485"/>
      <c r="P32" s="14" t="s">
        <v>3575</v>
      </c>
      <c r="Q32"/>
      <c r="R32" s="287"/>
      <c r="S32" s="3"/>
    </row>
    <row r="33" spans="1:19" s="2" customFormat="1">
      <c r="A33" s="1503" t="str">
        <f>IF(ISERROR(#REF!),"xx","")</f>
        <v>xx</v>
      </c>
      <c r="B33" s="662" t="s">
        <v>3533</v>
      </c>
      <c r="C33" s="1350"/>
      <c r="D33" s="663" t="s">
        <v>3534</v>
      </c>
      <c r="E33" s="664" t="s">
        <v>3883</v>
      </c>
      <c r="F33" s="1956">
        <v>4015.827352152</v>
      </c>
      <c r="G33" s="161" t="s">
        <v>4102</v>
      </c>
      <c r="H33" s="162" t="s">
        <v>4103</v>
      </c>
      <c r="I33" s="153" t="s">
        <v>4132</v>
      </c>
      <c r="J33" s="205"/>
      <c r="K33" s="205"/>
      <c r="L33" s="205"/>
      <c r="M33" s="350"/>
      <c r="N33" s="205"/>
      <c r="O33" s="485"/>
      <c r="P33" s="14"/>
      <c r="Q33"/>
      <c r="R33" s="287"/>
      <c r="S33" s="3"/>
    </row>
    <row r="34" spans="1:19">
      <c r="A34" s="1503" t="str">
        <f>IF(ISERROR(#REF!),"xx","")</f>
        <v>xx</v>
      </c>
      <c r="B34" s="662" t="s">
        <v>3535</v>
      </c>
      <c r="C34" s="1350"/>
      <c r="D34" s="663" t="s">
        <v>1635</v>
      </c>
      <c r="E34" s="664" t="s">
        <v>3739</v>
      </c>
      <c r="F34" s="1956">
        <v>306.61867051200005</v>
      </c>
      <c r="G34" s="161" t="s">
        <v>4102</v>
      </c>
      <c r="H34" s="162" t="s">
        <v>4103</v>
      </c>
      <c r="I34" s="153" t="s">
        <v>4132</v>
      </c>
      <c r="J34" s="139"/>
      <c r="K34" s="139"/>
      <c r="L34" s="139"/>
      <c r="M34" s="297"/>
      <c r="N34" s="139"/>
      <c r="O34" s="485"/>
      <c r="P34" s="88" t="s">
        <v>3576</v>
      </c>
      <c r="S34" s="3"/>
    </row>
    <row r="35" spans="1:19" s="44" customFormat="1">
      <c r="A35" s="1503" t="str">
        <f>IF(ISERROR(#REF!),"xx","")</f>
        <v>xx</v>
      </c>
      <c r="B35" s="686" t="s">
        <v>3536</v>
      </c>
      <c r="C35" s="1350"/>
      <c r="D35" s="663" t="s">
        <v>3537</v>
      </c>
      <c r="E35" s="664" t="s">
        <v>3556</v>
      </c>
      <c r="F35" s="1956">
        <v>929.5842845520001</v>
      </c>
      <c r="G35" s="161" t="s">
        <v>4102</v>
      </c>
      <c r="H35" s="162" t="s">
        <v>4103</v>
      </c>
      <c r="I35" s="153" t="s">
        <v>4132</v>
      </c>
      <c r="J35" s="139"/>
      <c r="K35" s="139"/>
      <c r="L35" s="139"/>
      <c r="M35" s="297"/>
      <c r="N35" s="139"/>
      <c r="O35" s="485"/>
      <c r="P35" s="86" t="s">
        <v>1199</v>
      </c>
      <c r="Q35"/>
      <c r="R35" s="287"/>
      <c r="S35" s="3"/>
    </row>
    <row r="36" spans="1:19" s="44" customFormat="1">
      <c r="A36" s="1503" t="str">
        <f>IF(ISERROR(#REF!),"xx","")</f>
        <v>xx</v>
      </c>
      <c r="B36" s="662" t="s">
        <v>3538</v>
      </c>
      <c r="C36" s="1350"/>
      <c r="D36" s="663" t="s">
        <v>3539</v>
      </c>
      <c r="E36" s="664" t="s">
        <v>474</v>
      </c>
      <c r="F36" s="1956">
        <v>459.34693358400006</v>
      </c>
      <c r="G36" s="166" t="s">
        <v>4102</v>
      </c>
      <c r="H36" s="162" t="s">
        <v>4103</v>
      </c>
      <c r="I36" s="153" t="s">
        <v>4132</v>
      </c>
      <c r="J36" s="139"/>
      <c r="K36" s="139"/>
      <c r="L36" s="139"/>
      <c r="M36" s="297"/>
      <c r="N36" s="139"/>
      <c r="O36" s="485"/>
      <c r="P36" s="86" t="s">
        <v>1965</v>
      </c>
      <c r="Q36"/>
      <c r="R36" s="287"/>
      <c r="S36" s="3"/>
    </row>
    <row r="37" spans="1:19">
      <c r="A37" s="1503" t="str">
        <f>IF(ISERROR(#REF!),"xx","")</f>
        <v>xx</v>
      </c>
      <c r="B37" s="674" t="s">
        <v>4104</v>
      </c>
      <c r="C37" s="1349"/>
      <c r="D37" s="708" t="s">
        <v>3542</v>
      </c>
      <c r="E37" s="673" t="s">
        <v>829</v>
      </c>
      <c r="F37" s="1956">
        <v>135.33358608000003</v>
      </c>
      <c r="G37" s="159" t="s">
        <v>4102</v>
      </c>
      <c r="H37" s="160" t="s">
        <v>4103</v>
      </c>
      <c r="I37" s="170" t="s">
        <v>4132</v>
      </c>
      <c r="J37" s="124"/>
      <c r="K37" s="124"/>
      <c r="L37" s="124"/>
      <c r="M37" s="182"/>
      <c r="N37" s="182"/>
      <c r="O37" s="486"/>
      <c r="P37" s="411" t="s">
        <v>3555</v>
      </c>
      <c r="S37" s="3"/>
    </row>
    <row r="38" spans="1:19">
      <c r="A38" s="1503" t="str">
        <f>IF(ISERROR(#REF!),"xx","")</f>
        <v>xx</v>
      </c>
      <c r="B38" s="662" t="s">
        <v>3547</v>
      </c>
      <c r="C38" s="1350"/>
      <c r="D38" s="663" t="s">
        <v>1197</v>
      </c>
      <c r="E38" s="664" t="s">
        <v>882</v>
      </c>
      <c r="F38" s="1956">
        <v>615.18674448000013</v>
      </c>
      <c r="G38" s="161" t="s">
        <v>4102</v>
      </c>
      <c r="H38" s="162" t="s">
        <v>4103</v>
      </c>
      <c r="I38" s="153" t="s">
        <v>4132</v>
      </c>
      <c r="J38" s="139"/>
      <c r="K38" s="139"/>
      <c r="L38" s="139"/>
      <c r="M38" s="297"/>
      <c r="N38" s="297"/>
      <c r="O38" s="485"/>
      <c r="P38" s="88" t="s">
        <v>3549</v>
      </c>
      <c r="S38" s="3"/>
    </row>
    <row r="39" spans="1:19">
      <c r="A39" s="1503" t="str">
        <f>IF(ISERROR(#REF!),"xx","")</f>
        <v>xx</v>
      </c>
      <c r="B39" s="662" t="s">
        <v>3559</v>
      </c>
      <c r="C39" s="1350"/>
      <c r="D39" s="663" t="s">
        <v>3158</v>
      </c>
      <c r="E39" s="664" t="s">
        <v>3160</v>
      </c>
      <c r="F39" s="1956">
        <v>191.49140102400006</v>
      </c>
      <c r="G39" s="161" t="s">
        <v>4102</v>
      </c>
      <c r="H39" s="162" t="s">
        <v>4103</v>
      </c>
      <c r="I39" s="153" t="s">
        <v>4132</v>
      </c>
      <c r="J39" s="139"/>
      <c r="K39" s="139"/>
      <c r="L39" s="139"/>
      <c r="M39" s="297"/>
      <c r="N39" s="297"/>
      <c r="O39" s="485"/>
      <c r="P39" s="88" t="s">
        <v>3159</v>
      </c>
      <c r="S39" s="3"/>
    </row>
    <row r="40" spans="1:19">
      <c r="A40" s="1503" t="str">
        <f>IF(ISERROR(#REF!),"xx","")</f>
        <v>xx</v>
      </c>
      <c r="B40" s="665" t="s">
        <v>3943</v>
      </c>
      <c r="C40" s="1351"/>
      <c r="D40" s="666" t="s">
        <v>3764</v>
      </c>
      <c r="E40" s="667" t="s">
        <v>3885</v>
      </c>
      <c r="F40" s="1956">
        <v>193.10340772800001</v>
      </c>
      <c r="G40" s="163" t="s">
        <v>4102</v>
      </c>
      <c r="H40" s="164" t="s">
        <v>4103</v>
      </c>
      <c r="I40" s="171" t="s">
        <v>4132</v>
      </c>
      <c r="J40" s="123"/>
      <c r="K40" s="123"/>
      <c r="L40" s="123"/>
      <c r="M40" s="344"/>
      <c r="N40" s="344"/>
      <c r="O40" s="480"/>
      <c r="P40" s="256" t="s">
        <v>3180</v>
      </c>
      <c r="S40" s="3"/>
    </row>
    <row r="41" spans="1:19">
      <c r="A41" s="1503" t="str">
        <f>IF(ISERROR(#REF!),"xx","")</f>
        <v>xx</v>
      </c>
      <c r="B41" s="662" t="s">
        <v>3543</v>
      </c>
      <c r="C41" s="1350"/>
      <c r="D41" s="663" t="s">
        <v>3545</v>
      </c>
      <c r="E41" s="664" t="s">
        <v>1301</v>
      </c>
      <c r="F41" s="1956">
        <v>134.75251389600001</v>
      </c>
      <c r="G41" s="161" t="s">
        <v>4102</v>
      </c>
      <c r="H41" s="162" t="s">
        <v>4103</v>
      </c>
      <c r="I41" s="153" t="s">
        <v>4132</v>
      </c>
      <c r="J41" s="139"/>
      <c r="K41" s="139"/>
      <c r="L41" s="139"/>
      <c r="M41" s="297"/>
      <c r="N41" s="297"/>
      <c r="O41" s="485"/>
      <c r="P41" s="88" t="s">
        <v>1966</v>
      </c>
      <c r="S41" s="3"/>
    </row>
    <row r="42" spans="1:19">
      <c r="A42" s="1503" t="str">
        <f>IF(ISERROR(#REF!),"xx","")</f>
        <v>xx</v>
      </c>
      <c r="B42" s="662" t="s">
        <v>3544</v>
      </c>
      <c r="C42" s="1350"/>
      <c r="D42" s="663" t="s">
        <v>3546</v>
      </c>
      <c r="E42" s="664" t="s">
        <v>1638</v>
      </c>
      <c r="F42" s="1956">
        <v>195.29648661600004</v>
      </c>
      <c r="G42" s="161" t="s">
        <v>4102</v>
      </c>
      <c r="H42" s="162" t="s">
        <v>4103</v>
      </c>
      <c r="I42" s="153" t="s">
        <v>4132</v>
      </c>
      <c r="J42" s="139"/>
      <c r="K42" s="139"/>
      <c r="L42" s="139"/>
      <c r="M42" s="297"/>
      <c r="N42" s="297"/>
      <c r="O42" s="485"/>
      <c r="P42" s="88" t="s">
        <v>1967</v>
      </c>
      <c r="S42" s="3"/>
    </row>
    <row r="43" spans="1:19">
      <c r="A43" s="1503" t="str">
        <f>IF(ISERROR(#REF!),"xx","")</f>
        <v>xx</v>
      </c>
      <c r="B43" s="665" t="s">
        <v>4105</v>
      </c>
      <c r="C43" s="1351"/>
      <c r="D43" s="666" t="s">
        <v>3548</v>
      </c>
      <c r="E43" s="667" t="s">
        <v>327</v>
      </c>
      <c r="F43" s="1956">
        <v>892.00203523200025</v>
      </c>
      <c r="G43" s="163" t="s">
        <v>4102</v>
      </c>
      <c r="H43" s="164" t="s">
        <v>4103</v>
      </c>
      <c r="I43" s="171" t="s">
        <v>4132</v>
      </c>
      <c r="J43" s="123"/>
      <c r="K43" s="123"/>
      <c r="L43" s="123"/>
      <c r="M43" s="344"/>
      <c r="N43" s="344"/>
      <c r="O43" s="480"/>
      <c r="P43" s="256"/>
      <c r="S43" s="3"/>
    </row>
    <row r="44" spans="1:19" s="2" customFormat="1">
      <c r="A44" s="1503" t="str">
        <f>IF(ISERROR(#REF!),"xx","")</f>
        <v>xx</v>
      </c>
      <c r="B44" s="662" t="s">
        <v>3554</v>
      </c>
      <c r="C44" s="1350"/>
      <c r="D44" s="663" t="s">
        <v>3553</v>
      </c>
      <c r="E44" s="664" t="s">
        <v>1626</v>
      </c>
      <c r="F44" s="1956">
        <v>945.31072204800012</v>
      </c>
      <c r="G44" s="161" t="s">
        <v>4102</v>
      </c>
      <c r="H44" s="162" t="s">
        <v>4103</v>
      </c>
      <c r="I44" s="153" t="s">
        <v>4132</v>
      </c>
      <c r="J44" s="139"/>
      <c r="K44" s="183"/>
      <c r="L44" s="139"/>
      <c r="M44" s="297"/>
      <c r="N44" s="183"/>
      <c r="O44" s="485"/>
      <c r="P44" s="14"/>
      <c r="Q44"/>
      <c r="R44" s="287"/>
      <c r="S44" s="3"/>
    </row>
    <row r="45" spans="1:19">
      <c r="A45" s="1503" t="str">
        <f>IF(ISERROR(#REF!),"xx","")</f>
        <v>xx</v>
      </c>
      <c r="B45" s="662">
        <v>4614506</v>
      </c>
      <c r="C45" s="1350"/>
      <c r="D45" s="663" t="s">
        <v>19</v>
      </c>
      <c r="E45" s="664" t="s">
        <v>240</v>
      </c>
      <c r="F45" s="1956">
        <v>31.265432352000005</v>
      </c>
      <c r="G45" s="161" t="s">
        <v>4102</v>
      </c>
      <c r="H45" s="162" t="s">
        <v>4103</v>
      </c>
      <c r="I45" s="153" t="s">
        <v>4132</v>
      </c>
      <c r="J45" s="139"/>
      <c r="K45" s="139"/>
      <c r="L45" s="139"/>
      <c r="M45" s="297"/>
      <c r="N45" s="297"/>
      <c r="O45" s="485"/>
      <c r="P45" s="88" t="s">
        <v>994</v>
      </c>
      <c r="S45" s="3"/>
    </row>
    <row r="46" spans="1:19" s="44" customFormat="1">
      <c r="A46" s="1503" t="str">
        <f>IF(ISERROR(#REF!),"xx","")</f>
        <v>xx</v>
      </c>
      <c r="B46" s="665">
        <v>4614511</v>
      </c>
      <c r="C46" s="1351"/>
      <c r="D46" s="666" t="s">
        <v>3148</v>
      </c>
      <c r="E46" s="667"/>
      <c r="F46" s="1956">
        <v>35.16423926400001</v>
      </c>
      <c r="G46" s="163" t="s">
        <v>4102</v>
      </c>
      <c r="H46" s="164" t="s">
        <v>4103</v>
      </c>
      <c r="I46" s="171" t="s">
        <v>4132</v>
      </c>
      <c r="J46" s="123"/>
      <c r="K46" s="123"/>
      <c r="L46" s="123"/>
      <c r="M46" s="344"/>
      <c r="N46" s="344"/>
      <c r="O46" s="480"/>
      <c r="P46" s="310"/>
      <c r="Q46"/>
      <c r="R46" s="287"/>
      <c r="S46" s="3"/>
    </row>
    <row r="47" spans="1:19">
      <c r="A47" s="1503" t="str">
        <f>IF(ISERROR(#REF!),"xx","")</f>
        <v>xx</v>
      </c>
      <c r="B47" s="674" t="s">
        <v>1601</v>
      </c>
      <c r="C47" s="1349"/>
      <c r="D47" s="708" t="s">
        <v>464</v>
      </c>
      <c r="E47" s="673" t="s">
        <v>995</v>
      </c>
      <c r="F47" s="1956">
        <v>704.99051330400016</v>
      </c>
      <c r="G47" s="159" t="s">
        <v>4102</v>
      </c>
      <c r="H47" s="160" t="s">
        <v>4103</v>
      </c>
      <c r="I47" s="170" t="s">
        <v>4132</v>
      </c>
      <c r="J47" s="124"/>
      <c r="K47" s="124"/>
      <c r="L47" s="124"/>
      <c r="M47" s="182"/>
      <c r="N47" s="182"/>
      <c r="O47" s="486"/>
      <c r="P47" s="411"/>
      <c r="S47" s="3"/>
    </row>
    <row r="48" spans="1:19">
      <c r="A48" s="1503" t="str">
        <f>IF(ISERROR(#REF!),"xx","")</f>
        <v>xx</v>
      </c>
      <c r="B48" s="662" t="s">
        <v>3075</v>
      </c>
      <c r="C48" s="1350"/>
      <c r="D48" s="663" t="s">
        <v>1194</v>
      </c>
      <c r="E48" s="664" t="s">
        <v>542</v>
      </c>
      <c r="F48" s="1956">
        <v>90.197398368000009</v>
      </c>
      <c r="G48" s="161" t="s">
        <v>4102</v>
      </c>
      <c r="H48" s="162" t="s">
        <v>4103</v>
      </c>
      <c r="I48" s="153" t="s">
        <v>4132</v>
      </c>
      <c r="J48" s="139"/>
      <c r="K48" s="183"/>
      <c r="L48" s="139"/>
      <c r="M48" s="297"/>
      <c r="N48" s="183"/>
      <c r="O48" s="485"/>
      <c r="P48" s="88"/>
      <c r="S48" s="3"/>
    </row>
    <row r="49" spans="1:19">
      <c r="A49" s="1503" t="str">
        <f>IF(ISERROR(#REF!),"xx","")</f>
        <v>xx</v>
      </c>
      <c r="B49" s="665" t="s">
        <v>247</v>
      </c>
      <c r="C49" s="1351"/>
      <c r="D49" s="666" t="s">
        <v>248</v>
      </c>
      <c r="E49" s="667" t="s">
        <v>249</v>
      </c>
      <c r="F49" s="1956">
        <v>43.074318671999997</v>
      </c>
      <c r="G49" s="163" t="s">
        <v>4102</v>
      </c>
      <c r="H49" s="164" t="s">
        <v>4103</v>
      </c>
      <c r="I49" s="171" t="s">
        <v>4132</v>
      </c>
      <c r="J49" s="123"/>
      <c r="K49" s="209"/>
      <c r="L49" s="123"/>
      <c r="M49" s="344"/>
      <c r="N49" s="209"/>
      <c r="O49" s="480"/>
      <c r="P49" s="256"/>
      <c r="S49" s="3"/>
    </row>
    <row r="50" spans="1:19">
      <c r="A50" s="1503" t="str">
        <f>IF(ISERROR(#REF!),"xx","")</f>
        <v>xx</v>
      </c>
      <c r="B50" s="668" t="s">
        <v>462</v>
      </c>
      <c r="C50" s="1350"/>
      <c r="D50" s="663" t="s">
        <v>1195</v>
      </c>
      <c r="E50" s="664" t="s">
        <v>1303</v>
      </c>
      <c r="F50" s="1956">
        <v>65.623668264000003</v>
      </c>
      <c r="G50" s="161" t="s">
        <v>4102</v>
      </c>
      <c r="H50" s="162" t="s">
        <v>4103</v>
      </c>
      <c r="I50" s="153" t="s">
        <v>4132</v>
      </c>
      <c r="J50" s="139"/>
      <c r="K50" s="183"/>
      <c r="L50" s="139"/>
      <c r="M50" s="297"/>
      <c r="N50" s="183"/>
      <c r="O50" s="485"/>
      <c r="P50" s="88"/>
      <c r="S50" s="3"/>
    </row>
    <row r="51" spans="1:19" s="44" customFormat="1">
      <c r="A51" s="1503" t="str">
        <f>IF(ISERROR(#REF!),"xx","")</f>
        <v>xx</v>
      </c>
      <c r="B51" s="662" t="s">
        <v>3076</v>
      </c>
      <c r="C51" s="1350"/>
      <c r="D51" s="663" t="s">
        <v>1968</v>
      </c>
      <c r="E51" s="664" t="s">
        <v>2472</v>
      </c>
      <c r="F51" s="1956">
        <v>23.898936599999999</v>
      </c>
      <c r="G51" s="166" t="s">
        <v>4102</v>
      </c>
      <c r="H51" s="167" t="s">
        <v>4103</v>
      </c>
      <c r="I51" s="379" t="s">
        <v>4132</v>
      </c>
      <c r="J51" s="128"/>
      <c r="K51" s="291"/>
      <c r="L51" s="139"/>
      <c r="M51" s="215"/>
      <c r="N51" s="291"/>
      <c r="O51" s="838"/>
      <c r="P51" s="86"/>
      <c r="Q51"/>
      <c r="R51" s="287"/>
      <c r="S51" s="3"/>
    </row>
    <row r="52" spans="1:19" s="518" customFormat="1">
      <c r="A52" s="1503" t="str">
        <f>IF(ISERROR(#REF!),"xx","")</f>
        <v>xx</v>
      </c>
      <c r="B52" s="871" t="s">
        <v>3560</v>
      </c>
      <c r="C52" s="1328"/>
      <c r="D52" s="690" t="s">
        <v>3561</v>
      </c>
      <c r="E52" s="691" t="s">
        <v>3577</v>
      </c>
      <c r="F52" s="1956">
        <v>219.94519377600002</v>
      </c>
      <c r="G52" s="591" t="s">
        <v>4102</v>
      </c>
      <c r="H52" s="557" t="s">
        <v>4103</v>
      </c>
      <c r="I52" s="910" t="s">
        <v>4132</v>
      </c>
      <c r="J52" s="567"/>
      <c r="K52" s="874"/>
      <c r="L52" s="562"/>
      <c r="M52" s="568"/>
      <c r="N52" s="568"/>
      <c r="O52" s="752"/>
      <c r="P52" s="586"/>
      <c r="Q52"/>
      <c r="R52" s="287"/>
      <c r="S52" s="3"/>
    </row>
    <row r="53" spans="1:19" s="518" customFormat="1">
      <c r="A53" s="1503" t="str">
        <f>IF(ISERROR(#REF!),"xx","")</f>
        <v>xx</v>
      </c>
      <c r="B53" s="744" t="s">
        <v>1909</v>
      </c>
      <c r="C53" s="1835"/>
      <c r="D53" s="746" t="s">
        <v>1910</v>
      </c>
      <c r="E53" s="747"/>
      <c r="F53" s="1956">
        <v>22.511861063999998</v>
      </c>
      <c r="G53" s="161" t="s">
        <v>4102</v>
      </c>
      <c r="H53" s="162" t="s">
        <v>4103</v>
      </c>
      <c r="I53" s="153" t="s">
        <v>4132</v>
      </c>
      <c r="J53" s="546"/>
      <c r="K53" s="551"/>
      <c r="L53" s="552"/>
      <c r="M53" s="553"/>
      <c r="N53" s="553"/>
      <c r="O53" s="751"/>
      <c r="P53" s="594"/>
      <c r="Q53"/>
      <c r="R53" s="287"/>
      <c r="S53" s="3"/>
    </row>
    <row r="54" spans="1:19" s="518" customFormat="1" ht="12.75" customHeight="1">
      <c r="A54" s="1503" t="str">
        <f>IF(ISERROR(#REF!),"xx","")</f>
        <v>xx</v>
      </c>
      <c r="B54" s="1669">
        <v>9967004865</v>
      </c>
      <c r="C54" s="1328"/>
      <c r="D54" s="690" t="s">
        <v>3643</v>
      </c>
      <c r="E54" s="691" t="s">
        <v>3002</v>
      </c>
      <c r="F54" s="1956">
        <v>54.995670576000002</v>
      </c>
      <c r="G54" s="591" t="s">
        <v>4102</v>
      </c>
      <c r="H54" s="557" t="s">
        <v>4103</v>
      </c>
      <c r="I54" s="910" t="s">
        <v>4132</v>
      </c>
      <c r="J54" s="605"/>
      <c r="K54" s="605"/>
      <c r="L54" s="1002"/>
      <c r="M54" s="901"/>
      <c r="N54" s="595"/>
      <c r="O54" s="563"/>
      <c r="P54" s="615"/>
      <c r="Q54" s="44"/>
      <c r="R54" s="287"/>
    </row>
    <row r="55" spans="1:19" s="44" customFormat="1">
      <c r="A55" s="1503" t="str">
        <f>IF(ISERROR(#REF!),"xx","")</f>
        <v>xx</v>
      </c>
      <c r="B55" s="662">
        <v>4623485</v>
      </c>
      <c r="C55" s="1350"/>
      <c r="D55" s="669" t="s">
        <v>812</v>
      </c>
      <c r="E55" s="664"/>
      <c r="F55" s="1956">
        <v>111.32218389600003</v>
      </c>
      <c r="G55" s="220" t="s">
        <v>4102</v>
      </c>
      <c r="H55" s="221" t="s">
        <v>4103</v>
      </c>
      <c r="I55" s="415" t="s">
        <v>4132</v>
      </c>
      <c r="J55" s="139"/>
      <c r="K55" s="183"/>
      <c r="L55" s="139"/>
      <c r="M55" s="297"/>
      <c r="N55" s="297"/>
      <c r="O55" s="485"/>
      <c r="P55" s="14" t="s">
        <v>1076</v>
      </c>
      <c r="Q55"/>
      <c r="R55" s="287"/>
      <c r="S55" s="3"/>
    </row>
    <row r="56" spans="1:19">
      <c r="A56" s="1503" t="str">
        <f>IF(ISERROR(#REF!),"xx","")</f>
        <v>xx</v>
      </c>
      <c r="B56" s="689">
        <v>9967002640</v>
      </c>
      <c r="C56" s="1328"/>
      <c r="D56" s="696" t="s">
        <v>2477</v>
      </c>
      <c r="E56" s="667"/>
      <c r="F56" s="1956">
        <v>205.06224816000005</v>
      </c>
      <c r="G56" s="222" t="s">
        <v>4102</v>
      </c>
      <c r="H56" s="223" t="s">
        <v>4103</v>
      </c>
      <c r="I56" s="1842" t="s">
        <v>4132</v>
      </c>
      <c r="J56" s="224"/>
      <c r="K56" s="224"/>
      <c r="L56" s="225"/>
      <c r="M56" s="351"/>
      <c r="N56" s="282"/>
      <c r="O56" s="480"/>
      <c r="P56" s="5"/>
      <c r="S56" s="3"/>
    </row>
    <row r="57" spans="1:19" s="518" customFormat="1" ht="12.75" customHeight="1">
      <c r="A57" s="1503" t="str">
        <f>IF(ISERROR(#REF!),"xx","")</f>
        <v>xx</v>
      </c>
      <c r="B57" s="1425">
        <v>9967004836</v>
      </c>
      <c r="C57" s="1331"/>
      <c r="D57" s="746" t="s">
        <v>3628</v>
      </c>
      <c r="E57" s="747"/>
      <c r="F57" s="1956">
        <v>41.331102120000011</v>
      </c>
      <c r="G57" s="587" t="s">
        <v>4102</v>
      </c>
      <c r="H57" s="544" t="s">
        <v>4103</v>
      </c>
      <c r="I57" s="875" t="s">
        <v>4132</v>
      </c>
      <c r="J57" s="604"/>
      <c r="K57" s="604"/>
      <c r="L57" s="866"/>
      <c r="M57" s="566"/>
      <c r="N57" s="549"/>
      <c r="O57" s="554"/>
      <c r="P57" s="588" t="s">
        <v>3740</v>
      </c>
      <c r="Q57" s="44"/>
      <c r="R57" s="287"/>
    </row>
    <row r="58" spans="1:19" s="518" customFormat="1" ht="12.75" customHeight="1">
      <c r="A58" s="1503" t="str">
        <f>IF(ISERROR(#REF!),"xx","")</f>
        <v>xx</v>
      </c>
      <c r="B58" s="1425">
        <v>9967004835</v>
      </c>
      <c r="C58" s="1331"/>
      <c r="D58" s="746" t="s">
        <v>3742</v>
      </c>
      <c r="E58" s="747"/>
      <c r="F58" s="1956">
        <v>39.362954400000007</v>
      </c>
      <c r="G58" s="587" t="s">
        <v>4102</v>
      </c>
      <c r="H58" s="544" t="s">
        <v>4103</v>
      </c>
      <c r="I58" s="875" t="s">
        <v>4132</v>
      </c>
      <c r="J58" s="604"/>
      <c r="K58" s="604"/>
      <c r="L58" s="866"/>
      <c r="M58" s="566"/>
      <c r="N58" s="549"/>
      <c r="O58" s="554"/>
      <c r="P58" s="588"/>
      <c r="Q58" s="44"/>
      <c r="R58" s="287"/>
    </row>
    <row r="59" spans="1:19" s="518" customFormat="1" ht="12.75" customHeight="1">
      <c r="A59" s="1503" t="str">
        <f>IF(ISERROR(#REF!),"xx","")</f>
        <v>xx</v>
      </c>
      <c r="B59" s="1425">
        <v>9967008261</v>
      </c>
      <c r="C59" s="1331"/>
      <c r="D59" s="746" t="s">
        <v>4519</v>
      </c>
      <c r="E59" s="747"/>
      <c r="F59" s="1956">
        <v>39.362954400000007</v>
      </c>
      <c r="G59" s="587" t="s">
        <v>4102</v>
      </c>
      <c r="H59" s="544" t="s">
        <v>4103</v>
      </c>
      <c r="I59" s="875"/>
      <c r="J59" s="604"/>
      <c r="K59" s="604"/>
      <c r="L59" s="866"/>
      <c r="M59" s="566"/>
      <c r="N59" s="549"/>
      <c r="O59" s="554"/>
      <c r="P59" s="588"/>
      <c r="Q59" s="44"/>
      <c r="R59" s="287"/>
    </row>
    <row r="60" spans="1:19" s="518" customFormat="1" ht="12.75" customHeight="1">
      <c r="A60" s="1503" t="str">
        <f>IF(ISERROR(#REF!),"xx","")</f>
        <v>xx</v>
      </c>
      <c r="B60" s="1426">
        <v>9967004022</v>
      </c>
      <c r="C60" s="1332"/>
      <c r="D60" s="750" t="s">
        <v>3178</v>
      </c>
      <c r="E60" s="685"/>
      <c r="F60" s="1956">
        <v>166.82394960000002</v>
      </c>
      <c r="G60" s="591" t="s">
        <v>4102</v>
      </c>
      <c r="H60" s="557" t="s">
        <v>4103</v>
      </c>
      <c r="I60" s="558"/>
      <c r="J60" s="567"/>
      <c r="K60" s="1001"/>
      <c r="L60" s="1002"/>
      <c r="M60" s="901"/>
      <c r="N60" s="595"/>
      <c r="O60" s="563"/>
      <c r="P60" s="615" t="s">
        <v>4141</v>
      </c>
      <c r="Q60"/>
      <c r="R60" s="287"/>
    </row>
    <row r="61" spans="1:19">
      <c r="A61" s="1503"/>
      <c r="B61" s="32"/>
      <c r="C61" s="1389"/>
      <c r="D61" s="69"/>
      <c r="E61" s="11"/>
      <c r="F61" s="12"/>
      <c r="G61" s="18"/>
      <c r="H61" s="18"/>
      <c r="I61" s="18"/>
      <c r="J61" s="11"/>
      <c r="K61" s="11"/>
      <c r="L61" s="11"/>
      <c r="M61" s="11"/>
      <c r="N61" s="11"/>
      <c r="O61" s="11"/>
      <c r="P61" s="11"/>
      <c r="S61" s="3"/>
    </row>
    <row r="62" spans="1:19" s="78" customFormat="1">
      <c r="A62" s="1503"/>
      <c r="B62" s="90" t="s">
        <v>3232</v>
      </c>
      <c r="C62" s="1343"/>
      <c r="D62" s="83"/>
      <c r="E62" s="83"/>
      <c r="F62" s="330"/>
      <c r="G62" s="83" t="s">
        <v>10</v>
      </c>
      <c r="H62" s="83"/>
      <c r="I62" s="83"/>
      <c r="J62" s="83"/>
      <c r="K62" s="83"/>
      <c r="L62" s="83"/>
      <c r="M62" s="83"/>
      <c r="N62" s="83"/>
      <c r="O62" s="91"/>
      <c r="P62" s="89"/>
      <c r="Q62"/>
      <c r="R62" s="287"/>
      <c r="S62" s="3"/>
    </row>
    <row r="63" spans="1:19" s="2" customFormat="1">
      <c r="A63" s="1503" t="str">
        <f>IF(ISERROR(#REF!),"xx","")</f>
        <v>xx</v>
      </c>
      <c r="B63" s="674" t="s">
        <v>4106</v>
      </c>
      <c r="C63" s="1349"/>
      <c r="D63" s="708" t="s">
        <v>4107</v>
      </c>
      <c r="E63" s="714" t="s">
        <v>3153</v>
      </c>
      <c r="F63" s="1956">
        <v>4591.3137454800008</v>
      </c>
      <c r="G63" s="159" t="s">
        <v>4102</v>
      </c>
      <c r="H63" s="160" t="s">
        <v>4103</v>
      </c>
      <c r="I63" s="165"/>
      <c r="J63" s="53"/>
      <c r="K63" s="206"/>
      <c r="L63" s="204"/>
      <c r="M63" s="405"/>
      <c r="N63" s="427"/>
      <c r="O63" s="428"/>
      <c r="P63" s="155" t="s">
        <v>2521</v>
      </c>
      <c r="Q63"/>
      <c r="R63" s="287"/>
      <c r="S63" s="3"/>
    </row>
    <row r="64" spans="1:19">
      <c r="A64" s="1503" t="str">
        <f>IF(ISERROR(#REF!),"xx","")</f>
        <v>xx</v>
      </c>
      <c r="B64" s="665" t="s">
        <v>4109</v>
      </c>
      <c r="C64" s="1351"/>
      <c r="D64" s="666" t="s">
        <v>3688</v>
      </c>
      <c r="E64" s="667" t="s">
        <v>4110</v>
      </c>
      <c r="F64" s="1956">
        <v>328.08085279200003</v>
      </c>
      <c r="G64" s="163" t="s">
        <v>4102</v>
      </c>
      <c r="H64" s="164" t="s">
        <v>4103</v>
      </c>
      <c r="I64" s="168"/>
      <c r="J64" s="52"/>
      <c r="K64" s="209"/>
      <c r="L64" s="123"/>
      <c r="M64" s="344"/>
      <c r="N64" s="344"/>
      <c r="O64" s="432"/>
      <c r="P64" s="256" t="s">
        <v>4108</v>
      </c>
      <c r="S64" s="3"/>
    </row>
    <row r="65" spans="1:19" s="44" customFormat="1">
      <c r="A65" s="1503" t="str">
        <f>IF(ISERROR(#REF!),"xx","")</f>
        <v>xx</v>
      </c>
      <c r="B65" s="662">
        <v>9967002122</v>
      </c>
      <c r="C65" s="1350"/>
      <c r="D65" s="669" t="s">
        <v>1919</v>
      </c>
      <c r="E65" s="664"/>
      <c r="F65" s="1956">
        <v>3251.1551022720009</v>
      </c>
      <c r="G65" s="166" t="s">
        <v>4102</v>
      </c>
      <c r="H65" s="167" t="s">
        <v>4103</v>
      </c>
      <c r="I65" s="379" t="s">
        <v>4132</v>
      </c>
      <c r="J65" s="321"/>
      <c r="K65" s="128"/>
      <c r="L65" s="128"/>
      <c r="M65" s="128"/>
      <c r="N65" s="128"/>
      <c r="O65" s="921"/>
      <c r="P65" s="86"/>
      <c r="Q65"/>
      <c r="R65" s="287"/>
      <c r="S65" s="532"/>
    </row>
    <row r="66" spans="1:19" s="44" customFormat="1">
      <c r="A66" s="1503" t="str">
        <f>IF(ISERROR(#REF!),"xx","")</f>
        <v>xx</v>
      </c>
      <c r="B66" s="662">
        <v>9967002124</v>
      </c>
      <c r="C66" s="1350"/>
      <c r="D66" s="669" t="s">
        <v>1911</v>
      </c>
      <c r="E66" s="664"/>
      <c r="F66" s="1956">
        <v>2217.6338738400004</v>
      </c>
      <c r="G66" s="166" t="s">
        <v>4102</v>
      </c>
      <c r="H66" s="162" t="s">
        <v>4103</v>
      </c>
      <c r="I66" s="153" t="s">
        <v>4132</v>
      </c>
      <c r="J66" s="162"/>
      <c r="K66" s="162"/>
      <c r="L66" s="139"/>
      <c r="M66" s="139"/>
      <c r="N66" s="139"/>
      <c r="O66" s="869"/>
      <c r="P66" s="14"/>
      <c r="Q66"/>
      <c r="R66" s="287"/>
      <c r="S66" s="532"/>
    </row>
    <row r="67" spans="1:19" s="44" customFormat="1">
      <c r="A67" s="1503" t="str">
        <f>IF(ISERROR(#REF!),"xx","")</f>
        <v>xx</v>
      </c>
      <c r="B67" s="662">
        <v>9967002123</v>
      </c>
      <c r="C67" s="1350"/>
      <c r="D67" s="669" t="s">
        <v>1912</v>
      </c>
      <c r="E67" s="664"/>
      <c r="F67" s="1956">
        <v>1232.4353580000004</v>
      </c>
      <c r="G67" s="166" t="s">
        <v>4102</v>
      </c>
      <c r="H67" s="162" t="s">
        <v>4103</v>
      </c>
      <c r="I67" s="153" t="s">
        <v>4132</v>
      </c>
      <c r="J67" s="162"/>
      <c r="K67" s="162"/>
      <c r="L67" s="139"/>
      <c r="M67" s="139"/>
      <c r="N67" s="139"/>
      <c r="O67" s="869"/>
      <c r="P67" s="14"/>
      <c r="Q67"/>
      <c r="R67" s="287"/>
      <c r="S67" s="532"/>
    </row>
    <row r="68" spans="1:19">
      <c r="A68" s="1503" t="str">
        <f>IF(ISERROR(#REF!),"xx","")</f>
        <v>xx</v>
      </c>
      <c r="B68" s="665">
        <v>9967002460</v>
      </c>
      <c r="C68" s="1351"/>
      <c r="D68" s="670" t="s">
        <v>1940</v>
      </c>
      <c r="E68" s="667"/>
      <c r="F68" s="1956">
        <v>2810.6086654800006</v>
      </c>
      <c r="G68" s="172" t="s">
        <v>4102</v>
      </c>
      <c r="H68" s="168" t="s">
        <v>4103</v>
      </c>
      <c r="I68" s="380" t="s">
        <v>4132</v>
      </c>
      <c r="J68" s="482"/>
      <c r="K68" s="268"/>
      <c r="L68" s="268"/>
      <c r="M68" s="268"/>
      <c r="N68" s="268"/>
      <c r="O68" s="922"/>
      <c r="P68" s="310"/>
      <c r="S68" s="3"/>
    </row>
    <row r="69" spans="1:19" s="44" customFormat="1">
      <c r="A69" s="1503" t="str">
        <f>IF(ISERROR(#REF!),"xx","")</f>
        <v>xx</v>
      </c>
      <c r="B69" s="662">
        <v>9967004087</v>
      </c>
      <c r="C69" s="1350"/>
      <c r="D69" s="669" t="s">
        <v>3233</v>
      </c>
      <c r="E69" s="664"/>
      <c r="F69" s="1956">
        <v>4188.3683022720006</v>
      </c>
      <c r="G69" s="166" t="s">
        <v>4102</v>
      </c>
      <c r="H69" s="162" t="s">
        <v>4103</v>
      </c>
      <c r="I69" s="153" t="s">
        <v>4132</v>
      </c>
      <c r="J69" s="162"/>
      <c r="K69" s="162"/>
      <c r="L69" s="139"/>
      <c r="M69" s="139"/>
      <c r="N69" s="139"/>
      <c r="O69" s="869"/>
      <c r="P69" s="14"/>
      <c r="Q69"/>
      <c r="R69" s="287"/>
      <c r="S69" s="532"/>
    </row>
    <row r="70" spans="1:19" s="44" customFormat="1">
      <c r="A70" s="1503" t="str">
        <f>IF(ISERROR(#REF!),"xx","")</f>
        <v>xx</v>
      </c>
      <c r="B70" s="662">
        <v>9967004088</v>
      </c>
      <c r="C70" s="1350"/>
      <c r="D70" s="669" t="s">
        <v>3234</v>
      </c>
      <c r="E70" s="664"/>
      <c r="F70" s="1956">
        <v>5125.5815022720008</v>
      </c>
      <c r="G70" s="166" t="s">
        <v>4102</v>
      </c>
      <c r="H70" s="162" t="s">
        <v>4103</v>
      </c>
      <c r="I70" s="153" t="s">
        <v>4132</v>
      </c>
      <c r="J70" s="162"/>
      <c r="K70" s="162"/>
      <c r="L70" s="139"/>
      <c r="M70" s="139"/>
      <c r="N70" s="139"/>
      <c r="O70" s="869"/>
      <c r="P70" s="14"/>
      <c r="Q70"/>
      <c r="R70" s="287"/>
      <c r="S70" s="532"/>
    </row>
    <row r="71" spans="1:19" s="44" customFormat="1">
      <c r="A71" s="1503" t="str">
        <f>IF(ISERROR(#REF!),"xx","")</f>
        <v>xx</v>
      </c>
      <c r="B71" s="662">
        <v>9967004089</v>
      </c>
      <c r="C71" s="1350"/>
      <c r="D71" s="669" t="s">
        <v>3235</v>
      </c>
      <c r="E71" s="664"/>
      <c r="F71" s="1956">
        <v>3154.8470738400001</v>
      </c>
      <c r="G71" s="166" t="s">
        <v>4102</v>
      </c>
      <c r="H71" s="162" t="s">
        <v>4103</v>
      </c>
      <c r="I71" s="153" t="s">
        <v>4132</v>
      </c>
      <c r="J71" s="162"/>
      <c r="K71" s="162"/>
      <c r="L71" s="139"/>
      <c r="M71" s="139"/>
      <c r="N71" s="139"/>
      <c r="O71" s="869"/>
      <c r="P71" s="14"/>
      <c r="Q71"/>
      <c r="R71" s="287"/>
      <c r="S71" s="532"/>
    </row>
    <row r="72" spans="1:19" s="44" customFormat="1">
      <c r="A72" s="1503" t="str">
        <f>IF(ISERROR(#REF!),"xx","")</f>
        <v>xx</v>
      </c>
      <c r="B72" s="665">
        <v>9967004090</v>
      </c>
      <c r="C72" s="1351"/>
      <c r="D72" s="670" t="s">
        <v>3236</v>
      </c>
      <c r="E72" s="667"/>
      <c r="F72" s="1956">
        <v>4092.0602738400007</v>
      </c>
      <c r="G72" s="172" t="s">
        <v>4102</v>
      </c>
      <c r="H72" s="168" t="s">
        <v>4103</v>
      </c>
      <c r="I72" s="380" t="s">
        <v>4132</v>
      </c>
      <c r="J72" s="482"/>
      <c r="K72" s="268"/>
      <c r="L72" s="268"/>
      <c r="M72" s="268"/>
      <c r="N72" s="268"/>
      <c r="O72" s="922"/>
      <c r="P72" s="310"/>
      <c r="Q72"/>
      <c r="R72" s="287"/>
      <c r="S72" s="532"/>
    </row>
    <row r="73" spans="1:19">
      <c r="A73" s="1503" t="str">
        <f>IF(ISERROR(#REF!),"xx","")</f>
        <v>xx</v>
      </c>
      <c r="B73" s="674">
        <v>9967002437</v>
      </c>
      <c r="C73" s="1349"/>
      <c r="D73" s="710" t="s">
        <v>2524</v>
      </c>
      <c r="E73" s="673"/>
      <c r="F73" s="1956">
        <v>2206.1998728000003</v>
      </c>
      <c r="G73" s="169" t="s">
        <v>4102</v>
      </c>
      <c r="H73" s="165" t="s">
        <v>4103</v>
      </c>
      <c r="I73" s="919" t="s">
        <v>4132</v>
      </c>
      <c r="J73" s="1848"/>
      <c r="K73" s="198"/>
      <c r="L73" s="198"/>
      <c r="M73" s="198"/>
      <c r="N73" s="198"/>
      <c r="O73" s="1849"/>
      <c r="P73" s="155"/>
      <c r="S73" s="3"/>
    </row>
    <row r="74" spans="1:19" s="518" customFormat="1">
      <c r="A74" s="1503" t="str">
        <f>IF(ISERROR(#REF!),"xx","")</f>
        <v>xx</v>
      </c>
      <c r="B74" s="686">
        <v>9967002744</v>
      </c>
      <c r="C74" s="1327"/>
      <c r="D74" s="695" t="s">
        <v>3641</v>
      </c>
      <c r="E74" s="688"/>
      <c r="F74" s="1956">
        <v>963.06154005600001</v>
      </c>
      <c r="G74" s="587" t="s">
        <v>4102</v>
      </c>
      <c r="H74" s="544" t="s">
        <v>4103</v>
      </c>
      <c r="I74" s="875" t="s">
        <v>4132</v>
      </c>
      <c r="J74" s="547"/>
      <c r="K74" s="547"/>
      <c r="L74" s="547"/>
      <c r="M74" s="548"/>
      <c r="N74" s="547"/>
      <c r="O74" s="852"/>
      <c r="P74" s="594"/>
      <c r="Q74"/>
      <c r="R74" s="287"/>
      <c r="S74" s="3"/>
    </row>
    <row r="75" spans="1:19" s="518" customFormat="1">
      <c r="A75" s="1503" t="str">
        <f>IF(ISERROR(#REF!),"xx","")</f>
        <v>xx</v>
      </c>
      <c r="B75" s="689">
        <v>9967002745</v>
      </c>
      <c r="C75" s="1328"/>
      <c r="D75" s="696" t="s">
        <v>3642</v>
      </c>
      <c r="E75" s="691"/>
      <c r="F75" s="1956">
        <v>2720.7111753360005</v>
      </c>
      <c r="G75" s="591" t="s">
        <v>4102</v>
      </c>
      <c r="H75" s="557" t="s">
        <v>4103</v>
      </c>
      <c r="I75" s="910" t="s">
        <v>4132</v>
      </c>
      <c r="J75" s="592"/>
      <c r="K75" s="592"/>
      <c r="L75" s="592"/>
      <c r="M75" s="892"/>
      <c r="N75" s="592"/>
      <c r="O75" s="1847"/>
      <c r="P75" s="586"/>
      <c r="Q75"/>
      <c r="R75" s="287"/>
      <c r="S75" s="3"/>
    </row>
    <row r="76" spans="1:19" s="518" customFormat="1">
      <c r="A76" s="1503" t="str">
        <f>IF(ISERROR(#REF!),"xx","")</f>
        <v>xx</v>
      </c>
      <c r="B76" s="686">
        <v>9967002747</v>
      </c>
      <c r="C76" s="1327"/>
      <c r="D76" s="695" t="s">
        <v>3912</v>
      </c>
      <c r="E76" s="688"/>
      <c r="F76" s="1956">
        <v>4553.0004698640005</v>
      </c>
      <c r="G76" s="587" t="s">
        <v>4102</v>
      </c>
      <c r="H76" s="544" t="s">
        <v>4103</v>
      </c>
      <c r="I76" s="875" t="s">
        <v>4132</v>
      </c>
      <c r="J76" s="547"/>
      <c r="K76" s="547"/>
      <c r="L76" s="547"/>
      <c r="M76" s="548"/>
      <c r="N76" s="547"/>
      <c r="O76" s="852"/>
      <c r="P76" s="594"/>
      <c r="Q76"/>
      <c r="R76" s="287"/>
      <c r="S76" s="3"/>
    </row>
    <row r="77" spans="1:19" s="44" customFormat="1">
      <c r="A77" s="1503" t="str">
        <f>IF(ISERROR(#REF!),"xx","")</f>
        <v>xx</v>
      </c>
      <c r="B77" s="662">
        <v>9967002749</v>
      </c>
      <c r="C77" s="1350"/>
      <c r="D77" s="669" t="s">
        <v>3913</v>
      </c>
      <c r="E77" s="664"/>
      <c r="F77" s="1956">
        <v>811.79532957599986</v>
      </c>
      <c r="G77" s="166" t="s">
        <v>4102</v>
      </c>
      <c r="H77" s="162" t="s">
        <v>4103</v>
      </c>
      <c r="I77" s="153" t="s">
        <v>4132</v>
      </c>
      <c r="J77" s="139"/>
      <c r="K77" s="139"/>
      <c r="L77" s="139"/>
      <c r="M77" s="139"/>
      <c r="N77" s="139"/>
      <c r="O77" s="485"/>
      <c r="P77" s="14"/>
      <c r="Q77"/>
      <c r="R77" s="287"/>
      <c r="S77" s="3"/>
    </row>
    <row r="78" spans="1:19" s="44" customFormat="1">
      <c r="A78" s="1503" t="str">
        <f>IF(ISERROR(#REF!),"xx","")</f>
        <v>xx</v>
      </c>
      <c r="B78" s="665">
        <v>9967002750</v>
      </c>
      <c r="C78" s="1351"/>
      <c r="D78" s="670" t="s">
        <v>3914</v>
      </c>
      <c r="E78" s="667"/>
      <c r="F78" s="1956">
        <v>811.79532957599986</v>
      </c>
      <c r="G78" s="172" t="s">
        <v>4102</v>
      </c>
      <c r="H78" s="164" t="s">
        <v>4103</v>
      </c>
      <c r="I78" s="171" t="s">
        <v>4132</v>
      </c>
      <c r="J78" s="164"/>
      <c r="K78" s="164"/>
      <c r="L78" s="123"/>
      <c r="M78" s="123"/>
      <c r="N78" s="123"/>
      <c r="O78" s="923"/>
      <c r="P78" s="5"/>
      <c r="Q78"/>
      <c r="R78" s="287"/>
      <c r="S78" s="532"/>
    </row>
    <row r="79" spans="1:19" ht="15" customHeight="1">
      <c r="A79" s="1503"/>
      <c r="B79" s="2"/>
      <c r="C79" s="1340"/>
      <c r="D79" s="1"/>
      <c r="E79" s="2"/>
      <c r="F79" s="2"/>
      <c r="G79" s="3"/>
      <c r="H79" s="3"/>
      <c r="I79" s="3"/>
      <c r="J79" s="2"/>
      <c r="K79" s="2"/>
      <c r="L79" s="2"/>
      <c r="M79" s="2"/>
      <c r="N79" s="2"/>
      <c r="O79" s="2"/>
      <c r="P79" s="2"/>
      <c r="S79" s="3"/>
    </row>
    <row r="80" spans="1:19" s="78" customFormat="1">
      <c r="A80" s="1503"/>
      <c r="B80" s="90" t="s">
        <v>3231</v>
      </c>
      <c r="C80" s="1343"/>
      <c r="D80" s="83"/>
      <c r="E80" s="83"/>
      <c r="F80" s="330"/>
      <c r="G80" s="83" t="s">
        <v>10</v>
      </c>
      <c r="H80" s="83"/>
      <c r="I80" s="83"/>
      <c r="J80" s="83"/>
      <c r="K80" s="83"/>
      <c r="L80" s="83"/>
      <c r="M80" s="83"/>
      <c r="N80" s="83"/>
      <c r="O80" s="91"/>
      <c r="P80" s="89"/>
      <c r="Q80"/>
      <c r="R80" s="287"/>
      <c r="S80" s="3"/>
    </row>
    <row r="81" spans="1:19" s="44" customFormat="1">
      <c r="A81" s="1503" t="str">
        <f>IF(ISERROR(#REF!),"xx","")</f>
        <v>xx</v>
      </c>
      <c r="B81" s="755" t="s">
        <v>451</v>
      </c>
      <c r="C81" s="1347"/>
      <c r="D81" s="756" t="s">
        <v>1189</v>
      </c>
      <c r="E81" s="757" t="s">
        <v>613</v>
      </c>
      <c r="F81" s="1956">
        <v>143.54357371199998</v>
      </c>
      <c r="G81" s="161" t="s">
        <v>4102</v>
      </c>
      <c r="H81" s="162" t="s">
        <v>4103</v>
      </c>
      <c r="I81" s="153" t="s">
        <v>4132</v>
      </c>
      <c r="J81" s="139"/>
      <c r="K81" s="183"/>
      <c r="L81" s="139"/>
      <c r="M81" s="297"/>
      <c r="N81" s="183"/>
      <c r="O81" s="58"/>
      <c r="P81" s="588" t="s">
        <v>3578</v>
      </c>
      <c r="Q81"/>
      <c r="R81" s="287"/>
      <c r="S81" s="3"/>
    </row>
    <row r="82" spans="1:19" s="555" customFormat="1">
      <c r="A82" s="1503" t="str">
        <f>IF(ISERROR(#REF!),"xx","")</f>
        <v>xx</v>
      </c>
      <c r="B82" s="744" t="s">
        <v>3040</v>
      </c>
      <c r="C82" s="1331"/>
      <c r="D82" s="746" t="s">
        <v>3041</v>
      </c>
      <c r="E82" s="747" t="s">
        <v>613</v>
      </c>
      <c r="F82" s="1956">
        <v>337.84661433600007</v>
      </c>
      <c r="G82" s="161" t="s">
        <v>4102</v>
      </c>
      <c r="H82" s="162" t="s">
        <v>4103</v>
      </c>
      <c r="I82" s="875" t="s">
        <v>4132</v>
      </c>
      <c r="J82" s="546"/>
      <c r="K82" s="551"/>
      <c r="L82" s="565"/>
      <c r="M82" s="565"/>
      <c r="N82" s="553"/>
      <c r="O82" s="554"/>
      <c r="P82" s="588" t="s">
        <v>3579</v>
      </c>
      <c r="Q82"/>
      <c r="R82" s="287"/>
      <c r="S82" s="532"/>
    </row>
    <row r="83" spans="1:19" s="44" customFormat="1">
      <c r="A83" s="1503" t="str">
        <f>IF(ISERROR(#REF!),"xx","")</f>
        <v>xx</v>
      </c>
      <c r="B83" s="758" t="s">
        <v>1186</v>
      </c>
      <c r="C83" s="1348"/>
      <c r="D83" s="706" t="s">
        <v>1187</v>
      </c>
      <c r="E83" s="661" t="s">
        <v>613</v>
      </c>
      <c r="F83" s="1956">
        <v>403.95763346400008</v>
      </c>
      <c r="G83" s="163" t="s">
        <v>4102</v>
      </c>
      <c r="H83" s="164" t="s">
        <v>4103</v>
      </c>
      <c r="I83" s="171" t="s">
        <v>4132</v>
      </c>
      <c r="J83" s="123"/>
      <c r="K83" s="209"/>
      <c r="L83" s="123"/>
      <c r="M83" s="344"/>
      <c r="N83" s="209"/>
      <c r="O83" s="199"/>
      <c r="P83" s="615" t="s">
        <v>3580</v>
      </c>
      <c r="Q83"/>
      <c r="R83" s="287"/>
      <c r="S83" s="3"/>
    </row>
    <row r="84" spans="1:19" s="44" customFormat="1">
      <c r="A84" s="1503" t="str">
        <f>IF(ISERROR(#REF!),"xx","")</f>
        <v>xx</v>
      </c>
      <c r="B84" s="755" t="s">
        <v>1184</v>
      </c>
      <c r="C84" s="1388"/>
      <c r="D84" s="756" t="s">
        <v>1185</v>
      </c>
      <c r="E84" s="757" t="s">
        <v>613</v>
      </c>
      <c r="F84" s="1956">
        <v>403.95763346400008</v>
      </c>
      <c r="G84" s="161" t="s">
        <v>4102</v>
      </c>
      <c r="H84" s="162" t="s">
        <v>4103</v>
      </c>
      <c r="I84" s="153" t="s">
        <v>4132</v>
      </c>
      <c r="J84" s="139"/>
      <c r="K84" s="183"/>
      <c r="L84" s="139"/>
      <c r="M84" s="297"/>
      <c r="N84" s="183"/>
      <c r="O84" s="485"/>
      <c r="P84" s="590" t="s">
        <v>3581</v>
      </c>
      <c r="Q84"/>
      <c r="R84" s="287"/>
      <c r="S84" s="3"/>
    </row>
    <row r="85" spans="1:19">
      <c r="A85" s="1503" t="str">
        <f>IF(ISERROR(#REF!),"xx","")</f>
        <v>xx</v>
      </c>
      <c r="B85" s="755" t="s">
        <v>1182</v>
      </c>
      <c r="C85" s="1347"/>
      <c r="D85" s="756" t="s">
        <v>1183</v>
      </c>
      <c r="E85" s="757" t="s">
        <v>613</v>
      </c>
      <c r="F85" s="1956">
        <v>246.05595352800003</v>
      </c>
      <c r="G85" s="166" t="s">
        <v>4102</v>
      </c>
      <c r="H85" s="162" t="s">
        <v>4103</v>
      </c>
      <c r="I85" s="153" t="s">
        <v>4132</v>
      </c>
      <c r="J85" s="139"/>
      <c r="K85" s="183"/>
      <c r="L85" s="139"/>
      <c r="M85" s="297"/>
      <c r="N85" s="183"/>
      <c r="O85" s="485"/>
      <c r="P85" s="588" t="s">
        <v>3582</v>
      </c>
      <c r="S85" s="3"/>
    </row>
    <row r="86" spans="1:19" s="2" customFormat="1">
      <c r="A86" s="1503" t="str">
        <f>IF(ISERROR(#REF!),"xx","")</f>
        <v>xx</v>
      </c>
      <c r="B86" s="759" t="s">
        <v>3042</v>
      </c>
      <c r="C86" s="1348"/>
      <c r="D86" s="706" t="s">
        <v>3044</v>
      </c>
      <c r="E86" s="661" t="s">
        <v>613</v>
      </c>
      <c r="F86" s="1956">
        <v>380.2461395040001</v>
      </c>
      <c r="G86" s="163" t="s">
        <v>4102</v>
      </c>
      <c r="H86" s="164" t="s">
        <v>4103</v>
      </c>
      <c r="I86" s="171" t="s">
        <v>4132</v>
      </c>
      <c r="J86" s="224"/>
      <c r="K86" s="225"/>
      <c r="L86" s="224"/>
      <c r="M86" s="351"/>
      <c r="N86" s="351"/>
      <c r="O86" s="753"/>
      <c r="P86" s="593" t="s">
        <v>3583</v>
      </c>
      <c r="Q86"/>
      <c r="R86" s="287"/>
      <c r="S86" s="3"/>
    </row>
    <row r="87" spans="1:19" s="532" customFormat="1">
      <c r="A87" s="1503" t="str">
        <f>IF(ISERROR(#REF!),"xx","")</f>
        <v>xx</v>
      </c>
      <c r="B87" s="742" t="s">
        <v>1991</v>
      </c>
      <c r="C87" s="1330"/>
      <c r="D87" s="681" t="s">
        <v>1992</v>
      </c>
      <c r="E87" s="743" t="s">
        <v>613</v>
      </c>
      <c r="F87" s="1956">
        <v>23.898936599999999</v>
      </c>
      <c r="G87" s="850" t="s">
        <v>4102</v>
      </c>
      <c r="H87" s="578" t="s">
        <v>4103</v>
      </c>
      <c r="I87" s="909" t="s">
        <v>4132</v>
      </c>
      <c r="J87" s="580"/>
      <c r="K87" s="609"/>
      <c r="L87" s="635"/>
      <c r="M87" s="636"/>
      <c r="N87" s="636"/>
      <c r="O87" s="608"/>
      <c r="P87" s="584" t="s">
        <v>2045</v>
      </c>
      <c r="Q87"/>
      <c r="R87" s="287"/>
    </row>
    <row r="88" spans="1:19" s="532" customFormat="1">
      <c r="A88" s="1503" t="str">
        <f>IF(ISERROR(#REF!),"xx","")</f>
        <v>xx</v>
      </c>
      <c r="B88" s="745" t="s">
        <v>3950</v>
      </c>
      <c r="C88" s="1331"/>
      <c r="D88" s="746" t="s">
        <v>3942</v>
      </c>
      <c r="E88" s="747" t="s">
        <v>613</v>
      </c>
      <c r="F88" s="1956">
        <v>275.54068080000008</v>
      </c>
      <c r="G88" s="587" t="s">
        <v>4102</v>
      </c>
      <c r="H88" s="544" t="s">
        <v>4103</v>
      </c>
      <c r="I88" s="875" t="s">
        <v>4132</v>
      </c>
      <c r="J88" s="546"/>
      <c r="K88" s="551"/>
      <c r="L88" s="565"/>
      <c r="M88" s="553"/>
      <c r="N88" s="553"/>
      <c r="O88" s="554"/>
      <c r="P88" s="590" t="s">
        <v>3951</v>
      </c>
      <c r="Q88"/>
      <c r="R88" s="287"/>
    </row>
    <row r="89" spans="1:19" s="532" customFormat="1">
      <c r="A89" s="1503" t="str">
        <f>IF(ISERROR(#REF!),"xx","")</f>
        <v>xx</v>
      </c>
      <c r="B89" s="749" t="s">
        <v>3043</v>
      </c>
      <c r="C89" s="1332"/>
      <c r="D89" s="750" t="s">
        <v>3045</v>
      </c>
      <c r="E89" s="685" t="s">
        <v>613</v>
      </c>
      <c r="F89" s="1956">
        <v>36.02647540800001</v>
      </c>
      <c r="G89" s="591" t="s">
        <v>4102</v>
      </c>
      <c r="H89" s="557" t="s">
        <v>4103</v>
      </c>
      <c r="I89" s="910" t="s">
        <v>4132</v>
      </c>
      <c r="J89" s="567"/>
      <c r="K89" s="559"/>
      <c r="L89" s="562"/>
      <c r="M89" s="562"/>
      <c r="N89" s="568"/>
      <c r="O89" s="563"/>
      <c r="P89" s="593" t="s">
        <v>2730</v>
      </c>
      <c r="Q89"/>
      <c r="R89" s="287"/>
    </row>
    <row r="90" spans="1:19" ht="10.5" customHeight="1">
      <c r="A90" s="1503"/>
      <c r="B90" s="2"/>
      <c r="C90" s="1340"/>
      <c r="D90" s="1"/>
      <c r="E90" s="2"/>
      <c r="F90" s="2"/>
      <c r="G90" s="3"/>
      <c r="H90" s="3"/>
      <c r="I90" s="629"/>
      <c r="J90" s="129"/>
      <c r="K90" s="129"/>
      <c r="L90" s="129"/>
      <c r="M90" s="129"/>
      <c r="N90" s="129"/>
      <c r="O90" s="129"/>
      <c r="P90" s="2"/>
      <c r="S90" s="3"/>
    </row>
    <row r="91" spans="1:19" s="78" customFormat="1">
      <c r="A91" s="1503"/>
      <c r="B91" s="90" t="s">
        <v>1030</v>
      </c>
      <c r="C91" s="1343"/>
      <c r="D91" s="83"/>
      <c r="E91" s="83"/>
      <c r="F91" s="83"/>
      <c r="G91" s="83" t="s">
        <v>10</v>
      </c>
      <c r="H91" s="83"/>
      <c r="I91" s="630"/>
      <c r="J91" s="83"/>
      <c r="K91" s="83"/>
      <c r="L91" s="83"/>
      <c r="M91" s="83"/>
      <c r="N91" s="83"/>
      <c r="O91" s="91"/>
      <c r="P91" s="1215" t="s">
        <v>2785</v>
      </c>
      <c r="Q91"/>
      <c r="R91" s="287"/>
      <c r="S91" s="3"/>
    </row>
    <row r="92" spans="1:19">
      <c r="A92" s="1503" t="str">
        <f>IF(ISERROR(#REF!),"xx","")</f>
        <v>xx</v>
      </c>
      <c r="B92" s="755" t="s">
        <v>4120</v>
      </c>
      <c r="C92" s="1347"/>
      <c r="D92" s="756" t="s">
        <v>4111</v>
      </c>
      <c r="E92" s="757" t="s">
        <v>717</v>
      </c>
      <c r="F92" s="1956">
        <v>83.839181025600013</v>
      </c>
      <c r="G92" s="161" t="s">
        <v>4102</v>
      </c>
      <c r="H92" s="162" t="s">
        <v>4103</v>
      </c>
      <c r="I92" s="379" t="s">
        <v>4132</v>
      </c>
      <c r="J92" s="139"/>
      <c r="K92" s="62"/>
      <c r="L92" s="18"/>
      <c r="M92" s="18"/>
      <c r="N92" s="18"/>
      <c r="O92" s="42"/>
      <c r="P92" s="410" t="s">
        <v>1377</v>
      </c>
      <c r="S92" s="3"/>
    </row>
    <row r="93" spans="1:19">
      <c r="A93" s="1503" t="str">
        <f>IF(ISERROR(#REF!),"xx","")</f>
        <v>xx</v>
      </c>
      <c r="B93" s="755" t="s">
        <v>4121</v>
      </c>
      <c r="C93" s="1347"/>
      <c r="D93" s="756" t="s">
        <v>4112</v>
      </c>
      <c r="E93" s="757" t="s">
        <v>718</v>
      </c>
      <c r="F93" s="1956">
        <v>147.00700434420003</v>
      </c>
      <c r="G93" s="161" t="s">
        <v>4102</v>
      </c>
      <c r="H93" s="162" t="s">
        <v>4103</v>
      </c>
      <c r="I93" s="379" t="s">
        <v>4132</v>
      </c>
      <c r="J93" s="139"/>
      <c r="K93" s="62"/>
      <c r="L93" s="18"/>
      <c r="M93" s="18"/>
      <c r="N93" s="18"/>
      <c r="O93" s="42"/>
      <c r="P93" s="410" t="s">
        <v>1377</v>
      </c>
      <c r="S93" s="3"/>
    </row>
    <row r="94" spans="1:19">
      <c r="A94" s="1503" t="str">
        <f>IF(ISERROR(#REF!),"xx","")</f>
        <v>xx</v>
      </c>
      <c r="B94" s="755" t="s">
        <v>4122</v>
      </c>
      <c r="C94" s="1347"/>
      <c r="D94" s="756" t="s">
        <v>4113</v>
      </c>
      <c r="E94" s="757" t="s">
        <v>719</v>
      </c>
      <c r="F94" s="1956">
        <v>147.00700434420003</v>
      </c>
      <c r="G94" s="161" t="s">
        <v>4102</v>
      </c>
      <c r="H94" s="162" t="s">
        <v>4103</v>
      </c>
      <c r="I94" s="379" t="s">
        <v>4132</v>
      </c>
      <c r="J94" s="139"/>
      <c r="K94" s="62"/>
      <c r="L94" s="18"/>
      <c r="M94" s="18"/>
      <c r="N94" s="18"/>
      <c r="O94" s="42"/>
      <c r="P94" s="410" t="s">
        <v>1377</v>
      </c>
      <c r="S94" s="3"/>
    </row>
    <row r="95" spans="1:19">
      <c r="A95" s="1503" t="str">
        <f>IF(ISERROR(#REF!),"xx","")</f>
        <v>xx</v>
      </c>
      <c r="B95" s="758" t="s">
        <v>4123</v>
      </c>
      <c r="C95" s="1348"/>
      <c r="D95" s="706" t="s">
        <v>4114</v>
      </c>
      <c r="E95" s="661" t="s">
        <v>720</v>
      </c>
      <c r="F95" s="1956">
        <v>147.00700434420003</v>
      </c>
      <c r="G95" s="163" t="s">
        <v>4102</v>
      </c>
      <c r="H95" s="164" t="s">
        <v>4103</v>
      </c>
      <c r="I95" s="380" t="s">
        <v>4132</v>
      </c>
      <c r="J95" s="123"/>
      <c r="K95" s="66"/>
      <c r="L95" s="20"/>
      <c r="M95" s="20"/>
      <c r="N95" s="20"/>
      <c r="O95" s="57"/>
      <c r="P95" s="329" t="s">
        <v>1377</v>
      </c>
      <c r="S95" s="3"/>
    </row>
    <row r="96" spans="1:19">
      <c r="A96" s="1503" t="str">
        <f>IF(ISERROR(#REF!),"xx","")</f>
        <v>xx</v>
      </c>
      <c r="B96" s="755" t="s">
        <v>4124</v>
      </c>
      <c r="C96" s="1347"/>
      <c r="D96" s="756" t="s">
        <v>4115</v>
      </c>
      <c r="E96" s="757" t="s">
        <v>495</v>
      </c>
      <c r="F96" s="1956">
        <v>641.56202654544018</v>
      </c>
      <c r="G96" s="161" t="s">
        <v>4102</v>
      </c>
      <c r="H96" s="162" t="s">
        <v>4103</v>
      </c>
      <c r="I96" s="379" t="s">
        <v>4132</v>
      </c>
      <c r="J96" s="139"/>
      <c r="K96" s="62"/>
      <c r="L96" s="18"/>
      <c r="M96" s="18"/>
      <c r="N96" s="18"/>
      <c r="O96" s="42"/>
      <c r="P96" s="410" t="s">
        <v>2786</v>
      </c>
      <c r="S96" s="3"/>
    </row>
    <row r="97" spans="1:19">
      <c r="A97" s="1503" t="str">
        <f>IF(ISERROR(#REF!),"xx","")</f>
        <v>xx</v>
      </c>
      <c r="B97" s="755" t="s">
        <v>4125</v>
      </c>
      <c r="C97" s="1347"/>
      <c r="D97" s="756" t="s">
        <v>4116</v>
      </c>
      <c r="E97" s="757" t="s">
        <v>496</v>
      </c>
      <c r="F97" s="1956">
        <v>641.56202654544018</v>
      </c>
      <c r="G97" s="161" t="s">
        <v>4102</v>
      </c>
      <c r="H97" s="162" t="s">
        <v>4103</v>
      </c>
      <c r="I97" s="379" t="s">
        <v>4132</v>
      </c>
      <c r="J97" s="139"/>
      <c r="K97" s="62"/>
      <c r="L97" s="18"/>
      <c r="M97" s="18"/>
      <c r="N97" s="18"/>
      <c r="O97" s="42"/>
      <c r="P97" s="410" t="s">
        <v>2786</v>
      </c>
      <c r="S97" s="3"/>
    </row>
    <row r="98" spans="1:19">
      <c r="A98" s="1503" t="str">
        <f>IF(ISERROR(#REF!),"xx","")</f>
        <v>xx</v>
      </c>
      <c r="B98" s="758" t="s">
        <v>4126</v>
      </c>
      <c r="C98" s="1348"/>
      <c r="D98" s="706" t="s">
        <v>4117</v>
      </c>
      <c r="E98" s="661" t="s">
        <v>497</v>
      </c>
      <c r="F98" s="1956">
        <v>641.56202654544018</v>
      </c>
      <c r="G98" s="163" t="s">
        <v>4102</v>
      </c>
      <c r="H98" s="164" t="s">
        <v>4103</v>
      </c>
      <c r="I98" s="380" t="s">
        <v>4132</v>
      </c>
      <c r="J98" s="123"/>
      <c r="K98" s="66"/>
      <c r="L98" s="20"/>
      <c r="M98" s="20"/>
      <c r="N98" s="20"/>
      <c r="O98" s="57"/>
      <c r="P98" s="329" t="s">
        <v>2786</v>
      </c>
      <c r="S98" s="3"/>
    </row>
    <row r="99" spans="1:19">
      <c r="A99" s="1503" t="str">
        <f>IF(ISERROR(#REF!),"xx","")</f>
        <v>xx</v>
      </c>
      <c r="B99" s="755" t="s">
        <v>4127</v>
      </c>
      <c r="C99" s="1347"/>
      <c r="D99" s="756" t="s">
        <v>4118</v>
      </c>
      <c r="E99" s="757" t="s">
        <v>864</v>
      </c>
      <c r="F99" s="1956">
        <v>366.00802101864008</v>
      </c>
      <c r="G99" s="161" t="s">
        <v>4102</v>
      </c>
      <c r="H99" s="162" t="s">
        <v>4103</v>
      </c>
      <c r="I99" s="379" t="s">
        <v>4132</v>
      </c>
      <c r="J99" s="139"/>
      <c r="K99" s="62"/>
      <c r="L99" s="18"/>
      <c r="M99" s="18"/>
      <c r="N99" s="18"/>
      <c r="O99" s="42"/>
      <c r="P99" s="410" t="s">
        <v>2790</v>
      </c>
      <c r="S99" s="3"/>
    </row>
    <row r="100" spans="1:19">
      <c r="A100" s="1503" t="str">
        <f>IF(ISERROR(#REF!),"xx","")</f>
        <v>xx</v>
      </c>
      <c r="B100" s="758" t="s">
        <v>4128</v>
      </c>
      <c r="C100" s="1348"/>
      <c r="D100" s="706" t="s">
        <v>4119</v>
      </c>
      <c r="E100" s="661" t="s">
        <v>865</v>
      </c>
      <c r="F100" s="1956">
        <v>155.54475580644004</v>
      </c>
      <c r="G100" s="163" t="s">
        <v>4102</v>
      </c>
      <c r="H100" s="164" t="s">
        <v>4103</v>
      </c>
      <c r="I100" s="380" t="s">
        <v>4132</v>
      </c>
      <c r="J100" s="123"/>
      <c r="K100" s="66"/>
      <c r="L100" s="20"/>
      <c r="M100" s="20"/>
      <c r="N100" s="20"/>
      <c r="O100" s="57"/>
      <c r="P100" s="329" t="s">
        <v>2794</v>
      </c>
      <c r="S100" s="3"/>
    </row>
    <row r="101" spans="1:19">
      <c r="A101" s="1503" t="str">
        <f>IF(ISERROR(#REF!),"xx","")</f>
        <v>xx</v>
      </c>
      <c r="B101" s="674" t="s">
        <v>4526</v>
      </c>
      <c r="C101" s="1349"/>
      <c r="D101" s="708" t="s">
        <v>187</v>
      </c>
      <c r="E101" s="673"/>
      <c r="F101" s="1956">
        <v>28.843754939999997</v>
      </c>
      <c r="G101" s="161" t="s">
        <v>4102</v>
      </c>
      <c r="H101" s="162" t="s">
        <v>4103</v>
      </c>
      <c r="I101" s="379" t="s">
        <v>4132</v>
      </c>
      <c r="J101" s="124"/>
      <c r="K101" s="67"/>
      <c r="L101" s="16"/>
      <c r="M101" s="16"/>
      <c r="N101" s="16"/>
      <c r="O101" s="40"/>
      <c r="P101" s="308"/>
      <c r="S101" s="3"/>
    </row>
    <row r="102" spans="1:19">
      <c r="A102" s="1503" t="str">
        <f>IF(ISERROR(#REF!),"xx","")</f>
        <v>xx</v>
      </c>
      <c r="B102" s="662" t="s">
        <v>4144</v>
      </c>
      <c r="C102" s="1350"/>
      <c r="D102" s="663" t="s">
        <v>1536</v>
      </c>
      <c r="E102" s="664"/>
      <c r="F102" s="1956">
        <v>675.6938032244401</v>
      </c>
      <c r="G102" s="161" t="s">
        <v>4102</v>
      </c>
      <c r="H102" s="162" t="s">
        <v>4103</v>
      </c>
      <c r="I102" s="379" t="s">
        <v>4132</v>
      </c>
      <c r="J102" s="139"/>
      <c r="K102" s="509"/>
      <c r="L102" s="18"/>
      <c r="M102" s="18"/>
      <c r="N102" s="18"/>
      <c r="O102" s="43"/>
      <c r="P102" s="410"/>
      <c r="S102" s="3"/>
    </row>
    <row r="103" spans="1:19">
      <c r="A103" s="1503" t="str">
        <f>IF(ISERROR(#REF!),"xx","")</f>
        <v>xx</v>
      </c>
      <c r="B103" s="665" t="s">
        <v>4502</v>
      </c>
      <c r="C103" s="1350"/>
      <c r="D103" s="663" t="s">
        <v>1383</v>
      </c>
      <c r="E103" s="664"/>
      <c r="F103" s="1956">
        <v>543.49325974944009</v>
      </c>
      <c r="G103" s="161" t="s">
        <v>4102</v>
      </c>
      <c r="H103" s="162" t="s">
        <v>4103</v>
      </c>
      <c r="I103" s="379" t="s">
        <v>4132</v>
      </c>
      <c r="J103" s="139"/>
      <c r="K103" s="62"/>
      <c r="L103" s="18"/>
      <c r="M103" s="18"/>
      <c r="N103" s="18"/>
      <c r="O103" s="43"/>
      <c r="P103" s="410"/>
      <c r="S103" s="3"/>
    </row>
    <row r="104" spans="1:19">
      <c r="A104" s="1503" t="str">
        <f>IF(ISERROR(#REF!),"xx","")</f>
        <v>xx</v>
      </c>
      <c r="B104" s="674">
        <v>4599141</v>
      </c>
      <c r="C104" s="1349"/>
      <c r="D104" s="708" t="s">
        <v>398</v>
      </c>
      <c r="E104" s="673" t="s">
        <v>295</v>
      </c>
      <c r="F104" s="1956">
        <v>104.79897628200001</v>
      </c>
      <c r="G104" s="159" t="s">
        <v>4102</v>
      </c>
      <c r="H104" s="160" t="s">
        <v>4103</v>
      </c>
      <c r="I104" s="919" t="s">
        <v>4132</v>
      </c>
      <c r="J104" s="124"/>
      <c r="K104" s="67"/>
      <c r="L104" s="16"/>
      <c r="M104" s="16"/>
      <c r="N104" s="16"/>
      <c r="O104" s="486" t="s">
        <v>1682</v>
      </c>
      <c r="P104" s="4" t="s">
        <v>4142</v>
      </c>
      <c r="S104" s="3"/>
    </row>
    <row r="105" spans="1:19">
      <c r="A105" s="1503" t="str">
        <f>IF(ISERROR(#REF!),"xx","")</f>
        <v>xx</v>
      </c>
      <c r="B105" s="665" t="s">
        <v>1372</v>
      </c>
      <c r="C105" s="1351"/>
      <c r="D105" s="666" t="s">
        <v>1373</v>
      </c>
      <c r="E105" s="667" t="s">
        <v>295</v>
      </c>
      <c r="F105" s="1956">
        <v>53.072509089600011</v>
      </c>
      <c r="G105" s="163" t="s">
        <v>4102</v>
      </c>
      <c r="H105" s="164" t="s">
        <v>4103</v>
      </c>
      <c r="I105" s="380" t="s">
        <v>4132</v>
      </c>
      <c r="J105" s="123"/>
      <c r="K105" s="123"/>
      <c r="L105" s="123"/>
      <c r="M105" s="123"/>
      <c r="N105" s="20"/>
      <c r="O105" s="480" t="s">
        <v>1682</v>
      </c>
      <c r="P105" s="5" t="s">
        <v>4143</v>
      </c>
      <c r="S105" s="3"/>
    </row>
    <row r="106" spans="1:19" s="518" customFormat="1">
      <c r="A106" s="1503" t="str">
        <f>IF(ISERROR(#REF!),"xx","")</f>
        <v>xx</v>
      </c>
      <c r="B106" s="689">
        <v>9967000223</v>
      </c>
      <c r="C106" s="1328"/>
      <c r="D106" s="696" t="s">
        <v>1815</v>
      </c>
      <c r="E106" s="691"/>
      <c r="F106" s="1956">
        <v>80.762513832000025</v>
      </c>
      <c r="G106" s="163" t="s">
        <v>4102</v>
      </c>
      <c r="H106" s="164" t="s">
        <v>4103</v>
      </c>
      <c r="I106" s="380" t="s">
        <v>4132</v>
      </c>
      <c r="J106" s="123"/>
      <c r="K106" s="123"/>
      <c r="L106" s="123"/>
      <c r="M106" s="123"/>
      <c r="N106" s="123"/>
      <c r="O106" s="480" t="s">
        <v>1682</v>
      </c>
      <c r="P106" s="593" t="s">
        <v>914</v>
      </c>
      <c r="Q106"/>
      <c r="R106" s="287"/>
      <c r="S106" s="3"/>
    </row>
    <row r="107" spans="1:19">
      <c r="A107" s="1503" t="str">
        <f>IF(ISERROR(#REF!),"xx","")</f>
        <v>xx</v>
      </c>
      <c r="B107" s="662">
        <v>9967000189</v>
      </c>
      <c r="C107" s="1350"/>
      <c r="D107" s="669" t="s">
        <v>741</v>
      </c>
      <c r="E107" s="664"/>
      <c r="F107" s="1956">
        <v>84.800639523600012</v>
      </c>
      <c r="G107" s="161" t="s">
        <v>4102</v>
      </c>
      <c r="H107" s="162" t="s">
        <v>4103</v>
      </c>
      <c r="I107" s="379" t="s">
        <v>4132</v>
      </c>
      <c r="J107" s="139"/>
      <c r="K107" s="62"/>
      <c r="L107" s="18"/>
      <c r="M107" s="18"/>
      <c r="N107" s="18"/>
      <c r="O107" s="485" t="s">
        <v>1682</v>
      </c>
      <c r="P107" s="14" t="s">
        <v>1253</v>
      </c>
      <c r="S107" s="3"/>
    </row>
    <row r="108" spans="1:19">
      <c r="A108" s="1503" t="str">
        <f>IF(ISERROR(#REF!),"xx","")</f>
        <v>xx</v>
      </c>
      <c r="B108" s="665">
        <v>9967000224</v>
      </c>
      <c r="C108" s="1351"/>
      <c r="D108" s="670" t="s">
        <v>449</v>
      </c>
      <c r="E108" s="667"/>
      <c r="F108" s="1956">
        <v>36.343131224399997</v>
      </c>
      <c r="G108" s="163" t="s">
        <v>4102</v>
      </c>
      <c r="H108" s="164" t="s">
        <v>4103</v>
      </c>
      <c r="I108" s="171" t="s">
        <v>4132</v>
      </c>
      <c r="J108" s="123"/>
      <c r="K108" s="123"/>
      <c r="L108" s="123"/>
      <c r="M108" s="123"/>
      <c r="N108" s="123"/>
      <c r="O108" s="480" t="s">
        <v>1682</v>
      </c>
      <c r="P108" s="256" t="s">
        <v>1253</v>
      </c>
      <c r="S108" s="3"/>
    </row>
    <row r="121" spans="2:17" s="287" customFormat="1" ht="11.25" customHeight="1">
      <c r="B121"/>
      <c r="C121" s="1341"/>
      <c r="D121" s="76"/>
      <c r="E121"/>
      <c r="F121"/>
      <c r="G121"/>
      <c r="H121"/>
      <c r="I121"/>
      <c r="J121"/>
      <c r="K121"/>
      <c r="L121"/>
      <c r="M121"/>
      <c r="N121"/>
      <c r="O121"/>
      <c r="P121"/>
      <c r="Q121"/>
    </row>
  </sheetData>
  <mergeCells count="1">
    <mergeCell ref="L2:M2"/>
  </mergeCells>
  <conditionalFormatting sqref="F9 F12 F15 F18 F23:F60 F63:F78 F81:F89 F92:F108">
    <cfRule type="cellIs" dxfId="34" priority="15" stopIfTrue="1" operator="equal">
      <formula>0</formula>
    </cfRule>
  </conditionalFormatting>
  <pageMargins left="0.15748031496062992" right="0.19685039370078741" top="0.35433070866141736" bottom="0.35433070866141736" header="0.35433070866141736" footer="0.19685039370078741"/>
  <pageSetup paperSize="9" scale="71" fitToHeight="3" orientation="landscape" r:id="rId1"/>
  <headerFooter alignWithMargins="0">
    <oddFooter>&amp;C&amp;8&amp;F / &amp;A   /   page &amp;P / &amp;N     printed: &amp;D</oddFooter>
  </headerFooter>
  <rowBreaks count="3" manualBreakCount="3">
    <brk id="36" min="1" max="18" man="1"/>
    <brk id="79" min="1" max="18" man="1"/>
    <brk id="90" min="1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1"/>
  <dimension ref="A1:S451"/>
  <sheetViews>
    <sheetView zoomScaleNormal="100" workbookViewId="0">
      <pane xSplit="5" ySplit="6" topLeftCell="F7" activePane="bottomRight" state="frozen"/>
      <selection activeCell="D59" sqref="D59"/>
      <selection pane="topRight" activeCell="D59" sqref="D59"/>
      <selection pane="bottomLeft" activeCell="D59" sqref="D59"/>
      <selection pane="bottomRight" activeCell="F1" sqref="F1:G1048576"/>
    </sheetView>
  </sheetViews>
  <sheetFormatPr defaultColWidth="11.44140625" defaultRowHeight="13.2"/>
  <cols>
    <col min="1" max="1" width="4.6640625" style="287" hidden="1" customWidth="1"/>
    <col min="2" max="2" width="11.6640625" customWidth="1"/>
    <col min="3" max="3" width="12.33203125" style="1341" hidden="1" customWidth="1"/>
    <col min="4" max="4" width="10.33203125" style="76" customWidth="1"/>
    <col min="5" max="5" width="36.6640625" customWidth="1"/>
    <col min="6" max="6" width="10.109375" customWidth="1"/>
    <col min="7" max="8" width="6.88671875" customWidth="1"/>
    <col min="9" max="9" width="7.5546875" customWidth="1"/>
    <col min="10" max="10" width="6.88671875" customWidth="1"/>
    <col min="11" max="11" width="5.109375" customWidth="1"/>
    <col min="12" max="12" width="4.33203125" customWidth="1"/>
    <col min="13" max="13" width="7.44140625" customWidth="1"/>
    <col min="14" max="14" width="6.88671875" customWidth="1"/>
    <col min="15" max="15" width="9.5546875" customWidth="1"/>
    <col min="16" max="16" width="64.88671875" customWidth="1"/>
    <col min="17" max="17" width="11" bestFit="1" customWidth="1"/>
  </cols>
  <sheetData>
    <row r="1" spans="1:18" ht="15.6">
      <c r="A1" s="287" t="str">
        <f>Front!J3</f>
        <v>k</v>
      </c>
      <c r="B1" s="827" t="s">
        <v>640</v>
      </c>
      <c r="C1" s="1335"/>
      <c r="D1" s="833"/>
      <c r="E1" s="828"/>
      <c r="F1" s="619"/>
      <c r="G1" s="619"/>
      <c r="H1" s="619"/>
      <c r="I1" s="1504"/>
      <c r="J1" s="1505" t="s">
        <v>619</v>
      </c>
      <c r="K1" s="1543" t="str">
        <f>Front!D14</f>
        <v>Logic Computers</v>
      </c>
      <c r="L1" s="1506"/>
      <c r="M1" s="1543"/>
      <c r="N1" s="1506"/>
      <c r="O1" s="1506"/>
      <c r="P1" s="1507"/>
    </row>
    <row r="2" spans="1:18" ht="15.6">
      <c r="B2" s="829" t="str">
        <f>IF(OR(A1="x",A1="k"),"bizhub C3110 C3100P","ineo+ 3110 + 3100P")</f>
        <v>bizhub C3110 C3100P</v>
      </c>
      <c r="C2" s="1336"/>
      <c r="D2" s="834"/>
      <c r="E2" s="830"/>
      <c r="F2" s="1508"/>
      <c r="G2" s="1508"/>
      <c r="H2" s="1508"/>
      <c r="I2" s="1509"/>
      <c r="J2" s="1509"/>
      <c r="K2" s="1510" t="s">
        <v>620</v>
      </c>
      <c r="L2" s="1988">
        <f>+Front!I12</f>
        <v>43412</v>
      </c>
      <c r="M2" s="1988"/>
      <c r="N2" s="1511"/>
      <c r="O2" s="1510" t="s">
        <v>621</v>
      </c>
      <c r="P2" s="1512">
        <f>+Front!I10</f>
        <v>43412</v>
      </c>
    </row>
    <row r="3" spans="1:18" ht="15.6">
      <c r="B3" s="829" t="str">
        <f>IF(A1="X","ineo+ 3110 + 3100P","")</f>
        <v/>
      </c>
      <c r="C3" s="1336"/>
      <c r="D3" s="834"/>
      <c r="E3" s="830"/>
      <c r="F3" s="1949"/>
      <c r="G3" s="1508"/>
      <c r="H3" s="1508"/>
      <c r="I3" s="1509"/>
      <c r="J3" s="1509"/>
      <c r="K3" s="1510"/>
      <c r="L3" s="1513"/>
      <c r="M3" s="1513"/>
      <c r="N3" s="1511"/>
      <c r="O3" s="1510"/>
      <c r="P3" s="1512"/>
    </row>
    <row r="4" spans="1:18">
      <c r="B4" s="831"/>
      <c r="C4" s="1337"/>
      <c r="D4" s="835"/>
      <c r="E4" s="832"/>
      <c r="F4" s="87"/>
      <c r="G4" s="623"/>
      <c r="H4" s="623"/>
      <c r="I4" s="623"/>
      <c r="J4" s="623"/>
      <c r="K4" s="623"/>
      <c r="L4" s="623"/>
      <c r="M4" s="623"/>
      <c r="N4" s="623"/>
      <c r="O4" s="623"/>
      <c r="P4" s="1515"/>
    </row>
    <row r="5" spans="1:18">
      <c r="B5" s="110" t="s">
        <v>642</v>
      </c>
      <c r="C5" s="1342"/>
      <c r="D5" s="103" t="s">
        <v>643</v>
      </c>
      <c r="E5" s="104"/>
      <c r="F5" s="1950" t="s">
        <v>4608</v>
      </c>
      <c r="G5" s="106" t="s">
        <v>617</v>
      </c>
      <c r="H5" s="98"/>
      <c r="I5" s="98"/>
      <c r="J5" s="98"/>
      <c r="K5" s="98"/>
      <c r="L5" s="98"/>
      <c r="M5" s="98"/>
      <c r="N5" s="147" t="s">
        <v>630</v>
      </c>
      <c r="O5" s="1210" t="str">
        <f>+Front!J19</f>
        <v>EUR</v>
      </c>
      <c r="P5" s="107" t="s">
        <v>618</v>
      </c>
    </row>
    <row r="6" spans="1:18">
      <c r="B6" s="109"/>
      <c r="C6" s="1338"/>
      <c r="D6" s="105"/>
      <c r="E6" s="101"/>
      <c r="F6" s="1951"/>
      <c r="G6" s="99"/>
      <c r="H6" s="100"/>
      <c r="I6" s="100"/>
      <c r="J6" s="100"/>
      <c r="K6" s="100"/>
      <c r="L6" s="100"/>
      <c r="M6" s="100"/>
      <c r="N6" s="100"/>
      <c r="O6" s="101"/>
      <c r="P6" s="102"/>
    </row>
    <row r="7" spans="1:18" ht="6" customHeight="1">
      <c r="B7" s="2"/>
      <c r="C7" s="1340"/>
      <c r="D7" s="1"/>
      <c r="E7" s="2"/>
      <c r="F7" s="53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8" s="78" customFormat="1">
      <c r="A8" s="920"/>
      <c r="B8" s="80" t="s">
        <v>1028</v>
      </c>
      <c r="C8" s="1343"/>
      <c r="D8" s="81"/>
      <c r="E8" s="81"/>
      <c r="F8" s="536"/>
      <c r="G8" s="81" t="s">
        <v>220</v>
      </c>
      <c r="H8" s="81"/>
      <c r="I8" s="81"/>
      <c r="J8" s="81"/>
      <c r="K8" s="81"/>
      <c r="L8" s="81"/>
      <c r="M8" s="81"/>
      <c r="N8" s="81"/>
      <c r="O8" s="82"/>
      <c r="P8" s="79"/>
    </row>
    <row r="9" spans="1:18">
      <c r="A9" s="1503" t="str">
        <f>IF(ISERROR(#REF!),"xx","")</f>
        <v>xx</v>
      </c>
      <c r="B9" s="656" t="s">
        <v>2877</v>
      </c>
      <c r="C9" s="1397"/>
      <c r="D9" s="657" t="s">
        <v>2878</v>
      </c>
      <c r="E9" s="658"/>
      <c r="F9" s="1956">
        <v>1268.9429361840005</v>
      </c>
      <c r="G9" s="55" t="s">
        <v>2698</v>
      </c>
      <c r="H9" s="59"/>
      <c r="I9" s="59"/>
      <c r="J9" s="59"/>
      <c r="K9" s="59"/>
      <c r="L9" s="59"/>
      <c r="M9" s="59"/>
      <c r="N9" s="59"/>
      <c r="O9" s="333"/>
      <c r="P9" s="308" t="s">
        <v>2701</v>
      </c>
    </row>
    <row r="10" spans="1:18">
      <c r="A10" s="1503" t="str">
        <f>IF(ISERROR(#REF!),"xx","")</f>
        <v>xx</v>
      </c>
      <c r="B10" s="659"/>
      <c r="C10" s="1398"/>
      <c r="D10" s="890"/>
      <c r="E10" s="661"/>
      <c r="F10" s="1953"/>
      <c r="G10" s="45" t="s">
        <v>2699</v>
      </c>
      <c r="H10" s="60"/>
      <c r="I10" s="60"/>
      <c r="J10" s="60"/>
      <c r="K10" s="60"/>
      <c r="L10" s="60"/>
      <c r="M10" s="60"/>
      <c r="N10" s="60"/>
      <c r="O10" s="309" t="s">
        <v>2700</v>
      </c>
      <c r="P10" s="329"/>
    </row>
    <row r="11" spans="1:18">
      <c r="A11" s="1503" t="str">
        <f>IF(ISERROR(#REF!),"xx","")</f>
        <v>xx</v>
      </c>
      <c r="B11" s="656" t="s">
        <v>2671</v>
      </c>
      <c r="C11" s="1397"/>
      <c r="D11" s="657" t="s">
        <v>2668</v>
      </c>
      <c r="E11" s="658"/>
      <c r="F11" s="1956">
        <v>1059.1821258480004</v>
      </c>
      <c r="G11" s="55" t="s">
        <v>2698</v>
      </c>
      <c r="H11" s="59"/>
      <c r="I11" s="59"/>
      <c r="J11" s="59"/>
      <c r="K11" s="59"/>
      <c r="L11" s="59"/>
      <c r="M11" s="59"/>
      <c r="N11" s="59"/>
      <c r="O11" s="333"/>
      <c r="P11" s="308" t="s">
        <v>2701</v>
      </c>
    </row>
    <row r="12" spans="1:18">
      <c r="A12" s="1503" t="str">
        <f>IF(ISERROR(#REF!),"xx","")</f>
        <v>xx</v>
      </c>
      <c r="B12" s="659"/>
      <c r="C12" s="1398"/>
      <c r="D12" s="890"/>
      <c r="E12" s="661"/>
      <c r="F12" s="1953"/>
      <c r="G12" s="45" t="s">
        <v>2699</v>
      </c>
      <c r="H12" s="60"/>
      <c r="I12" s="60"/>
      <c r="J12" s="60"/>
      <c r="K12" s="60"/>
      <c r="L12" s="60"/>
      <c r="M12" s="60"/>
      <c r="N12" s="60"/>
      <c r="O12" s="309" t="s">
        <v>2700</v>
      </c>
      <c r="P12" s="329"/>
    </row>
    <row r="13" spans="1:18" ht="9" customHeight="1">
      <c r="A13" s="1503"/>
      <c r="B13" s="2"/>
      <c r="C13" s="1340"/>
      <c r="D13" s="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8" s="78" customFormat="1">
      <c r="A14" s="1503"/>
      <c r="B14" s="90" t="s">
        <v>296</v>
      </c>
      <c r="C14" s="1343"/>
      <c r="D14" s="83"/>
      <c r="E14" s="83"/>
      <c r="F14" s="83"/>
      <c r="G14" s="83" t="s">
        <v>10</v>
      </c>
      <c r="H14" s="83"/>
      <c r="I14" s="83"/>
      <c r="J14" s="231"/>
      <c r="K14" s="83"/>
      <c r="L14" s="83"/>
      <c r="M14" s="83"/>
      <c r="N14" s="83"/>
      <c r="O14" s="91"/>
      <c r="P14" s="89"/>
      <c r="R14"/>
    </row>
    <row r="15" spans="1:18" s="44" customFormat="1">
      <c r="A15" s="1503" t="str">
        <f>IF(ISERROR(#REF!),"xx","")</f>
        <v>xx</v>
      </c>
      <c r="B15" s="662" t="s">
        <v>2692</v>
      </c>
      <c r="C15" s="1350"/>
      <c r="D15" s="663" t="s">
        <v>2693</v>
      </c>
      <c r="E15" s="664" t="s">
        <v>2688</v>
      </c>
      <c r="F15" s="1956">
        <v>239.23304143199999</v>
      </c>
      <c r="G15" s="161" t="s">
        <v>2880</v>
      </c>
      <c r="H15" s="162" t="s">
        <v>2670</v>
      </c>
      <c r="I15" s="162"/>
      <c r="J15" s="139"/>
      <c r="K15" s="139"/>
      <c r="L15" s="139"/>
      <c r="M15" s="139"/>
      <c r="N15" s="139"/>
      <c r="O15" s="208"/>
      <c r="P15" s="86" t="s">
        <v>2702</v>
      </c>
      <c r="R15"/>
    </row>
    <row r="16" spans="1:18" s="44" customFormat="1">
      <c r="A16" s="1503" t="str">
        <f>IF(ISERROR(#REF!),"xx","")</f>
        <v>xx</v>
      </c>
      <c r="B16" s="662">
        <v>9960880000</v>
      </c>
      <c r="C16" s="1350"/>
      <c r="D16" s="663" t="s">
        <v>2691</v>
      </c>
      <c r="E16" s="664" t="s">
        <v>671</v>
      </c>
      <c r="F16" s="1956">
        <v>132.10957267200001</v>
      </c>
      <c r="G16" s="161" t="s">
        <v>2880</v>
      </c>
      <c r="H16" s="162" t="s">
        <v>2670</v>
      </c>
      <c r="I16" s="162"/>
      <c r="J16" s="139"/>
      <c r="K16" s="139"/>
      <c r="L16" s="139"/>
      <c r="M16" s="139"/>
      <c r="N16" s="139"/>
      <c r="O16" s="208"/>
      <c r="P16" s="86"/>
      <c r="R16"/>
    </row>
    <row r="17" spans="1:19" s="44" customFormat="1">
      <c r="A17" s="1503" t="str">
        <f>IF(ISERROR(#REF!),"xx","")</f>
        <v>xx</v>
      </c>
      <c r="B17" s="662">
        <v>9967004638</v>
      </c>
      <c r="C17" s="1350"/>
      <c r="D17" s="663" t="s">
        <v>2689</v>
      </c>
      <c r="E17" s="664" t="s">
        <v>2690</v>
      </c>
      <c r="F17" s="1956">
        <v>394.64173425600001</v>
      </c>
      <c r="G17" s="161" t="s">
        <v>2880</v>
      </c>
      <c r="H17" s="162" t="s">
        <v>2670</v>
      </c>
      <c r="I17" s="162"/>
      <c r="J17" s="139"/>
      <c r="K17" s="139"/>
      <c r="L17" s="139"/>
      <c r="M17" s="139"/>
      <c r="N17" s="139"/>
      <c r="O17" s="208"/>
      <c r="P17" s="65" t="s">
        <v>3337</v>
      </c>
      <c r="R17"/>
    </row>
    <row r="18" spans="1:19" s="44" customFormat="1">
      <c r="A18" s="1503" t="str">
        <f>IF(ISERROR(#REF!),"xx","")</f>
        <v>xx</v>
      </c>
      <c r="B18" s="674" t="s">
        <v>2573</v>
      </c>
      <c r="C18" s="1349"/>
      <c r="D18" s="708" t="s">
        <v>2574</v>
      </c>
      <c r="E18" s="678" t="s">
        <v>2589</v>
      </c>
      <c r="F18" s="1956">
        <v>195.18402103200006</v>
      </c>
      <c r="G18" s="160" t="s">
        <v>2880</v>
      </c>
      <c r="H18" s="160"/>
      <c r="I18" s="160"/>
      <c r="J18" s="124"/>
      <c r="K18" s="124"/>
      <c r="L18" s="124"/>
      <c r="M18" s="124"/>
      <c r="N18" s="124"/>
      <c r="O18" s="427"/>
      <c r="P18" s="411" t="s">
        <v>2896</v>
      </c>
      <c r="R18"/>
    </row>
    <row r="19" spans="1:19" s="44" customFormat="1">
      <c r="A19" s="1503" t="str">
        <f>IF(ISERROR(#REF!),"xx","")</f>
        <v>xx</v>
      </c>
      <c r="B19" s="662" t="s">
        <v>2893</v>
      </c>
      <c r="C19" s="1350"/>
      <c r="D19" s="663" t="s">
        <v>2894</v>
      </c>
      <c r="E19" s="677" t="s">
        <v>2895</v>
      </c>
      <c r="F19" s="1956">
        <v>34.770609720000003</v>
      </c>
      <c r="G19" s="162" t="s">
        <v>2880</v>
      </c>
      <c r="H19" s="162"/>
      <c r="I19" s="162"/>
      <c r="J19" s="139"/>
      <c r="K19" s="139"/>
      <c r="L19" s="139"/>
      <c r="M19" s="139"/>
      <c r="N19" s="139"/>
      <c r="O19" s="350"/>
      <c r="P19" s="65"/>
      <c r="R19"/>
    </row>
    <row r="20" spans="1:19" s="44" customFormat="1">
      <c r="A20" s="1503" t="str">
        <f>IF(ISERROR(#REF!),"xx","")</f>
        <v>xx</v>
      </c>
      <c r="B20" s="662" t="s">
        <v>2533</v>
      </c>
      <c r="C20" s="1350"/>
      <c r="D20" s="663" t="s">
        <v>2545</v>
      </c>
      <c r="E20" s="677" t="s">
        <v>2017</v>
      </c>
      <c r="F20" s="1956">
        <v>73.608724728000027</v>
      </c>
      <c r="G20" s="162" t="s">
        <v>2880</v>
      </c>
      <c r="H20" s="162" t="s">
        <v>2670</v>
      </c>
      <c r="I20" s="162"/>
      <c r="J20" s="139"/>
      <c r="K20" s="139"/>
      <c r="L20" s="139"/>
      <c r="M20" s="139"/>
      <c r="N20" s="139"/>
      <c r="O20" s="350"/>
      <c r="P20" s="88" t="s">
        <v>3006</v>
      </c>
      <c r="R20"/>
    </row>
    <row r="21" spans="1:19" s="44" customFormat="1">
      <c r="A21" s="1503" t="str">
        <f>IF(ISERROR(#REF!),"xx","")</f>
        <v>xx</v>
      </c>
      <c r="B21" s="665" t="s">
        <v>3027</v>
      </c>
      <c r="C21" s="1351"/>
      <c r="D21" s="666" t="s">
        <v>3028</v>
      </c>
      <c r="E21" s="679" t="s">
        <v>3029</v>
      </c>
      <c r="F21" s="1956">
        <v>39.025557648000003</v>
      </c>
      <c r="G21" s="164" t="s">
        <v>2880</v>
      </c>
      <c r="H21" s="164" t="s">
        <v>2670</v>
      </c>
      <c r="I21" s="164"/>
      <c r="J21" s="123"/>
      <c r="K21" s="123"/>
      <c r="L21" s="123"/>
      <c r="M21" s="123"/>
      <c r="N21" s="123"/>
      <c r="O21" s="351"/>
      <c r="P21" s="256"/>
      <c r="R21"/>
    </row>
    <row r="22" spans="1:19" s="44" customFormat="1">
      <c r="A22" s="1503" t="str">
        <f>IF(ISERROR(#REF!),"xx","")</f>
        <v>xx</v>
      </c>
      <c r="B22" s="662">
        <v>9967003353</v>
      </c>
      <c r="C22" s="1350"/>
      <c r="D22" s="669" t="s">
        <v>2892</v>
      </c>
      <c r="E22" s="1316"/>
      <c r="F22" s="1956">
        <v>89.222696640000024</v>
      </c>
      <c r="G22" s="162" t="s">
        <v>2880</v>
      </c>
      <c r="H22" s="162" t="s">
        <v>2670</v>
      </c>
      <c r="I22" s="162"/>
      <c r="J22" s="139"/>
      <c r="K22" s="139"/>
      <c r="L22" s="139"/>
      <c r="M22" s="139"/>
      <c r="N22" s="139"/>
      <c r="O22" s="350"/>
      <c r="P22" s="65"/>
      <c r="R22"/>
    </row>
    <row r="23" spans="1:19" s="44" customFormat="1">
      <c r="A23" s="1503" t="str">
        <f>IF(ISERROR(#REF!),"xx","")</f>
        <v>xx</v>
      </c>
      <c r="B23" s="668">
        <v>9967001293</v>
      </c>
      <c r="C23" s="1377"/>
      <c r="D23" s="669" t="s">
        <v>539</v>
      </c>
      <c r="E23" s="677"/>
      <c r="F23" s="1956">
        <v>232.39138507200005</v>
      </c>
      <c r="G23" s="323" t="s">
        <v>2880</v>
      </c>
      <c r="H23" s="323" t="s">
        <v>2670</v>
      </c>
      <c r="I23" s="323"/>
      <c r="J23" s="323"/>
      <c r="K23" s="323"/>
      <c r="L23" s="294"/>
      <c r="M23" s="294"/>
      <c r="N23" s="294"/>
      <c r="O23" s="294"/>
      <c r="P23" s="14" t="s">
        <v>1455</v>
      </c>
      <c r="R23"/>
    </row>
    <row r="24" spans="1:19" s="44" customFormat="1">
      <c r="A24" s="1503" t="str">
        <f>IF(ISERROR(#REF!),"xx","")</f>
        <v>xx</v>
      </c>
      <c r="B24" s="689">
        <v>9967002640</v>
      </c>
      <c r="C24" s="1328"/>
      <c r="D24" s="696" t="s">
        <v>2477</v>
      </c>
      <c r="E24" s="679"/>
      <c r="F24" s="1956">
        <v>205.06224816000005</v>
      </c>
      <c r="G24" s="324" t="s">
        <v>2880</v>
      </c>
      <c r="H24" s="324" t="s">
        <v>2670</v>
      </c>
      <c r="I24" s="324"/>
      <c r="J24" s="324"/>
      <c r="K24" s="282"/>
      <c r="L24" s="282"/>
      <c r="M24" s="282"/>
      <c r="N24" s="282"/>
      <c r="O24" s="1552"/>
      <c r="P24" s="5"/>
      <c r="R24"/>
    </row>
    <row r="25" spans="1:19" s="44" customFormat="1">
      <c r="A25" s="1503" t="str">
        <f>IF(ISERROR(#REF!),"xx","")</f>
        <v>xx</v>
      </c>
      <c r="B25" s="686" t="s">
        <v>3223</v>
      </c>
      <c r="C25" s="1327"/>
      <c r="D25" s="687" t="s">
        <v>3224</v>
      </c>
      <c r="E25" s="677" t="s">
        <v>3225</v>
      </c>
      <c r="F25" s="1956">
        <v>184.03118395200005</v>
      </c>
      <c r="G25" s="323" t="s">
        <v>2880</v>
      </c>
      <c r="H25" s="323" t="s">
        <v>2670</v>
      </c>
      <c r="I25" s="323"/>
      <c r="J25" s="323"/>
      <c r="K25" s="365"/>
      <c r="L25" s="365"/>
      <c r="M25" s="365"/>
      <c r="N25" s="365"/>
      <c r="O25" s="1542"/>
      <c r="P25" s="14" t="s">
        <v>3226</v>
      </c>
      <c r="R25"/>
    </row>
    <row r="26" spans="1:19" s="555" customFormat="1">
      <c r="A26" s="1503" t="str">
        <f>IF(ISERROR(#REF!),"xx","")</f>
        <v>xx</v>
      </c>
      <c r="B26" s="665">
        <v>9967003957</v>
      </c>
      <c r="C26" s="1328"/>
      <c r="D26" s="696" t="s">
        <v>3202</v>
      </c>
      <c r="E26" s="691"/>
      <c r="F26" s="1956">
        <v>13.589591400000003</v>
      </c>
      <c r="G26" s="591" t="s">
        <v>2880</v>
      </c>
      <c r="H26" s="557" t="s">
        <v>2670</v>
      </c>
      <c r="I26" s="558"/>
      <c r="J26" s="605"/>
      <c r="K26" s="557"/>
      <c r="L26" s="562"/>
      <c r="M26" s="562"/>
      <c r="N26" s="568"/>
      <c r="O26" s="563"/>
      <c r="P26" s="615"/>
      <c r="Q26" s="44"/>
      <c r="R26"/>
      <c r="S26" s="532"/>
    </row>
    <row r="27" spans="1:19" ht="10.5" customHeight="1">
      <c r="A27" s="1503"/>
      <c r="B27" s="2"/>
      <c r="C27" s="1340"/>
      <c r="D27" s="1"/>
      <c r="E27" s="2"/>
      <c r="F27" s="2"/>
      <c r="G27" s="3"/>
      <c r="H27" s="3"/>
      <c r="I27" s="138"/>
      <c r="J27" s="129"/>
      <c r="K27" s="129"/>
      <c r="L27" s="129"/>
      <c r="M27" s="129"/>
      <c r="N27" s="129"/>
      <c r="O27" s="129"/>
      <c r="P27" s="2"/>
      <c r="Q27" s="44"/>
    </row>
    <row r="28" spans="1:19" s="539" customFormat="1">
      <c r="A28" s="1503"/>
      <c r="B28" s="535" t="s">
        <v>3231</v>
      </c>
      <c r="C28" s="1324"/>
      <c r="D28" s="536"/>
      <c r="E28" s="536"/>
      <c r="F28" s="1952"/>
      <c r="G28" s="1214" t="s">
        <v>10</v>
      </c>
      <c r="H28" s="536"/>
      <c r="I28" s="536"/>
      <c r="J28" s="536"/>
      <c r="K28" s="536"/>
      <c r="L28" s="536"/>
      <c r="M28" s="536"/>
      <c r="N28" s="536"/>
      <c r="O28" s="538"/>
      <c r="P28" s="537"/>
      <c r="Q28" s="44"/>
      <c r="R28"/>
      <c r="S28" s="532"/>
    </row>
    <row r="29" spans="1:19" s="555" customFormat="1">
      <c r="A29" s="1503" t="str">
        <f>IF(ISERROR(#REF!),"xx","")</f>
        <v>xx</v>
      </c>
      <c r="B29" s="744" t="s">
        <v>1186</v>
      </c>
      <c r="C29" s="1331"/>
      <c r="D29" s="746" t="s">
        <v>1187</v>
      </c>
      <c r="E29" s="747" t="s">
        <v>613</v>
      </c>
      <c r="F29" s="1956">
        <v>403.95763346400008</v>
      </c>
      <c r="G29" s="543" t="s">
        <v>2880</v>
      </c>
      <c r="H29" s="544" t="s">
        <v>2670</v>
      </c>
      <c r="I29" s="545"/>
      <c r="J29" s="546"/>
      <c r="K29" s="551"/>
      <c r="L29" s="565"/>
      <c r="M29" s="565"/>
      <c r="N29" s="553"/>
      <c r="O29" s="554"/>
      <c r="P29" s="590" t="s">
        <v>3509</v>
      </c>
      <c r="Q29" s="44"/>
      <c r="R29"/>
      <c r="S29" s="532"/>
    </row>
    <row r="30" spans="1:19" s="518" customFormat="1">
      <c r="A30" s="1503" t="str">
        <f>IF(ISERROR(#REF!),"xx","")</f>
        <v>xx</v>
      </c>
      <c r="B30" s="744" t="s">
        <v>1184</v>
      </c>
      <c r="C30" s="1331"/>
      <c r="D30" s="746" t="s">
        <v>1185</v>
      </c>
      <c r="E30" s="747" t="s">
        <v>613</v>
      </c>
      <c r="F30" s="1956">
        <v>403.95763346400008</v>
      </c>
      <c r="G30" s="543" t="s">
        <v>2880</v>
      </c>
      <c r="H30" s="544" t="s">
        <v>2670</v>
      </c>
      <c r="I30" s="545"/>
      <c r="J30" s="546"/>
      <c r="K30" s="551"/>
      <c r="L30" s="565"/>
      <c r="M30" s="565"/>
      <c r="N30" s="553"/>
      <c r="O30" s="554"/>
      <c r="P30" s="588" t="s">
        <v>3510</v>
      </c>
      <c r="Q30" s="44"/>
      <c r="R30"/>
      <c r="S30" s="532"/>
    </row>
    <row r="31" spans="1:19" s="532" customFormat="1" ht="13.5" customHeight="1">
      <c r="A31" s="1503" t="str">
        <f>IF(ISERROR(#REF!),"xx","")</f>
        <v>xx</v>
      </c>
      <c r="B31" s="744" t="s">
        <v>1182</v>
      </c>
      <c r="C31" s="1331"/>
      <c r="D31" s="746" t="s">
        <v>1183</v>
      </c>
      <c r="E31" s="747" t="s">
        <v>613</v>
      </c>
      <c r="F31" s="1956">
        <v>246.05595352800003</v>
      </c>
      <c r="G31" s="543" t="s">
        <v>2880</v>
      </c>
      <c r="H31" s="544" t="s">
        <v>2670</v>
      </c>
      <c r="I31" s="545"/>
      <c r="J31" s="546"/>
      <c r="K31" s="551"/>
      <c r="L31" s="565"/>
      <c r="M31" s="565"/>
      <c r="N31" s="553"/>
      <c r="O31" s="554"/>
      <c r="P31" s="590" t="s">
        <v>3511</v>
      </c>
      <c r="Q31" s="44"/>
      <c r="R31"/>
    </row>
    <row r="32" spans="1:19" s="532" customFormat="1">
      <c r="A32" s="1503" t="str">
        <f>IF(ISERROR(#REF!),"xx","")</f>
        <v>xx</v>
      </c>
      <c r="B32" s="749" t="s">
        <v>1991</v>
      </c>
      <c r="C32" s="1332"/>
      <c r="D32" s="750" t="s">
        <v>1992</v>
      </c>
      <c r="E32" s="685" t="s">
        <v>613</v>
      </c>
      <c r="F32" s="1956">
        <v>23.898936599999999</v>
      </c>
      <c r="G32" s="556" t="s">
        <v>2880</v>
      </c>
      <c r="H32" s="557" t="s">
        <v>2670</v>
      </c>
      <c r="I32" s="558"/>
      <c r="J32" s="567"/>
      <c r="K32" s="559"/>
      <c r="L32" s="562"/>
      <c r="M32" s="562"/>
      <c r="N32" s="568"/>
      <c r="O32" s="563"/>
      <c r="P32" s="593" t="s">
        <v>2615</v>
      </c>
      <c r="Q32" s="44"/>
      <c r="R32"/>
    </row>
    <row r="33" spans="1:19" s="518" customFormat="1">
      <c r="A33" s="1503"/>
      <c r="B33" s="532"/>
      <c r="C33" s="1323"/>
      <c r="D33" s="533"/>
      <c r="E33" s="532"/>
      <c r="F33" s="532"/>
      <c r="G33" s="596"/>
      <c r="H33" s="596"/>
      <c r="I33" s="599"/>
      <c r="J33" s="534"/>
      <c r="K33" s="534"/>
      <c r="L33" s="534"/>
      <c r="M33" s="534"/>
      <c r="N33" s="534"/>
      <c r="O33" s="534"/>
      <c r="P33" s="532"/>
      <c r="Q33" s="44"/>
      <c r="R33"/>
      <c r="S33" s="532"/>
    </row>
    <row r="34" spans="1:19" s="78" customFormat="1">
      <c r="A34" s="1503"/>
      <c r="B34" s="90" t="s">
        <v>1030</v>
      </c>
      <c r="C34" s="1343"/>
      <c r="D34" s="83"/>
      <c r="E34" s="83"/>
      <c r="F34" s="83"/>
      <c r="G34" s="83" t="s">
        <v>10</v>
      </c>
      <c r="H34" s="83"/>
      <c r="I34" s="131"/>
      <c r="J34" s="131"/>
      <c r="K34" s="131"/>
      <c r="L34" s="131"/>
      <c r="M34" s="131"/>
      <c r="N34" s="131"/>
      <c r="O34" s="184"/>
      <c r="P34" s="1215" t="s">
        <v>2785</v>
      </c>
      <c r="Q34" s="44"/>
      <c r="R34"/>
    </row>
    <row r="35" spans="1:19">
      <c r="A35" s="1503" t="str">
        <f>IF(ISERROR(#REF!),"xx","")</f>
        <v>xx</v>
      </c>
      <c r="B35" s="754" t="s">
        <v>2885</v>
      </c>
      <c r="C35" s="1360"/>
      <c r="D35" s="716" t="s">
        <v>2881</v>
      </c>
      <c r="E35" s="658" t="s">
        <v>728</v>
      </c>
      <c r="F35" s="1956">
        <v>23.709566560680003</v>
      </c>
      <c r="G35" s="159" t="s">
        <v>2880</v>
      </c>
      <c r="H35" s="160"/>
      <c r="I35" s="160"/>
      <c r="J35" s="160"/>
      <c r="K35" s="124"/>
      <c r="L35" s="124"/>
      <c r="M35" s="124"/>
      <c r="N35" s="124"/>
      <c r="O35" s="208"/>
      <c r="P35" s="516" t="s">
        <v>1377</v>
      </c>
      <c r="Q35" s="44"/>
    </row>
    <row r="36" spans="1:19">
      <c r="A36" s="1503" t="str">
        <f>IF(ISERROR(#REF!),"xx","")</f>
        <v>xx</v>
      </c>
      <c r="B36" s="755" t="s">
        <v>2886</v>
      </c>
      <c r="C36" s="1347"/>
      <c r="D36" s="671" t="s">
        <v>2882</v>
      </c>
      <c r="E36" s="757" t="s">
        <v>729</v>
      </c>
      <c r="F36" s="1956">
        <v>55.860738733800005</v>
      </c>
      <c r="G36" s="161" t="s">
        <v>2880</v>
      </c>
      <c r="H36" s="162"/>
      <c r="I36" s="162"/>
      <c r="J36" s="162"/>
      <c r="K36" s="139"/>
      <c r="L36" s="139"/>
      <c r="M36" s="139"/>
      <c r="N36" s="139"/>
      <c r="O36" s="208"/>
      <c r="P36" s="995" t="s">
        <v>1377</v>
      </c>
      <c r="Q36" s="44"/>
    </row>
    <row r="37" spans="1:19">
      <c r="A37" s="1503" t="str">
        <f>IF(ISERROR(#REF!),"xx","")</f>
        <v>xx</v>
      </c>
      <c r="B37" s="755" t="s">
        <v>2887</v>
      </c>
      <c r="C37" s="1347"/>
      <c r="D37" s="671" t="s">
        <v>2883</v>
      </c>
      <c r="E37" s="757" t="s">
        <v>730</v>
      </c>
      <c r="F37" s="1956">
        <v>55.860738733800005</v>
      </c>
      <c r="G37" s="161" t="s">
        <v>2880</v>
      </c>
      <c r="H37" s="162"/>
      <c r="I37" s="162"/>
      <c r="J37" s="162"/>
      <c r="K37" s="139"/>
      <c r="L37" s="139"/>
      <c r="M37" s="139"/>
      <c r="N37" s="139"/>
      <c r="O37" s="208"/>
      <c r="P37" s="995" t="s">
        <v>1377</v>
      </c>
      <c r="Q37" s="44"/>
    </row>
    <row r="38" spans="1:19">
      <c r="A38" s="1503" t="str">
        <f>IF(ISERROR(#REF!),"xx","")</f>
        <v>xx</v>
      </c>
      <c r="B38" s="758" t="s">
        <v>2888</v>
      </c>
      <c r="C38" s="1348"/>
      <c r="D38" s="771" t="s">
        <v>2884</v>
      </c>
      <c r="E38" s="661" t="s">
        <v>493</v>
      </c>
      <c r="F38" s="1956">
        <v>55.860738733800005</v>
      </c>
      <c r="G38" s="163" t="s">
        <v>2880</v>
      </c>
      <c r="H38" s="164"/>
      <c r="I38" s="164"/>
      <c r="J38" s="164"/>
      <c r="K38" s="123"/>
      <c r="L38" s="123"/>
      <c r="M38" s="123"/>
      <c r="N38" s="123"/>
      <c r="O38" s="226"/>
      <c r="P38" s="996" t="s">
        <v>1377</v>
      </c>
      <c r="Q38" s="44"/>
    </row>
    <row r="39" spans="1:19">
      <c r="A39" s="1503" t="str">
        <f>IF(ISERROR(#REF!),"xx","")</f>
        <v>xx</v>
      </c>
      <c r="B39" s="754" t="s">
        <v>2672</v>
      </c>
      <c r="C39" s="1360"/>
      <c r="D39" s="716" t="s">
        <v>2681</v>
      </c>
      <c r="E39" s="658" t="s">
        <v>728</v>
      </c>
      <c r="F39" s="1956">
        <v>12.883543873200004</v>
      </c>
      <c r="G39" s="159"/>
      <c r="H39" s="160" t="s">
        <v>2670</v>
      </c>
      <c r="I39" s="160"/>
      <c r="J39" s="160"/>
      <c r="K39" s="124"/>
      <c r="L39" s="124"/>
      <c r="M39" s="124"/>
      <c r="N39" s="124"/>
      <c r="O39" s="208"/>
      <c r="P39" s="516" t="s">
        <v>1377</v>
      </c>
      <c r="Q39" s="44"/>
    </row>
    <row r="40" spans="1:19">
      <c r="A40" s="1503" t="str">
        <f>IF(ISERROR(#REF!),"xx","")</f>
        <v>xx</v>
      </c>
      <c r="B40" s="755" t="s">
        <v>2673</v>
      </c>
      <c r="C40" s="1347"/>
      <c r="D40" s="671" t="s">
        <v>2682</v>
      </c>
      <c r="E40" s="757" t="s">
        <v>729</v>
      </c>
      <c r="F40" s="1956">
        <v>22.401983003400005</v>
      </c>
      <c r="G40" s="161"/>
      <c r="H40" s="162" t="s">
        <v>2670</v>
      </c>
      <c r="I40" s="162"/>
      <c r="J40" s="162"/>
      <c r="K40" s="139"/>
      <c r="L40" s="139"/>
      <c r="M40" s="139"/>
      <c r="N40" s="139"/>
      <c r="O40" s="208"/>
      <c r="P40" s="995" t="s">
        <v>1377</v>
      </c>
      <c r="Q40" s="44"/>
    </row>
    <row r="41" spans="1:19">
      <c r="A41" s="1503" t="str">
        <f>IF(ISERROR(#REF!),"xx","")</f>
        <v>xx</v>
      </c>
      <c r="B41" s="755" t="s">
        <v>2674</v>
      </c>
      <c r="C41" s="1347"/>
      <c r="D41" s="671" t="s">
        <v>2683</v>
      </c>
      <c r="E41" s="757" t="s">
        <v>730</v>
      </c>
      <c r="F41" s="1956">
        <v>22.401983003400005</v>
      </c>
      <c r="G41" s="161"/>
      <c r="H41" s="162" t="s">
        <v>2670</v>
      </c>
      <c r="I41" s="162"/>
      <c r="J41" s="162"/>
      <c r="K41" s="139"/>
      <c r="L41" s="139"/>
      <c r="M41" s="139"/>
      <c r="N41" s="139"/>
      <c r="O41" s="208"/>
      <c r="P41" s="995" t="s">
        <v>1377</v>
      </c>
      <c r="Q41" s="44"/>
    </row>
    <row r="42" spans="1:19">
      <c r="A42" s="1503" t="str">
        <f>IF(ISERROR(#REF!),"xx","")</f>
        <v>xx</v>
      </c>
      <c r="B42" s="758" t="s">
        <v>2675</v>
      </c>
      <c r="C42" s="1348"/>
      <c r="D42" s="771" t="s">
        <v>2680</v>
      </c>
      <c r="E42" s="661" t="s">
        <v>493</v>
      </c>
      <c r="F42" s="1956">
        <v>22.401983003400005</v>
      </c>
      <c r="G42" s="163"/>
      <c r="H42" s="164" t="s">
        <v>2670</v>
      </c>
      <c r="I42" s="164"/>
      <c r="J42" s="164"/>
      <c r="K42" s="123"/>
      <c r="L42" s="123"/>
      <c r="M42" s="123"/>
      <c r="N42" s="123"/>
      <c r="O42" s="226"/>
      <c r="P42" s="996" t="s">
        <v>1377</v>
      </c>
      <c r="Q42" s="44"/>
    </row>
    <row r="43" spans="1:19">
      <c r="A43" s="1503" t="str">
        <f>IF(ISERROR(#REF!),"xx","")</f>
        <v>xx</v>
      </c>
      <c r="B43" s="754" t="s">
        <v>2676</v>
      </c>
      <c r="C43" s="1360"/>
      <c r="D43" s="716" t="s">
        <v>2684</v>
      </c>
      <c r="E43" s="658" t="s">
        <v>494</v>
      </c>
      <c r="F43" s="1956">
        <v>74.243825215560008</v>
      </c>
      <c r="G43" s="159" t="s">
        <v>2880</v>
      </c>
      <c r="H43" s="160" t="s">
        <v>2670</v>
      </c>
      <c r="I43" s="160"/>
      <c r="J43" s="160"/>
      <c r="K43" s="124"/>
      <c r="L43" s="124"/>
      <c r="M43" s="124"/>
      <c r="N43" s="124"/>
      <c r="O43" s="208"/>
      <c r="P43" s="1006" t="s">
        <v>2791</v>
      </c>
      <c r="Q43" s="44"/>
    </row>
    <row r="44" spans="1:19">
      <c r="A44" s="1503" t="str">
        <f>IF(ISERROR(#REF!),"xx","")</f>
        <v>xx</v>
      </c>
      <c r="B44" s="755" t="s">
        <v>2677</v>
      </c>
      <c r="C44" s="1347"/>
      <c r="D44" s="671" t="s">
        <v>2685</v>
      </c>
      <c r="E44" s="757" t="s">
        <v>495</v>
      </c>
      <c r="F44" s="1956">
        <v>109.99085217120005</v>
      </c>
      <c r="G44" s="161" t="s">
        <v>2880</v>
      </c>
      <c r="H44" s="162" t="s">
        <v>2670</v>
      </c>
      <c r="I44" s="162"/>
      <c r="J44" s="162"/>
      <c r="K44" s="139"/>
      <c r="L44" s="139"/>
      <c r="M44" s="139"/>
      <c r="N44" s="139"/>
      <c r="O44" s="208"/>
      <c r="P44" s="631" t="s">
        <v>2791</v>
      </c>
      <c r="Q44" s="44"/>
    </row>
    <row r="45" spans="1:19">
      <c r="A45" s="1503" t="str">
        <f>IF(ISERROR(#REF!),"xx","")</f>
        <v>xx</v>
      </c>
      <c r="B45" s="755" t="s">
        <v>2678</v>
      </c>
      <c r="C45" s="1347"/>
      <c r="D45" s="671" t="s">
        <v>2686</v>
      </c>
      <c r="E45" s="757" t="s">
        <v>496</v>
      </c>
      <c r="F45" s="1956">
        <v>109.99085217120005</v>
      </c>
      <c r="G45" s="161" t="s">
        <v>2880</v>
      </c>
      <c r="H45" s="162" t="s">
        <v>2670</v>
      </c>
      <c r="I45" s="162"/>
      <c r="J45" s="162"/>
      <c r="K45" s="139"/>
      <c r="L45" s="139"/>
      <c r="M45" s="139"/>
      <c r="N45" s="139"/>
      <c r="O45" s="208"/>
      <c r="P45" s="631" t="s">
        <v>2791</v>
      </c>
      <c r="Q45" s="44"/>
    </row>
    <row r="46" spans="1:19">
      <c r="A46" s="1503" t="str">
        <f>IF(ISERROR(#REF!),"xx","")</f>
        <v>xx</v>
      </c>
      <c r="B46" s="758" t="s">
        <v>2679</v>
      </c>
      <c r="C46" s="1348"/>
      <c r="D46" s="771" t="s">
        <v>2687</v>
      </c>
      <c r="E46" s="661" t="s">
        <v>497</v>
      </c>
      <c r="F46" s="1956">
        <v>109.99085217120005</v>
      </c>
      <c r="G46" s="163" t="s">
        <v>2880</v>
      </c>
      <c r="H46" s="164" t="s">
        <v>2670</v>
      </c>
      <c r="I46" s="164"/>
      <c r="J46" s="164"/>
      <c r="K46" s="123"/>
      <c r="L46" s="123"/>
      <c r="M46" s="123"/>
      <c r="N46" s="123"/>
      <c r="O46" s="226"/>
      <c r="P46" s="1007" t="s">
        <v>2791</v>
      </c>
      <c r="Q46" s="44"/>
    </row>
    <row r="47" spans="1:19">
      <c r="A47" s="1503" t="str">
        <f>IF(ISERROR(#REF!),"xx","")</f>
        <v>xx</v>
      </c>
      <c r="B47" s="674" t="s">
        <v>2695</v>
      </c>
      <c r="C47" s="1349"/>
      <c r="D47" s="678" t="s">
        <v>2694</v>
      </c>
      <c r="E47" s="673" t="s">
        <v>1536</v>
      </c>
      <c r="F47" s="1956">
        <v>127.14327177552003</v>
      </c>
      <c r="G47" s="159" t="s">
        <v>2880</v>
      </c>
      <c r="H47" s="160" t="s">
        <v>2670</v>
      </c>
      <c r="I47" s="160"/>
      <c r="J47" s="124"/>
      <c r="K47" s="124"/>
      <c r="L47" s="124"/>
      <c r="M47" s="124"/>
      <c r="N47" s="124"/>
      <c r="O47" s="115"/>
      <c r="P47" s="516"/>
      <c r="Q47" s="44"/>
    </row>
    <row r="48" spans="1:19">
      <c r="A48" s="1503" t="str">
        <f>IF(ISERROR(#REF!),"xx","")</f>
        <v>xx</v>
      </c>
      <c r="B48" s="662" t="s">
        <v>941</v>
      </c>
      <c r="C48" s="1350"/>
      <c r="D48" s="677" t="s">
        <v>945</v>
      </c>
      <c r="E48" s="664" t="s">
        <v>535</v>
      </c>
      <c r="F48" s="1956">
        <v>81.647055650160013</v>
      </c>
      <c r="G48" s="161" t="s">
        <v>2880</v>
      </c>
      <c r="H48" s="162" t="s">
        <v>2670</v>
      </c>
      <c r="I48" s="162"/>
      <c r="J48" s="139"/>
      <c r="K48" s="139" t="s">
        <v>778</v>
      </c>
      <c r="L48" s="139" t="s">
        <v>702</v>
      </c>
      <c r="M48" s="139" t="s">
        <v>703</v>
      </c>
      <c r="N48" s="139"/>
      <c r="O48" s="242"/>
      <c r="P48" s="995"/>
      <c r="Q48" s="44"/>
    </row>
    <row r="49" spans="1:19">
      <c r="A49" s="1503" t="str">
        <f>IF(ISERROR(#REF!),"xx","")</f>
        <v>xx</v>
      </c>
      <c r="B49" s="662" t="s">
        <v>942</v>
      </c>
      <c r="C49" s="1350"/>
      <c r="D49" s="677" t="s">
        <v>946</v>
      </c>
      <c r="E49" s="664" t="s">
        <v>1469</v>
      </c>
      <c r="F49" s="1956">
        <v>37.535339761920007</v>
      </c>
      <c r="G49" s="161" t="s">
        <v>2880</v>
      </c>
      <c r="H49" s="162" t="s">
        <v>2670</v>
      </c>
      <c r="I49" s="162"/>
      <c r="J49" s="139"/>
      <c r="K49" s="139" t="s">
        <v>778</v>
      </c>
      <c r="L49" s="139" t="s">
        <v>702</v>
      </c>
      <c r="M49" s="139" t="s">
        <v>703</v>
      </c>
      <c r="N49" s="139"/>
      <c r="O49" s="242"/>
      <c r="P49" s="995"/>
      <c r="Q49" s="44"/>
    </row>
    <row r="50" spans="1:19">
      <c r="A50" s="1503" t="str">
        <f>IF(ISERROR(#REF!),"xx","")</f>
        <v>xx</v>
      </c>
      <c r="B50" s="665" t="s">
        <v>3247</v>
      </c>
      <c r="C50" s="1351"/>
      <c r="D50" s="679" t="s">
        <v>943</v>
      </c>
      <c r="E50" s="667" t="s">
        <v>1535</v>
      </c>
      <c r="F50" s="1956">
        <v>12.248981264520003</v>
      </c>
      <c r="G50" s="163" t="s">
        <v>2880</v>
      </c>
      <c r="H50" s="164" t="s">
        <v>2670</v>
      </c>
      <c r="I50" s="164"/>
      <c r="J50" s="123"/>
      <c r="K50" s="123" t="s">
        <v>778</v>
      </c>
      <c r="L50" s="123" t="s">
        <v>702</v>
      </c>
      <c r="M50" s="123" t="s">
        <v>703</v>
      </c>
      <c r="N50" s="123"/>
      <c r="O50" s="254"/>
      <c r="P50" s="996"/>
      <c r="Q50" s="44"/>
    </row>
    <row r="51" spans="1:19" s="518" customFormat="1">
      <c r="A51" s="1503" t="str">
        <f>IF(ISERROR(#REF!),"xx","")</f>
        <v>xx</v>
      </c>
      <c r="B51" s="698" t="s">
        <v>1372</v>
      </c>
      <c r="C51" s="1328"/>
      <c r="D51" s="696" t="s">
        <v>1373</v>
      </c>
      <c r="E51" s="691" t="s">
        <v>295</v>
      </c>
      <c r="F51" s="1956">
        <v>53.072509089600011</v>
      </c>
      <c r="G51" s="556"/>
      <c r="H51" s="557"/>
      <c r="I51" s="558"/>
      <c r="J51" s="605"/>
      <c r="K51" s="557"/>
      <c r="L51" s="562"/>
      <c r="M51" s="560"/>
      <c r="N51" s="560"/>
      <c r="O51" s="563"/>
      <c r="P51" s="615" t="s">
        <v>2746</v>
      </c>
      <c r="Q51" s="44"/>
      <c r="R51"/>
      <c r="S51" s="532"/>
    </row>
    <row r="52" spans="1:19" ht="11.25" customHeight="1">
      <c r="A52" s="1503"/>
      <c r="Q52" s="44"/>
    </row>
    <row r="53" spans="1:19">
      <c r="Q53" s="44"/>
    </row>
    <row r="54" spans="1:19">
      <c r="Q54" s="44"/>
    </row>
    <row r="55" spans="1:19">
      <c r="Q55" s="44"/>
    </row>
    <row r="56" spans="1:19">
      <c r="Q56" s="44"/>
    </row>
    <row r="57" spans="1:19">
      <c r="Q57" s="44"/>
    </row>
    <row r="58" spans="1:19">
      <c r="Q58" s="44"/>
    </row>
    <row r="59" spans="1:19">
      <c r="Q59" s="44"/>
    </row>
    <row r="60" spans="1:19">
      <c r="Q60" s="44"/>
    </row>
    <row r="61" spans="1:19">
      <c r="Q61" s="44"/>
    </row>
    <row r="62" spans="1:19">
      <c r="Q62" s="44"/>
    </row>
    <row r="63" spans="1:19">
      <c r="Q63" s="44"/>
    </row>
    <row r="64" spans="1:19">
      <c r="Q64" s="44"/>
    </row>
    <row r="65" spans="17:17">
      <c r="Q65" s="44"/>
    </row>
    <row r="66" spans="17:17">
      <c r="Q66" s="44"/>
    </row>
    <row r="67" spans="17:17">
      <c r="Q67" s="44"/>
    </row>
    <row r="68" spans="17:17">
      <c r="Q68" s="44"/>
    </row>
    <row r="69" spans="17:17">
      <c r="Q69" s="44"/>
    </row>
    <row r="70" spans="17:17">
      <c r="Q70" s="44"/>
    </row>
    <row r="71" spans="17:17">
      <c r="Q71" s="44"/>
    </row>
    <row r="72" spans="17:17">
      <c r="Q72" s="44"/>
    </row>
    <row r="73" spans="17:17">
      <c r="Q73" s="44"/>
    </row>
    <row r="74" spans="17:17">
      <c r="Q74" s="44"/>
    </row>
    <row r="75" spans="17:17">
      <c r="Q75" s="44"/>
    </row>
    <row r="76" spans="17:17">
      <c r="Q76" s="44"/>
    </row>
    <row r="77" spans="17:17">
      <c r="Q77" s="44"/>
    </row>
    <row r="78" spans="17:17">
      <c r="Q78" s="44"/>
    </row>
    <row r="79" spans="17:17">
      <c r="Q79" s="44"/>
    </row>
    <row r="80" spans="17:17">
      <c r="Q80" s="44"/>
    </row>
    <row r="81" spans="17:17">
      <c r="Q81" s="44"/>
    </row>
    <row r="82" spans="17:17">
      <c r="Q82" s="44"/>
    </row>
    <row r="83" spans="17:17">
      <c r="Q83" s="44"/>
    </row>
    <row r="84" spans="17:17">
      <c r="Q84" s="44"/>
    </row>
    <row r="85" spans="17:17">
      <c r="Q85" s="44"/>
    </row>
    <row r="86" spans="17:17">
      <c r="Q86" s="44"/>
    </row>
    <row r="87" spans="17:17">
      <c r="Q87" s="44"/>
    </row>
    <row r="88" spans="17:17">
      <c r="Q88" s="44"/>
    </row>
    <row r="89" spans="17:17">
      <c r="Q89" s="44"/>
    </row>
    <row r="90" spans="17:17">
      <c r="Q90" s="44"/>
    </row>
    <row r="91" spans="17:17">
      <c r="Q91" s="44"/>
    </row>
    <row r="92" spans="17:17">
      <c r="Q92" s="44"/>
    </row>
    <row r="93" spans="17:17">
      <c r="Q93" s="44"/>
    </row>
    <row r="94" spans="17:17">
      <c r="Q94" s="44"/>
    </row>
    <row r="95" spans="17:17">
      <c r="Q95" s="44"/>
    </row>
    <row r="96" spans="17:17">
      <c r="Q96" s="44"/>
    </row>
    <row r="97" spans="17:17">
      <c r="Q97" s="44"/>
    </row>
    <row r="98" spans="17:17">
      <c r="Q98" s="44"/>
    </row>
    <row r="99" spans="17:17">
      <c r="Q99" s="44"/>
    </row>
    <row r="100" spans="17:17">
      <c r="Q100" s="44"/>
    </row>
    <row r="101" spans="17:17">
      <c r="Q101" s="44"/>
    </row>
    <row r="102" spans="17:17">
      <c r="Q102" s="44"/>
    </row>
    <row r="103" spans="17:17">
      <c r="Q103" s="44"/>
    </row>
    <row r="104" spans="17:17">
      <c r="Q104" s="44"/>
    </row>
    <row r="105" spans="17:17">
      <c r="Q105" s="44"/>
    </row>
    <row r="106" spans="17:17">
      <c r="Q106" s="44"/>
    </row>
    <row r="107" spans="17:17">
      <c r="Q107" s="44"/>
    </row>
    <row r="108" spans="17:17">
      <c r="Q108" s="44"/>
    </row>
    <row r="109" spans="17:17">
      <c r="Q109" s="44"/>
    </row>
    <row r="110" spans="17:17">
      <c r="Q110" s="44"/>
    </row>
    <row r="111" spans="17:17">
      <c r="Q111" s="44"/>
    </row>
    <row r="112" spans="17:17">
      <c r="Q112" s="44"/>
    </row>
    <row r="113" spans="17:17">
      <c r="Q113" s="44"/>
    </row>
    <row r="114" spans="17:17">
      <c r="Q114" s="44"/>
    </row>
    <row r="115" spans="17:17">
      <c r="Q115" s="44"/>
    </row>
    <row r="116" spans="17:17">
      <c r="Q116" s="44"/>
    </row>
    <row r="117" spans="17:17">
      <c r="Q117" s="44"/>
    </row>
    <row r="118" spans="17:17">
      <c r="Q118" s="44"/>
    </row>
    <row r="119" spans="17:17">
      <c r="Q119" s="44"/>
    </row>
    <row r="120" spans="17:17">
      <c r="Q120" s="44"/>
    </row>
    <row r="121" spans="17:17">
      <c r="Q121" s="44"/>
    </row>
    <row r="122" spans="17:17">
      <c r="Q122" s="44"/>
    </row>
    <row r="123" spans="17:17">
      <c r="Q123" s="44"/>
    </row>
    <row r="124" spans="17:17">
      <c r="Q124" s="44"/>
    </row>
    <row r="125" spans="17:17">
      <c r="Q125" s="44"/>
    </row>
    <row r="126" spans="17:17">
      <c r="Q126" s="44"/>
    </row>
    <row r="127" spans="17:17">
      <c r="Q127" s="44"/>
    </row>
    <row r="128" spans="17:17">
      <c r="Q128" s="44"/>
    </row>
    <row r="129" spans="17:17">
      <c r="Q129" s="44"/>
    </row>
    <row r="130" spans="17:17">
      <c r="Q130" s="44"/>
    </row>
    <row r="131" spans="17:17">
      <c r="Q131" s="44"/>
    </row>
    <row r="132" spans="17:17">
      <c r="Q132" s="44"/>
    </row>
    <row r="133" spans="17:17">
      <c r="Q133" s="44"/>
    </row>
    <row r="134" spans="17:17">
      <c r="Q134" s="44"/>
    </row>
    <row r="135" spans="17:17" ht="11.25" customHeight="1">
      <c r="Q135" s="44"/>
    </row>
    <row r="136" spans="17:17">
      <c r="Q136" s="44"/>
    </row>
    <row r="137" spans="17:17">
      <c r="Q137" s="44"/>
    </row>
    <row r="138" spans="17:17">
      <c r="Q138" s="44"/>
    </row>
    <row r="139" spans="17:17">
      <c r="Q139" s="44"/>
    </row>
    <row r="140" spans="17:17">
      <c r="Q140" s="44"/>
    </row>
    <row r="141" spans="17:17">
      <c r="Q141" s="44"/>
    </row>
    <row r="142" spans="17:17">
      <c r="Q142" s="44"/>
    </row>
    <row r="143" spans="17:17">
      <c r="Q143" s="44"/>
    </row>
    <row r="144" spans="17:17">
      <c r="Q144" s="44"/>
    </row>
    <row r="145" spans="17:17">
      <c r="Q145" s="44"/>
    </row>
    <row r="146" spans="17:17">
      <c r="Q146" s="44"/>
    </row>
    <row r="147" spans="17:17">
      <c r="Q147" s="44"/>
    </row>
    <row r="148" spans="17:17">
      <c r="Q148" s="44"/>
    </row>
    <row r="149" spans="17:17">
      <c r="Q149" s="44"/>
    </row>
    <row r="150" spans="17:17">
      <c r="Q150" s="44"/>
    </row>
    <row r="151" spans="17:17">
      <c r="Q151" s="44"/>
    </row>
    <row r="152" spans="17:17">
      <c r="Q152" s="44"/>
    </row>
    <row r="153" spans="17:17">
      <c r="Q153" s="44"/>
    </row>
    <row r="154" spans="17:17">
      <c r="Q154" s="44"/>
    </row>
    <row r="155" spans="17:17">
      <c r="Q155" s="44"/>
    </row>
    <row r="156" spans="17:17">
      <c r="Q156" s="44"/>
    </row>
    <row r="157" spans="17:17">
      <c r="Q157" s="44"/>
    </row>
    <row r="158" spans="17:17">
      <c r="Q158" s="44"/>
    </row>
    <row r="159" spans="17:17">
      <c r="Q159" s="44"/>
    </row>
    <row r="160" spans="17:17">
      <c r="Q160" s="44"/>
    </row>
    <row r="161" spans="17:17">
      <c r="Q161" s="44"/>
    </row>
    <row r="162" spans="17:17">
      <c r="Q162" s="44"/>
    </row>
    <row r="163" spans="17:17">
      <c r="Q163" s="44"/>
    </row>
    <row r="164" spans="17:17">
      <c r="Q164" s="44"/>
    </row>
    <row r="165" spans="17:17">
      <c r="Q165" s="44"/>
    </row>
    <row r="166" spans="17:17">
      <c r="Q166" s="44"/>
    </row>
    <row r="167" spans="17:17">
      <c r="Q167" s="44"/>
    </row>
    <row r="168" spans="17:17">
      <c r="Q168" s="44"/>
    </row>
    <row r="169" spans="17:17">
      <c r="Q169" s="44"/>
    </row>
    <row r="170" spans="17:17">
      <c r="Q170" s="44"/>
    </row>
    <row r="171" spans="17:17">
      <c r="Q171" s="44"/>
    </row>
    <row r="172" spans="17:17">
      <c r="Q172" s="44"/>
    </row>
    <row r="173" spans="17:17">
      <c r="Q173" s="44"/>
    </row>
    <row r="174" spans="17:17">
      <c r="Q174" s="44"/>
    </row>
    <row r="175" spans="17:17">
      <c r="Q175" s="44"/>
    </row>
    <row r="176" spans="17:17">
      <c r="Q176" s="44"/>
    </row>
    <row r="177" spans="17:17">
      <c r="Q177" s="44"/>
    </row>
    <row r="178" spans="17:17">
      <c r="Q178" s="44"/>
    </row>
    <row r="179" spans="17:17">
      <c r="Q179" s="44"/>
    </row>
    <row r="180" spans="17:17">
      <c r="Q180" s="44"/>
    </row>
    <row r="181" spans="17:17">
      <c r="Q181" s="44"/>
    </row>
    <row r="182" spans="17:17">
      <c r="Q182" s="44"/>
    </row>
    <row r="183" spans="17:17">
      <c r="Q183" s="44"/>
    </row>
    <row r="184" spans="17:17">
      <c r="Q184" s="44"/>
    </row>
    <row r="185" spans="17:17">
      <c r="Q185" s="44"/>
    </row>
    <row r="186" spans="17:17">
      <c r="Q186" s="44"/>
    </row>
    <row r="187" spans="17:17">
      <c r="Q187" s="44"/>
    </row>
    <row r="188" spans="17:17">
      <c r="Q188" s="44"/>
    </row>
    <row r="189" spans="17:17">
      <c r="Q189" s="44"/>
    </row>
    <row r="190" spans="17:17">
      <c r="Q190" s="44"/>
    </row>
    <row r="191" spans="17:17">
      <c r="Q191" s="44"/>
    </row>
    <row r="192" spans="17:17">
      <c r="Q192" s="44"/>
    </row>
    <row r="193" spans="17:17">
      <c r="Q193" s="44"/>
    </row>
    <row r="194" spans="17:17">
      <c r="Q194" s="44"/>
    </row>
    <row r="195" spans="17:17">
      <c r="Q195" s="44"/>
    </row>
    <row r="196" spans="17:17">
      <c r="Q196" s="44"/>
    </row>
    <row r="197" spans="17:17">
      <c r="Q197" s="44"/>
    </row>
    <row r="198" spans="17:17">
      <c r="Q198" s="44"/>
    </row>
    <row r="199" spans="17:17">
      <c r="Q199" s="44"/>
    </row>
    <row r="200" spans="17:17">
      <c r="Q200" s="44"/>
    </row>
    <row r="201" spans="17:17">
      <c r="Q201" s="44"/>
    </row>
    <row r="202" spans="17:17">
      <c r="Q202" s="44"/>
    </row>
    <row r="203" spans="17:17">
      <c r="Q203" s="44"/>
    </row>
    <row r="204" spans="17:17">
      <c r="Q204" s="44"/>
    </row>
    <row r="205" spans="17:17">
      <c r="Q205" s="44"/>
    </row>
    <row r="206" spans="17:17">
      <c r="Q206" s="44"/>
    </row>
    <row r="207" spans="17:17">
      <c r="Q207" s="44"/>
    </row>
    <row r="208" spans="17:17">
      <c r="Q208" s="44"/>
    </row>
    <row r="209" spans="17:17">
      <c r="Q209" s="44"/>
    </row>
    <row r="210" spans="17:17">
      <c r="Q210" s="44"/>
    </row>
    <row r="211" spans="17:17">
      <c r="Q211" s="44"/>
    </row>
    <row r="212" spans="17:17">
      <c r="Q212" s="44"/>
    </row>
    <row r="213" spans="17:17">
      <c r="Q213" s="44"/>
    </row>
    <row r="214" spans="17:17">
      <c r="Q214" s="44"/>
    </row>
    <row r="215" spans="17:17">
      <c r="Q215" s="44"/>
    </row>
    <row r="216" spans="17:17">
      <c r="Q216" s="44"/>
    </row>
    <row r="217" spans="17:17">
      <c r="Q217" s="44"/>
    </row>
    <row r="218" spans="17:17">
      <c r="Q218" s="44"/>
    </row>
    <row r="219" spans="17:17">
      <c r="Q219" s="44"/>
    </row>
    <row r="220" spans="17:17">
      <c r="Q220" s="44"/>
    </row>
    <row r="221" spans="17:17">
      <c r="Q221" s="44"/>
    </row>
    <row r="222" spans="17:17">
      <c r="Q222" s="44"/>
    </row>
    <row r="223" spans="17:17">
      <c r="Q223" s="44"/>
    </row>
    <row r="224" spans="17:17">
      <c r="Q224" s="44"/>
    </row>
    <row r="225" spans="17:17">
      <c r="Q225" s="44"/>
    </row>
    <row r="226" spans="17:17">
      <c r="Q226" s="44"/>
    </row>
    <row r="227" spans="17:17">
      <c r="Q227" s="44"/>
    </row>
    <row r="228" spans="17:17">
      <c r="Q228" s="44"/>
    </row>
    <row r="229" spans="17:17">
      <c r="Q229" s="44"/>
    </row>
    <row r="230" spans="17:17">
      <c r="Q230" s="44"/>
    </row>
    <row r="231" spans="17:17">
      <c r="Q231" s="44"/>
    </row>
    <row r="232" spans="17:17">
      <c r="Q232" s="44"/>
    </row>
    <row r="233" spans="17:17">
      <c r="Q233" s="44"/>
    </row>
    <row r="234" spans="17:17">
      <c r="Q234" s="44"/>
    </row>
    <row r="235" spans="17:17">
      <c r="Q235" s="44"/>
    </row>
    <row r="236" spans="17:17">
      <c r="Q236" s="44"/>
    </row>
    <row r="237" spans="17:17">
      <c r="Q237" s="44"/>
    </row>
    <row r="238" spans="17:17">
      <c r="Q238" s="44"/>
    </row>
    <row r="239" spans="17:17">
      <c r="Q239" s="44"/>
    </row>
    <row r="240" spans="17:17">
      <c r="Q240" s="44"/>
    </row>
    <row r="241" spans="17:17">
      <c r="Q241" s="44"/>
    </row>
    <row r="242" spans="17:17">
      <c r="Q242" s="44"/>
    </row>
    <row r="243" spans="17:17">
      <c r="Q243" s="44"/>
    </row>
    <row r="244" spans="17:17">
      <c r="Q244" s="44"/>
    </row>
    <row r="245" spans="17:17">
      <c r="Q245" s="44"/>
    </row>
    <row r="246" spans="17:17">
      <c r="Q246" s="44"/>
    </row>
    <row r="247" spans="17:17">
      <c r="Q247" s="44"/>
    </row>
    <row r="248" spans="17:17">
      <c r="Q248" s="44"/>
    </row>
    <row r="249" spans="17:17">
      <c r="Q249" s="44"/>
    </row>
    <row r="250" spans="17:17">
      <c r="Q250" s="44"/>
    </row>
    <row r="251" spans="17:17">
      <c r="Q251" s="44"/>
    </row>
    <row r="252" spans="17:17">
      <c r="Q252" s="44"/>
    </row>
    <row r="253" spans="17:17">
      <c r="Q253" s="44"/>
    </row>
    <row r="254" spans="17:17">
      <c r="Q254" s="44"/>
    </row>
    <row r="255" spans="17:17">
      <c r="Q255" s="44"/>
    </row>
    <row r="256" spans="17:17">
      <c r="Q256" s="44"/>
    </row>
    <row r="257" spans="17:17">
      <c r="Q257" s="44"/>
    </row>
    <row r="258" spans="17:17">
      <c r="Q258" s="44"/>
    </row>
    <row r="259" spans="17:17">
      <c r="Q259" s="44"/>
    </row>
    <row r="260" spans="17:17">
      <c r="Q260" s="44"/>
    </row>
    <row r="261" spans="17:17">
      <c r="Q261" s="44"/>
    </row>
    <row r="262" spans="17:17">
      <c r="Q262" s="44"/>
    </row>
    <row r="263" spans="17:17">
      <c r="Q263" s="44"/>
    </row>
    <row r="264" spans="17:17">
      <c r="Q264" s="44"/>
    </row>
    <row r="265" spans="17:17">
      <c r="Q265" s="44"/>
    </row>
    <row r="266" spans="17:17">
      <c r="Q266" s="44"/>
    </row>
    <row r="267" spans="17:17">
      <c r="Q267" s="44"/>
    </row>
    <row r="268" spans="17:17">
      <c r="Q268" s="44"/>
    </row>
    <row r="269" spans="17:17">
      <c r="Q269" s="44"/>
    </row>
    <row r="270" spans="17:17">
      <c r="Q270" s="44"/>
    </row>
    <row r="271" spans="17:17">
      <c r="Q271" s="44"/>
    </row>
    <row r="272" spans="17:17">
      <c r="Q272" s="44"/>
    </row>
    <row r="273" spans="17:17">
      <c r="Q273" s="44"/>
    </row>
    <row r="274" spans="17:17">
      <c r="Q274" s="44"/>
    </row>
    <row r="275" spans="17:17">
      <c r="Q275" s="44"/>
    </row>
    <row r="276" spans="17:17">
      <c r="Q276" s="44"/>
    </row>
    <row r="277" spans="17:17">
      <c r="Q277" s="44"/>
    </row>
    <row r="278" spans="17:17">
      <c r="Q278" s="44"/>
    </row>
    <row r="279" spans="17:17">
      <c r="Q279" s="44"/>
    </row>
    <row r="280" spans="17:17">
      <c r="Q280" s="44"/>
    </row>
    <row r="281" spans="17:17">
      <c r="Q281" s="44"/>
    </row>
    <row r="282" spans="17:17">
      <c r="Q282" s="44"/>
    </row>
    <row r="283" spans="17:17">
      <c r="Q283" s="44"/>
    </row>
    <row r="284" spans="17:17">
      <c r="Q284" s="44"/>
    </row>
    <row r="285" spans="17:17">
      <c r="Q285" s="44"/>
    </row>
    <row r="286" spans="17:17">
      <c r="Q286" s="44"/>
    </row>
    <row r="287" spans="17:17">
      <c r="Q287" s="44"/>
    </row>
    <row r="288" spans="17:17">
      <c r="Q288" s="44"/>
    </row>
    <row r="289" spans="17:17">
      <c r="Q289" s="44"/>
    </row>
    <row r="290" spans="17:17">
      <c r="Q290" s="44"/>
    </row>
    <row r="291" spans="17:17">
      <c r="Q291" s="44"/>
    </row>
    <row r="292" spans="17:17">
      <c r="Q292" s="44"/>
    </row>
    <row r="293" spans="17:17">
      <c r="Q293" s="44"/>
    </row>
    <row r="294" spans="17:17">
      <c r="Q294" s="44"/>
    </row>
    <row r="295" spans="17:17">
      <c r="Q295" s="44"/>
    </row>
    <row r="296" spans="17:17">
      <c r="Q296" s="44"/>
    </row>
    <row r="297" spans="17:17">
      <c r="Q297" s="44"/>
    </row>
    <row r="298" spans="17:17">
      <c r="Q298" s="44"/>
    </row>
    <row r="299" spans="17:17">
      <c r="Q299" s="44"/>
    </row>
    <row r="300" spans="17:17">
      <c r="Q300" s="44"/>
    </row>
    <row r="301" spans="17:17">
      <c r="Q301" s="44"/>
    </row>
    <row r="302" spans="17:17">
      <c r="Q302" s="44"/>
    </row>
    <row r="303" spans="17:17">
      <c r="Q303" s="44"/>
    </row>
    <row r="304" spans="17:17">
      <c r="Q304" s="44"/>
    </row>
    <row r="305" spans="17:17">
      <c r="Q305" s="44"/>
    </row>
    <row r="306" spans="17:17">
      <c r="Q306" s="44"/>
    </row>
    <row r="307" spans="17:17">
      <c r="Q307" s="44"/>
    </row>
    <row r="308" spans="17:17">
      <c r="Q308" s="44"/>
    </row>
    <row r="309" spans="17:17">
      <c r="Q309" s="44"/>
    </row>
    <row r="310" spans="17:17">
      <c r="Q310" s="44"/>
    </row>
    <row r="311" spans="17:17">
      <c r="Q311" s="44"/>
    </row>
    <row r="312" spans="17:17">
      <c r="Q312" s="44"/>
    </row>
    <row r="313" spans="17:17">
      <c r="Q313" s="44"/>
    </row>
    <row r="314" spans="17:17">
      <c r="Q314" s="44"/>
    </row>
    <row r="315" spans="17:17">
      <c r="Q315" s="44"/>
    </row>
    <row r="316" spans="17:17">
      <c r="Q316" s="44"/>
    </row>
    <row r="317" spans="17:17">
      <c r="Q317" s="44"/>
    </row>
    <row r="318" spans="17:17">
      <c r="Q318" s="44"/>
    </row>
    <row r="319" spans="17:17">
      <c r="Q319" s="44"/>
    </row>
    <row r="320" spans="17:17">
      <c r="Q320" s="44"/>
    </row>
    <row r="321" spans="17:17">
      <c r="Q321" s="44"/>
    </row>
    <row r="322" spans="17:17">
      <c r="Q322" s="44"/>
    </row>
    <row r="323" spans="17:17">
      <c r="Q323" s="44"/>
    </row>
    <row r="324" spans="17:17">
      <c r="Q324" s="44"/>
    </row>
    <row r="325" spans="17:17">
      <c r="Q325" s="44"/>
    </row>
    <row r="326" spans="17:17">
      <c r="Q326" s="44"/>
    </row>
    <row r="327" spans="17:17">
      <c r="Q327" s="44"/>
    </row>
    <row r="328" spans="17:17">
      <c r="Q328" s="44"/>
    </row>
    <row r="329" spans="17:17">
      <c r="Q329" s="44"/>
    </row>
    <row r="330" spans="17:17">
      <c r="Q330" s="44"/>
    </row>
    <row r="331" spans="17:17">
      <c r="Q331" s="44"/>
    </row>
    <row r="332" spans="17:17">
      <c r="Q332" s="44"/>
    </row>
    <row r="333" spans="17:17">
      <c r="Q333" s="44"/>
    </row>
    <row r="334" spans="17:17">
      <c r="Q334" s="44"/>
    </row>
    <row r="335" spans="17:17">
      <c r="Q335" s="44"/>
    </row>
    <row r="336" spans="17:17">
      <c r="Q336" s="44"/>
    </row>
    <row r="337" spans="17:17">
      <c r="Q337" s="44"/>
    </row>
    <row r="338" spans="17:17">
      <c r="Q338" s="44"/>
    </row>
    <row r="339" spans="17:17">
      <c r="Q339" s="44"/>
    </row>
    <row r="340" spans="17:17">
      <c r="Q340" s="44"/>
    </row>
    <row r="341" spans="17:17">
      <c r="Q341" s="44"/>
    </row>
    <row r="342" spans="17:17">
      <c r="Q342" s="44"/>
    </row>
    <row r="343" spans="17:17">
      <c r="Q343" s="44"/>
    </row>
    <row r="344" spans="17:17">
      <c r="Q344" s="44"/>
    </row>
    <row r="345" spans="17:17">
      <c r="Q345" s="44"/>
    </row>
    <row r="346" spans="17:17">
      <c r="Q346" s="44"/>
    </row>
    <row r="347" spans="17:17">
      <c r="Q347" s="44"/>
    </row>
    <row r="348" spans="17:17">
      <c r="Q348" s="44"/>
    </row>
    <row r="349" spans="17:17">
      <c r="Q349" s="44"/>
    </row>
    <row r="350" spans="17:17">
      <c r="Q350" s="44"/>
    </row>
    <row r="351" spans="17:17">
      <c r="Q351" s="44"/>
    </row>
    <row r="352" spans="17:17">
      <c r="Q352" s="44"/>
    </row>
    <row r="353" spans="17:17">
      <c r="Q353" s="44"/>
    </row>
    <row r="354" spans="17:17">
      <c r="Q354" s="44"/>
    </row>
    <row r="355" spans="17:17">
      <c r="Q355" s="44"/>
    </row>
    <row r="356" spans="17:17">
      <c r="Q356" s="44"/>
    </row>
    <row r="357" spans="17:17">
      <c r="Q357" s="44"/>
    </row>
    <row r="358" spans="17:17">
      <c r="Q358" s="44"/>
    </row>
    <row r="359" spans="17:17">
      <c r="Q359" s="44"/>
    </row>
    <row r="360" spans="17:17">
      <c r="Q360" s="44"/>
    </row>
    <row r="361" spans="17:17">
      <c r="Q361" s="44"/>
    </row>
    <row r="362" spans="17:17">
      <c r="Q362" s="44"/>
    </row>
    <row r="363" spans="17:17">
      <c r="Q363" s="44"/>
    </row>
    <row r="364" spans="17:17">
      <c r="Q364" s="44"/>
    </row>
    <row r="365" spans="17:17">
      <c r="Q365" s="44"/>
    </row>
    <row r="366" spans="17:17">
      <c r="Q366" s="44"/>
    </row>
    <row r="367" spans="17:17">
      <c r="Q367" s="44"/>
    </row>
    <row r="368" spans="17:17">
      <c r="Q368" s="44"/>
    </row>
    <row r="369" spans="17:17">
      <c r="Q369" s="44"/>
    </row>
    <row r="370" spans="17:17">
      <c r="Q370" s="44"/>
    </row>
    <row r="371" spans="17:17">
      <c r="Q371" s="44"/>
    </row>
    <row r="372" spans="17:17">
      <c r="Q372" s="44"/>
    </row>
    <row r="373" spans="17:17">
      <c r="Q373" s="44"/>
    </row>
    <row r="374" spans="17:17">
      <c r="Q374" s="44"/>
    </row>
    <row r="375" spans="17:17">
      <c r="Q375" s="44"/>
    </row>
    <row r="376" spans="17:17">
      <c r="Q376" s="44"/>
    </row>
    <row r="377" spans="17:17">
      <c r="Q377" s="44"/>
    </row>
    <row r="378" spans="17:17">
      <c r="Q378" s="44"/>
    </row>
    <row r="379" spans="17:17">
      <c r="Q379" s="44"/>
    </row>
    <row r="380" spans="17:17">
      <c r="Q380" s="44"/>
    </row>
    <row r="381" spans="17:17">
      <c r="Q381" s="44"/>
    </row>
    <row r="382" spans="17:17">
      <c r="Q382" s="44"/>
    </row>
    <row r="383" spans="17:17">
      <c r="Q383" s="44"/>
    </row>
    <row r="384" spans="17:17">
      <c r="Q384" s="44"/>
    </row>
    <row r="385" spans="17:17">
      <c r="Q385" s="44"/>
    </row>
    <row r="386" spans="17:17">
      <c r="Q386" s="44"/>
    </row>
    <row r="387" spans="17:17">
      <c r="Q387" s="44"/>
    </row>
    <row r="388" spans="17:17">
      <c r="Q388" s="44"/>
    </row>
    <row r="389" spans="17:17">
      <c r="Q389" s="44"/>
    </row>
    <row r="390" spans="17:17">
      <c r="Q390" s="44"/>
    </row>
    <row r="391" spans="17:17">
      <c r="Q391" s="44"/>
    </row>
    <row r="392" spans="17:17">
      <c r="Q392" s="44"/>
    </row>
    <row r="393" spans="17:17">
      <c r="Q393" s="44"/>
    </row>
    <row r="394" spans="17:17">
      <c r="Q394" s="44"/>
    </row>
    <row r="395" spans="17:17">
      <c r="Q395" s="44"/>
    </row>
    <row r="396" spans="17:17">
      <c r="Q396" s="44"/>
    </row>
    <row r="397" spans="17:17">
      <c r="Q397" s="44"/>
    </row>
    <row r="398" spans="17:17">
      <c r="Q398" s="44"/>
    </row>
    <row r="399" spans="17:17">
      <c r="Q399" s="44"/>
    </row>
    <row r="400" spans="17:17">
      <c r="Q400" s="44"/>
    </row>
    <row r="401" spans="17:17">
      <c r="Q401" s="44"/>
    </row>
    <row r="402" spans="17:17">
      <c r="Q402" s="44"/>
    </row>
    <row r="403" spans="17:17">
      <c r="Q403" s="44"/>
    </row>
    <row r="404" spans="17:17">
      <c r="Q404" s="44"/>
    </row>
    <row r="405" spans="17:17">
      <c r="Q405" s="44"/>
    </row>
    <row r="406" spans="17:17">
      <c r="Q406" s="44"/>
    </row>
    <row r="407" spans="17:17">
      <c r="Q407" s="44"/>
    </row>
    <row r="408" spans="17:17">
      <c r="Q408" s="44"/>
    </row>
    <row r="409" spans="17:17">
      <c r="Q409" s="44"/>
    </row>
    <row r="410" spans="17:17">
      <c r="Q410" s="44"/>
    </row>
    <row r="411" spans="17:17">
      <c r="Q411" s="44"/>
    </row>
    <row r="412" spans="17:17">
      <c r="Q412" s="44"/>
    </row>
    <row r="413" spans="17:17">
      <c r="Q413" s="44"/>
    </row>
    <row r="414" spans="17:17">
      <c r="Q414" s="44"/>
    </row>
    <row r="415" spans="17:17">
      <c r="Q415" s="44"/>
    </row>
    <row r="416" spans="17:17">
      <c r="Q416" s="44"/>
    </row>
    <row r="417" spans="17:17">
      <c r="Q417" s="44"/>
    </row>
    <row r="418" spans="17:17">
      <c r="Q418" s="44"/>
    </row>
    <row r="419" spans="17:17">
      <c r="Q419" s="44"/>
    </row>
    <row r="420" spans="17:17">
      <c r="Q420" s="44"/>
    </row>
    <row r="421" spans="17:17">
      <c r="Q421" s="44"/>
    </row>
    <row r="422" spans="17:17">
      <c r="Q422" s="44"/>
    </row>
    <row r="423" spans="17:17">
      <c r="Q423" s="44"/>
    </row>
    <row r="424" spans="17:17">
      <c r="Q424" s="44"/>
    </row>
    <row r="425" spans="17:17">
      <c r="Q425" s="44"/>
    </row>
    <row r="426" spans="17:17">
      <c r="Q426" s="44"/>
    </row>
    <row r="427" spans="17:17">
      <c r="Q427" s="44"/>
    </row>
    <row r="428" spans="17:17">
      <c r="Q428" s="44"/>
    </row>
    <row r="429" spans="17:17">
      <c r="Q429" s="44"/>
    </row>
    <row r="430" spans="17:17">
      <c r="Q430" s="44"/>
    </row>
    <row r="431" spans="17:17">
      <c r="Q431" s="44"/>
    </row>
    <row r="432" spans="17:17">
      <c r="Q432" s="44"/>
    </row>
    <row r="433" spans="17:17">
      <c r="Q433" s="44"/>
    </row>
    <row r="434" spans="17:17">
      <c r="Q434" s="44"/>
    </row>
    <row r="435" spans="17:17">
      <c r="Q435" s="44"/>
    </row>
    <row r="436" spans="17:17">
      <c r="Q436" s="44"/>
    </row>
    <row r="437" spans="17:17">
      <c r="Q437" s="44"/>
    </row>
    <row r="438" spans="17:17">
      <c r="Q438" s="44"/>
    </row>
    <row r="439" spans="17:17">
      <c r="Q439" s="44"/>
    </row>
    <row r="440" spans="17:17">
      <c r="Q440" s="44"/>
    </row>
    <row r="441" spans="17:17">
      <c r="Q441" s="44"/>
    </row>
    <row r="442" spans="17:17">
      <c r="Q442" s="44"/>
    </row>
    <row r="443" spans="17:17">
      <c r="Q443" s="44"/>
    </row>
    <row r="444" spans="17:17">
      <c r="Q444" s="44"/>
    </row>
    <row r="445" spans="17:17">
      <c r="Q445" s="44"/>
    </row>
    <row r="446" spans="17:17">
      <c r="Q446" s="44"/>
    </row>
    <row r="447" spans="17:17">
      <c r="Q447" s="44"/>
    </row>
    <row r="448" spans="17:17">
      <c r="Q448" s="44"/>
    </row>
    <row r="449" spans="17:17">
      <c r="Q449" s="44"/>
    </row>
    <row r="450" spans="17:17">
      <c r="Q450" s="44"/>
    </row>
    <row r="451" spans="17:17">
      <c r="Q451" s="44"/>
    </row>
  </sheetData>
  <mergeCells count="1">
    <mergeCell ref="L2:M2"/>
  </mergeCells>
  <conditionalFormatting sqref="F9 F11 F15:F26 F29:F32 F35:F51">
    <cfRule type="cellIs" dxfId="33" priority="18" stopIfTrue="1" operator="equal">
      <formula>0</formula>
    </cfRule>
  </conditionalFormatting>
  <pageMargins left="0.39370078740157483" right="0" top="0.39370078740157483" bottom="0" header="0" footer="0"/>
  <pageSetup paperSize="9" scale="66" fitToHeight="2" orientation="landscape" r:id="rId1"/>
  <headerFooter alignWithMargins="0">
    <oddFooter>&amp;C&amp;8&amp;F / &amp;A   /   page &amp;P / &amp;N     printed: &amp;D</oddFooter>
  </headerFooter>
  <rowBreaks count="1" manualBreakCount="1">
    <brk id="33" min="1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"/>
  <dimension ref="A1:S147"/>
  <sheetViews>
    <sheetView zoomScaleNormal="100" workbookViewId="0">
      <pane xSplit="5" ySplit="6" topLeftCell="F7" activePane="bottomRight" state="frozen"/>
      <selection activeCell="D59" sqref="D59"/>
      <selection pane="topRight" activeCell="D59" sqref="D59"/>
      <selection pane="bottomLeft" activeCell="D59" sqref="D59"/>
      <selection pane="bottomRight" activeCell="F1" sqref="F1:G1048576"/>
    </sheetView>
  </sheetViews>
  <sheetFormatPr defaultColWidth="11.44140625" defaultRowHeight="13.2"/>
  <cols>
    <col min="1" max="1" width="4.6640625" style="287" hidden="1" customWidth="1"/>
    <col min="2" max="2" width="11.6640625" customWidth="1"/>
    <col min="3" max="3" width="12.33203125" style="1341" hidden="1" customWidth="1"/>
    <col min="4" max="4" width="10.33203125" style="76" customWidth="1"/>
    <col min="5" max="5" width="36.6640625" customWidth="1"/>
    <col min="6" max="6" width="10.109375" customWidth="1"/>
    <col min="7" max="7" width="6.88671875" customWidth="1"/>
    <col min="8" max="8" width="7.109375" customWidth="1"/>
    <col min="9" max="9" width="8.6640625" customWidth="1"/>
    <col min="10" max="10" width="7.6640625" customWidth="1"/>
    <col min="11" max="11" width="7.109375" customWidth="1"/>
    <col min="12" max="12" width="9.6640625" customWidth="1"/>
    <col min="13" max="13" width="12.109375" customWidth="1"/>
    <col min="14" max="14" width="9.6640625" customWidth="1"/>
    <col min="15" max="15" width="9.44140625" customWidth="1"/>
    <col min="16" max="16" width="64.44140625" bestFit="1" customWidth="1"/>
    <col min="17" max="17" width="11" bestFit="1" customWidth="1"/>
  </cols>
  <sheetData>
    <row r="1" spans="1:18" ht="15.6">
      <c r="A1" s="287" t="str">
        <f>Front!J3</f>
        <v>k</v>
      </c>
      <c r="B1" s="827" t="s">
        <v>640</v>
      </c>
      <c r="C1" s="1335"/>
      <c r="D1" s="833"/>
      <c r="E1" s="828"/>
      <c r="F1" s="619"/>
      <c r="G1" s="619"/>
      <c r="H1" s="619"/>
      <c r="I1" s="1504"/>
      <c r="J1" s="1505" t="s">
        <v>619</v>
      </c>
      <c r="K1" s="1543" t="str">
        <f>Front!D14</f>
        <v>Logic Computers</v>
      </c>
      <c r="L1" s="1506"/>
      <c r="M1" s="1543"/>
      <c r="N1" s="1506"/>
      <c r="O1" s="1506"/>
      <c r="P1" s="1507"/>
    </row>
    <row r="2" spans="1:18" ht="15.6">
      <c r="B2" s="829" t="str">
        <f>IF(OR(A1="x",A1="k"),"bizhub C3351 C3851 C3851FS","ineo+ 3351 + 3851 +3851FS")</f>
        <v>bizhub C3351 C3851 C3851FS</v>
      </c>
      <c r="C2" s="1336"/>
      <c r="D2" s="834"/>
      <c r="E2" s="830"/>
      <c r="F2" s="1508"/>
      <c r="G2" s="1508"/>
      <c r="H2" s="1508"/>
      <c r="I2" s="1509"/>
      <c r="J2" s="1509"/>
      <c r="K2" s="1510" t="s">
        <v>620</v>
      </c>
      <c r="L2" s="1988">
        <f>+Front!I12</f>
        <v>43412</v>
      </c>
      <c r="M2" s="1988"/>
      <c r="N2" s="1511"/>
      <c r="O2" s="1510" t="s">
        <v>621</v>
      </c>
      <c r="P2" s="1512">
        <f>+Front!I10</f>
        <v>43412</v>
      </c>
    </row>
    <row r="3" spans="1:18" ht="15.6">
      <c r="B3" s="829" t="str">
        <f>IF(A1="X","ineo+ 3351 + 3851 +3851FS","")</f>
        <v/>
      </c>
      <c r="C3" s="1336"/>
      <c r="D3" s="834"/>
      <c r="E3" s="830"/>
      <c r="F3" s="1949"/>
      <c r="G3" s="1508"/>
      <c r="H3" s="1508"/>
      <c r="I3" s="1509"/>
      <c r="J3" s="1509"/>
      <c r="K3" s="1510"/>
      <c r="L3" s="1740"/>
      <c r="M3" s="1740"/>
      <c r="N3" s="1511"/>
      <c r="O3" s="1510"/>
      <c r="P3" s="1512"/>
    </row>
    <row r="4" spans="1:18">
      <c r="B4" s="831"/>
      <c r="C4" s="1337"/>
      <c r="D4" s="835"/>
      <c r="E4" s="832"/>
      <c r="F4" s="87"/>
      <c r="G4" s="623"/>
      <c r="H4" s="623"/>
      <c r="I4" s="623"/>
      <c r="J4" s="623"/>
      <c r="K4" s="623"/>
      <c r="L4" s="623"/>
      <c r="M4" s="623"/>
      <c r="N4" s="623"/>
      <c r="O4" s="623"/>
      <c r="P4" s="1515"/>
    </row>
    <row r="5" spans="1:18">
      <c r="B5" s="110" t="s">
        <v>642</v>
      </c>
      <c r="C5" s="1342"/>
      <c r="D5" s="103" t="s">
        <v>643</v>
      </c>
      <c r="E5" s="104"/>
      <c r="F5" s="1950" t="s">
        <v>4608</v>
      </c>
      <c r="G5" s="106" t="s">
        <v>617</v>
      </c>
      <c r="H5" s="98"/>
      <c r="I5" s="98"/>
      <c r="J5" s="98"/>
      <c r="K5" s="98"/>
      <c r="L5" s="98"/>
      <c r="M5" s="98"/>
      <c r="N5" s="147" t="s">
        <v>630</v>
      </c>
      <c r="O5" s="1210" t="str">
        <f>+Front!J19</f>
        <v>EUR</v>
      </c>
      <c r="P5" s="107" t="s">
        <v>618</v>
      </c>
    </row>
    <row r="6" spans="1:18">
      <c r="B6" s="109"/>
      <c r="C6" s="1338"/>
      <c r="D6" s="105"/>
      <c r="E6" s="101"/>
      <c r="F6" s="1951"/>
      <c r="G6" s="99"/>
      <c r="H6" s="100"/>
      <c r="I6" s="100"/>
      <c r="J6" s="100"/>
      <c r="K6" s="100"/>
      <c r="L6" s="100"/>
      <c r="M6" s="100"/>
      <c r="N6" s="100"/>
      <c r="O6" s="101"/>
      <c r="P6" s="102"/>
    </row>
    <row r="7" spans="1:18" ht="6" customHeight="1">
      <c r="B7" s="2"/>
      <c r="C7" s="1340"/>
      <c r="D7" s="1"/>
      <c r="E7" s="2"/>
      <c r="F7" s="53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8" s="78" customFormat="1">
      <c r="A8" s="920"/>
      <c r="B8" s="80" t="s">
        <v>1028</v>
      </c>
      <c r="C8" s="1343"/>
      <c r="D8" s="81"/>
      <c r="E8" s="81"/>
      <c r="F8" s="536"/>
      <c r="G8" s="81" t="s">
        <v>220</v>
      </c>
      <c r="H8" s="81"/>
      <c r="I8" s="81"/>
      <c r="J8" s="81"/>
      <c r="K8" s="81"/>
      <c r="L8" s="81"/>
      <c r="M8" s="81"/>
      <c r="N8" s="81"/>
      <c r="O8" s="82"/>
      <c r="P8" s="79"/>
    </row>
    <row r="9" spans="1:18">
      <c r="A9" s="1503" t="str">
        <f>IF(ISERROR(#REF!),"xx","")</f>
        <v>xx</v>
      </c>
      <c r="B9" s="656" t="s">
        <v>3823</v>
      </c>
      <c r="C9" s="1397"/>
      <c r="D9" s="657" t="s">
        <v>3817</v>
      </c>
      <c r="E9" s="658"/>
      <c r="F9" s="1956">
        <v>1977.0231290040003</v>
      </c>
      <c r="G9" s="301" t="s">
        <v>2876</v>
      </c>
      <c r="H9" s="302"/>
      <c r="I9" s="302"/>
      <c r="J9" s="302"/>
      <c r="K9" s="302"/>
      <c r="L9" s="302"/>
      <c r="M9" s="302"/>
      <c r="N9" s="302"/>
      <c r="O9" s="303"/>
      <c r="P9" s="308" t="s">
        <v>3868</v>
      </c>
    </row>
    <row r="10" spans="1:18">
      <c r="A10" s="1503" t="str">
        <f>IF(ISERROR(#REF!),"xx","")</f>
        <v>xx</v>
      </c>
      <c r="B10" s="659"/>
      <c r="C10" s="1398"/>
      <c r="D10" s="890"/>
      <c r="E10" s="661"/>
      <c r="F10" s="1953"/>
      <c r="G10" s="304" t="s">
        <v>3869</v>
      </c>
      <c r="H10" s="305"/>
      <c r="I10" s="305"/>
      <c r="J10" s="305"/>
      <c r="K10" s="305"/>
      <c r="L10" s="305"/>
      <c r="M10" s="305"/>
      <c r="N10" s="305"/>
      <c r="O10" s="306" t="s">
        <v>3870</v>
      </c>
      <c r="P10" s="329"/>
    </row>
    <row r="11" spans="1:18">
      <c r="A11" s="1503" t="str">
        <f>IF(ISERROR(#REF!),"xx","")</f>
        <v>xx</v>
      </c>
      <c r="B11" s="656" t="s">
        <v>3824</v>
      </c>
      <c r="C11" s="1397"/>
      <c r="D11" s="657" t="s">
        <v>3818</v>
      </c>
      <c r="E11" s="658"/>
      <c r="F11" s="1956">
        <v>2284.7570832240008</v>
      </c>
      <c r="G11" s="301" t="s">
        <v>3874</v>
      </c>
      <c r="H11" s="302"/>
      <c r="I11" s="302"/>
      <c r="J11" s="302"/>
      <c r="K11" s="302"/>
      <c r="L11" s="302"/>
      <c r="M11" s="302"/>
      <c r="N11" s="302"/>
      <c r="O11" s="303"/>
      <c r="P11" s="308" t="s">
        <v>2565</v>
      </c>
    </row>
    <row r="12" spans="1:18">
      <c r="A12" s="1503" t="str">
        <f>IF(ISERROR(#REF!),"xx","")</f>
        <v>xx</v>
      </c>
      <c r="B12" s="659"/>
      <c r="C12" s="1398"/>
      <c r="D12" s="890"/>
      <c r="E12" s="661"/>
      <c r="F12" s="1953"/>
      <c r="G12" s="304" t="s">
        <v>3869</v>
      </c>
      <c r="H12" s="305"/>
      <c r="I12" s="305"/>
      <c r="J12" s="305"/>
      <c r="K12" s="305"/>
      <c r="L12" s="305"/>
      <c r="M12" s="305"/>
      <c r="N12" s="305"/>
      <c r="O12" s="306" t="s">
        <v>3870</v>
      </c>
      <c r="P12" s="329"/>
    </row>
    <row r="13" spans="1:18">
      <c r="A13" s="1503" t="str">
        <f>IF(ISERROR(#REF!),"xx","")</f>
        <v>xx</v>
      </c>
      <c r="B13" s="656" t="s">
        <v>3825</v>
      </c>
      <c r="C13" s="1397"/>
      <c r="D13" s="657" t="s">
        <v>3819</v>
      </c>
      <c r="E13" s="658"/>
      <c r="F13" s="1956">
        <v>2760.6708221399999</v>
      </c>
      <c r="G13" s="301" t="s">
        <v>3874</v>
      </c>
      <c r="H13" s="302"/>
      <c r="I13" s="302"/>
      <c r="J13" s="302"/>
      <c r="K13" s="302"/>
      <c r="L13" s="302"/>
      <c r="M13" s="302"/>
      <c r="N13" s="302"/>
      <c r="O13" s="303"/>
      <c r="P13" s="308" t="s">
        <v>2565</v>
      </c>
    </row>
    <row r="14" spans="1:18">
      <c r="A14" s="1503" t="str">
        <f>IF(ISERROR(#REF!),"xx","")</f>
        <v>xx</v>
      </c>
      <c r="B14" s="659"/>
      <c r="C14" s="1398"/>
      <c r="D14" s="890"/>
      <c r="E14" s="661"/>
      <c r="F14" s="1953"/>
      <c r="G14" s="304" t="s">
        <v>3869</v>
      </c>
      <c r="H14" s="305"/>
      <c r="I14" s="305"/>
      <c r="J14" s="305"/>
      <c r="K14" s="305"/>
      <c r="L14" s="305"/>
      <c r="M14" s="305"/>
      <c r="N14" s="305"/>
      <c r="O14" s="306" t="s">
        <v>3870</v>
      </c>
      <c r="P14" s="329"/>
    </row>
    <row r="15" spans="1:18" ht="9" customHeight="1">
      <c r="A15" s="1503"/>
      <c r="B15" s="2"/>
      <c r="C15" s="1340"/>
      <c r="D15" s="1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8" s="78" customFormat="1">
      <c r="A16" s="1503"/>
      <c r="B16" s="90" t="s">
        <v>296</v>
      </c>
      <c r="C16" s="1343"/>
      <c r="D16" s="83"/>
      <c r="E16" s="83"/>
      <c r="F16" s="83"/>
      <c r="G16" s="83" t="s">
        <v>10</v>
      </c>
      <c r="H16" s="83"/>
      <c r="I16" s="83"/>
      <c r="J16" s="231"/>
      <c r="K16" s="83"/>
      <c r="L16" s="83"/>
      <c r="M16" s="83"/>
      <c r="N16" s="83"/>
      <c r="O16" s="91"/>
      <c r="P16" s="89"/>
      <c r="Q16"/>
      <c r="R16"/>
    </row>
    <row r="17" spans="1:18" s="44" customFormat="1">
      <c r="A17" s="1503" t="str">
        <f>IF(ISERROR(#REF!),"xx","")</f>
        <v>xx</v>
      </c>
      <c r="B17" s="662" t="s">
        <v>3866</v>
      </c>
      <c r="C17" s="1350"/>
      <c r="D17" s="663" t="s">
        <v>2579</v>
      </c>
      <c r="E17" s="664" t="s">
        <v>2580</v>
      </c>
      <c r="F17" s="1956">
        <v>234.20957868000002</v>
      </c>
      <c r="G17" s="161" t="s">
        <v>3826</v>
      </c>
      <c r="H17" s="162" t="s">
        <v>3827</v>
      </c>
      <c r="I17" s="162" t="s">
        <v>3828</v>
      </c>
      <c r="J17" s="139"/>
      <c r="K17" s="139"/>
      <c r="L17" s="139"/>
      <c r="M17" s="139"/>
      <c r="N17" s="139"/>
      <c r="O17" s="208"/>
      <c r="P17" s="86" t="s">
        <v>2611</v>
      </c>
      <c r="Q17"/>
      <c r="R17"/>
    </row>
    <row r="18" spans="1:18" s="44" customFormat="1">
      <c r="A18" s="1503" t="str">
        <f>IF(ISERROR(#REF!),"xx","")</f>
        <v>xx</v>
      </c>
      <c r="B18" s="662">
        <v>9967002766</v>
      </c>
      <c r="C18" s="1350"/>
      <c r="D18" s="663" t="s">
        <v>2581</v>
      </c>
      <c r="E18" s="664" t="s">
        <v>2582</v>
      </c>
      <c r="F18" s="1956">
        <v>128.810582208</v>
      </c>
      <c r="G18" s="161" t="s">
        <v>3826</v>
      </c>
      <c r="H18" s="162" t="s">
        <v>3827</v>
      </c>
      <c r="I18" s="162" t="s">
        <v>3828</v>
      </c>
      <c r="J18" s="139"/>
      <c r="K18" s="139"/>
      <c r="L18" s="139"/>
      <c r="M18" s="139"/>
      <c r="N18" s="139"/>
      <c r="O18" s="208"/>
      <c r="P18" s="86"/>
      <c r="Q18"/>
      <c r="R18"/>
    </row>
    <row r="19" spans="1:18" s="44" customFormat="1">
      <c r="A19" s="1503" t="str">
        <f>IF(ISERROR(#REF!),"xx","")</f>
        <v>xx</v>
      </c>
      <c r="B19" s="665" t="s">
        <v>2566</v>
      </c>
      <c r="C19" s="1351"/>
      <c r="D19" s="666" t="s">
        <v>2583</v>
      </c>
      <c r="E19" s="667" t="s">
        <v>2584</v>
      </c>
      <c r="F19" s="1956">
        <v>216.64620331200004</v>
      </c>
      <c r="G19" s="163" t="s">
        <v>3826</v>
      </c>
      <c r="H19" s="164" t="s">
        <v>3827</v>
      </c>
      <c r="I19" s="164" t="s">
        <v>3828</v>
      </c>
      <c r="J19" s="123"/>
      <c r="K19" s="123"/>
      <c r="L19" s="123"/>
      <c r="M19" s="123"/>
      <c r="N19" s="123"/>
      <c r="O19" s="226"/>
      <c r="P19" s="310" t="s">
        <v>2612</v>
      </c>
      <c r="Q19"/>
      <c r="R19"/>
    </row>
    <row r="20" spans="1:18" s="44" customFormat="1">
      <c r="A20" s="1503" t="str">
        <f>IF(ISERROR(#REF!),"xx","")</f>
        <v>xx</v>
      </c>
      <c r="B20" s="662" t="s">
        <v>1601</v>
      </c>
      <c r="C20" s="1350"/>
      <c r="D20" s="663" t="s">
        <v>464</v>
      </c>
      <c r="E20" s="664" t="s">
        <v>995</v>
      </c>
      <c r="F20" s="1956">
        <v>704.99051330400016</v>
      </c>
      <c r="G20" s="161" t="s">
        <v>3826</v>
      </c>
      <c r="H20" s="162" t="s">
        <v>3827</v>
      </c>
      <c r="I20" s="162" t="s">
        <v>3828</v>
      </c>
      <c r="J20" s="139"/>
      <c r="K20" s="139"/>
      <c r="L20" s="139"/>
      <c r="M20" s="139"/>
      <c r="N20" s="139"/>
      <c r="O20" s="208"/>
      <c r="P20" s="86" t="s">
        <v>336</v>
      </c>
      <c r="R20"/>
    </row>
    <row r="21" spans="1:18" s="44" customFormat="1">
      <c r="A21" s="1503" t="str">
        <f>IF(ISERROR(#REF!),"xx","")</f>
        <v>xx</v>
      </c>
      <c r="B21" s="662" t="s">
        <v>3829</v>
      </c>
      <c r="C21" s="1350"/>
      <c r="D21" s="663" t="s">
        <v>2572</v>
      </c>
      <c r="E21" s="664" t="s">
        <v>542</v>
      </c>
      <c r="F21" s="1956">
        <v>87.835621104000012</v>
      </c>
      <c r="G21" s="161" t="s">
        <v>3826</v>
      </c>
      <c r="H21" s="162" t="s">
        <v>3827</v>
      </c>
      <c r="I21" s="162" t="s">
        <v>3828</v>
      </c>
      <c r="J21" s="139"/>
      <c r="K21" s="139"/>
      <c r="L21" s="139"/>
      <c r="M21" s="139"/>
      <c r="N21" s="139"/>
      <c r="O21" s="1763" t="s">
        <v>3956</v>
      </c>
      <c r="P21" s="88" t="s">
        <v>3873</v>
      </c>
      <c r="Q21"/>
      <c r="R21"/>
    </row>
    <row r="22" spans="1:18" s="44" customFormat="1">
      <c r="A22" s="1503" t="str">
        <f>IF(ISERROR(#REF!),"xx","")</f>
        <v>xx</v>
      </c>
      <c r="B22" s="665" t="s">
        <v>3830</v>
      </c>
      <c r="C22" s="1351"/>
      <c r="D22" s="666" t="s">
        <v>3831</v>
      </c>
      <c r="E22" s="667" t="s">
        <v>1303</v>
      </c>
      <c r="F22" s="1956">
        <v>64.311569784000014</v>
      </c>
      <c r="G22" s="163" t="s">
        <v>3826</v>
      </c>
      <c r="H22" s="164" t="s">
        <v>3827</v>
      </c>
      <c r="I22" s="164" t="s">
        <v>3828</v>
      </c>
      <c r="J22" s="421"/>
      <c r="K22" s="123"/>
      <c r="L22" s="224"/>
      <c r="M22" s="351"/>
      <c r="N22" s="224"/>
      <c r="O22" s="226"/>
      <c r="P22" s="310" t="s">
        <v>3871</v>
      </c>
      <c r="Q22"/>
      <c r="R22"/>
    </row>
    <row r="23" spans="1:18" s="44" customFormat="1">
      <c r="A23" s="1503" t="str">
        <f>IF(ISERROR(#REF!),"xx","")</f>
        <v>xx</v>
      </c>
      <c r="B23" s="662" t="s">
        <v>3837</v>
      </c>
      <c r="C23" s="1350"/>
      <c r="D23" s="663" t="s">
        <v>3838</v>
      </c>
      <c r="E23" s="664" t="s">
        <v>2589</v>
      </c>
      <c r="F23" s="1956">
        <v>228.36136831200005</v>
      </c>
      <c r="G23" s="161" t="s">
        <v>3826</v>
      </c>
      <c r="H23" s="162"/>
      <c r="I23" s="162"/>
      <c r="J23" s="422"/>
      <c r="K23" s="139"/>
      <c r="L23" s="139"/>
      <c r="M23" s="297"/>
      <c r="N23" s="139"/>
      <c r="O23" s="208"/>
      <c r="P23" s="86" t="s">
        <v>3872</v>
      </c>
      <c r="Q23"/>
      <c r="R23"/>
    </row>
    <row r="24" spans="1:18" s="44" customFormat="1">
      <c r="A24" s="1503" t="str">
        <f>IF(ISERROR(#REF!),"xx","")</f>
        <v>xx</v>
      </c>
      <c r="B24" s="665" t="s">
        <v>2570</v>
      </c>
      <c r="C24" s="1351"/>
      <c r="D24" s="666" t="s">
        <v>2571</v>
      </c>
      <c r="E24" s="667" t="s">
        <v>2593</v>
      </c>
      <c r="F24" s="1956">
        <v>50.740722648000009</v>
      </c>
      <c r="G24" s="163" t="s">
        <v>3826</v>
      </c>
      <c r="H24" s="164" t="s">
        <v>3827</v>
      </c>
      <c r="I24" s="164" t="s">
        <v>3828</v>
      </c>
      <c r="J24" s="123"/>
      <c r="K24" s="123"/>
      <c r="L24" s="123"/>
      <c r="M24" s="123"/>
      <c r="N24" s="123"/>
      <c r="O24" s="226"/>
      <c r="P24" s="310" t="s">
        <v>2614</v>
      </c>
      <c r="Q24"/>
      <c r="R24"/>
    </row>
    <row r="25" spans="1:18" s="44" customFormat="1">
      <c r="A25" s="1503" t="str">
        <f>IF(ISERROR(#REF!),"xx","")</f>
        <v>xx</v>
      </c>
      <c r="B25" s="662" t="s">
        <v>3839</v>
      </c>
      <c r="C25" s="1350"/>
      <c r="D25" s="663" t="s">
        <v>3840</v>
      </c>
      <c r="E25" s="664" t="s">
        <v>3844</v>
      </c>
      <c r="F25" s="1956">
        <v>60.506484192000016</v>
      </c>
      <c r="G25" s="161" t="s">
        <v>3826</v>
      </c>
      <c r="H25" s="162" t="s">
        <v>3827</v>
      </c>
      <c r="I25" s="162" t="s">
        <v>3828</v>
      </c>
      <c r="J25" s="139"/>
      <c r="K25" s="139"/>
      <c r="L25" s="139"/>
      <c r="M25" s="139"/>
      <c r="N25" s="139"/>
      <c r="O25" s="208"/>
      <c r="P25" s="86" t="s">
        <v>3846</v>
      </c>
      <c r="Q25"/>
      <c r="R25"/>
    </row>
    <row r="26" spans="1:18" s="44" customFormat="1">
      <c r="A26" s="1503" t="str">
        <f>IF(ISERROR(#REF!),"xx","")</f>
        <v>xx</v>
      </c>
      <c r="B26" s="662" t="s">
        <v>3841</v>
      </c>
      <c r="C26" s="1350"/>
      <c r="D26" s="663" t="s">
        <v>3842</v>
      </c>
      <c r="E26" s="664" t="s">
        <v>3845</v>
      </c>
      <c r="F26" s="1956">
        <v>201.03223140000003</v>
      </c>
      <c r="G26" s="161" t="s">
        <v>3826</v>
      </c>
      <c r="H26" s="162" t="s">
        <v>3827</v>
      </c>
      <c r="I26" s="162" t="s">
        <v>3828</v>
      </c>
      <c r="J26" s="139"/>
      <c r="K26" s="139"/>
      <c r="L26" s="139"/>
      <c r="M26" s="139"/>
      <c r="N26" s="139"/>
      <c r="O26" s="208"/>
      <c r="P26" s="86" t="s">
        <v>3847</v>
      </c>
      <c r="Q26"/>
      <c r="R26"/>
    </row>
    <row r="27" spans="1:18" s="44" customFormat="1">
      <c r="A27" s="1503" t="str">
        <f>IF(ISERROR(#REF!),"xx","")</f>
        <v>xx</v>
      </c>
      <c r="B27" s="662" t="s">
        <v>4470</v>
      </c>
      <c r="C27" s="1350"/>
      <c r="D27" s="663" t="s">
        <v>3843</v>
      </c>
      <c r="E27" s="664" t="s">
        <v>2917</v>
      </c>
      <c r="F27" s="1956">
        <v>27.329136912000003</v>
      </c>
      <c r="G27" s="161" t="s">
        <v>3826</v>
      </c>
      <c r="H27" s="162" t="s">
        <v>3827</v>
      </c>
      <c r="I27" s="162" t="s">
        <v>3828</v>
      </c>
      <c r="J27" s="139"/>
      <c r="K27" s="139"/>
      <c r="L27" s="139"/>
      <c r="M27" s="139"/>
      <c r="N27" s="139"/>
      <c r="O27" s="208"/>
      <c r="P27" s="86" t="s">
        <v>2594</v>
      </c>
      <c r="Q27"/>
      <c r="R27"/>
    </row>
    <row r="28" spans="1:18" s="44" customFormat="1">
      <c r="A28" s="1503" t="str">
        <f>IF(ISERROR(#REF!),"xx","")</f>
        <v>xx</v>
      </c>
      <c r="B28" s="674" t="s">
        <v>3076</v>
      </c>
      <c r="C28" s="1349"/>
      <c r="D28" s="708" t="s">
        <v>1968</v>
      </c>
      <c r="E28" s="673" t="s">
        <v>2471</v>
      </c>
      <c r="F28" s="1956">
        <v>23.898936599999999</v>
      </c>
      <c r="G28" s="159" t="s">
        <v>3826</v>
      </c>
      <c r="H28" s="160" t="s">
        <v>3827</v>
      </c>
      <c r="I28" s="160" t="s">
        <v>3828</v>
      </c>
      <c r="J28" s="124"/>
      <c r="K28" s="124"/>
      <c r="L28" s="124"/>
      <c r="M28" s="124"/>
      <c r="N28" s="124"/>
      <c r="O28" s="214"/>
      <c r="P28" s="155" t="s">
        <v>3156</v>
      </c>
      <c r="R28"/>
    </row>
    <row r="29" spans="1:18" s="44" customFormat="1">
      <c r="A29" s="1503" t="str">
        <f>IF(ISERROR(#REF!),"xx","")</f>
        <v>xx</v>
      </c>
      <c r="B29" s="686" t="s">
        <v>3832</v>
      </c>
      <c r="C29" s="1327"/>
      <c r="D29" s="687" t="s">
        <v>3833</v>
      </c>
      <c r="E29" s="677" t="s">
        <v>3238</v>
      </c>
      <c r="F29" s="1956">
        <v>175.67124220800002</v>
      </c>
      <c r="G29" s="323" t="s">
        <v>3826</v>
      </c>
      <c r="H29" s="323" t="s">
        <v>3827</v>
      </c>
      <c r="I29" s="323" t="s">
        <v>3828</v>
      </c>
      <c r="J29" s="323"/>
      <c r="K29" s="365"/>
      <c r="L29" s="365"/>
      <c r="M29" s="365"/>
      <c r="N29" s="365"/>
      <c r="O29" s="1764" t="s">
        <v>3239</v>
      </c>
      <c r="P29" s="86" t="s">
        <v>3226</v>
      </c>
      <c r="Q29"/>
      <c r="R29"/>
    </row>
    <row r="30" spans="1:18" s="44" customFormat="1">
      <c r="A30" s="1503" t="str">
        <f>IF(ISERROR(#REF!),"xx","")</f>
        <v>xx</v>
      </c>
      <c r="B30" s="662" t="s">
        <v>3834</v>
      </c>
      <c r="C30" s="1350"/>
      <c r="D30" s="663" t="s">
        <v>3835</v>
      </c>
      <c r="E30" s="664" t="s">
        <v>3836</v>
      </c>
      <c r="F30" s="1956">
        <v>194.99657839200003</v>
      </c>
      <c r="G30" s="161" t="s">
        <v>3826</v>
      </c>
      <c r="H30" s="162" t="s">
        <v>3827</v>
      </c>
      <c r="I30" s="162" t="s">
        <v>3828</v>
      </c>
      <c r="J30" s="162"/>
      <c r="K30" s="139"/>
      <c r="L30" s="139"/>
      <c r="M30" s="139"/>
      <c r="N30" s="139"/>
      <c r="O30" s="208"/>
      <c r="P30" s="86" t="s">
        <v>3865</v>
      </c>
      <c r="Q30" s="518"/>
      <c r="R30"/>
    </row>
    <row r="31" spans="1:18" s="44" customFormat="1">
      <c r="A31" s="1503" t="str">
        <f>IF(ISERROR(#REF!),"xx","")</f>
        <v>xx</v>
      </c>
      <c r="B31" s="689">
        <v>9967002640</v>
      </c>
      <c r="C31" s="1328"/>
      <c r="D31" s="696" t="s">
        <v>2477</v>
      </c>
      <c r="E31" s="679"/>
      <c r="F31" s="1956">
        <v>205.06224816000005</v>
      </c>
      <c r="G31" s="163" t="s">
        <v>3826</v>
      </c>
      <c r="H31" s="164" t="s">
        <v>3827</v>
      </c>
      <c r="I31" s="164" t="s">
        <v>3828</v>
      </c>
      <c r="J31" s="324"/>
      <c r="K31" s="282"/>
      <c r="L31" s="282"/>
      <c r="M31" s="282"/>
      <c r="N31" s="282"/>
      <c r="O31" s="1552"/>
      <c r="P31" s="5"/>
      <c r="Q31"/>
      <c r="R31"/>
    </row>
    <row r="32" spans="1:18" s="518" customFormat="1" ht="12.75" customHeight="1">
      <c r="A32" s="1503" t="str">
        <f>IF(ISERROR(#REF!),"xx","")</f>
        <v>xx</v>
      </c>
      <c r="B32" s="1425">
        <v>9967004836</v>
      </c>
      <c r="C32" s="1331"/>
      <c r="D32" s="746" t="s">
        <v>3628</v>
      </c>
      <c r="E32" s="747"/>
      <c r="F32" s="1956">
        <v>41.331102120000011</v>
      </c>
      <c r="G32" s="587" t="s">
        <v>3826</v>
      </c>
      <c r="H32" s="544" t="s">
        <v>3827</v>
      </c>
      <c r="I32" s="545" t="s">
        <v>3828</v>
      </c>
      <c r="J32" s="604"/>
      <c r="K32" s="604"/>
      <c r="L32" s="866"/>
      <c r="M32" s="566"/>
      <c r="N32" s="549"/>
      <c r="O32" s="554"/>
      <c r="P32" s="588" t="s">
        <v>3890</v>
      </c>
      <c r="Q32" s="44"/>
      <c r="R32"/>
    </row>
    <row r="33" spans="1:19" s="518" customFormat="1" ht="12.75" customHeight="1">
      <c r="A33" s="1503" t="str">
        <f>IF(ISERROR(#REF!),"xx","")</f>
        <v>xx</v>
      </c>
      <c r="B33" s="1425">
        <v>9967004835</v>
      </c>
      <c r="C33" s="1331"/>
      <c r="D33" s="746" t="s">
        <v>3742</v>
      </c>
      <c r="E33" s="747"/>
      <c r="F33" s="1956">
        <v>39.362954400000007</v>
      </c>
      <c r="G33" s="587" t="s">
        <v>3826</v>
      </c>
      <c r="H33" s="544" t="s">
        <v>3827</v>
      </c>
      <c r="I33" s="545" t="s">
        <v>3828</v>
      </c>
      <c r="J33" s="604"/>
      <c r="K33" s="604"/>
      <c r="L33" s="866"/>
      <c r="M33" s="566"/>
      <c r="N33" s="549"/>
      <c r="O33" s="554"/>
      <c r="P33" s="588"/>
      <c r="Q33" s="44"/>
      <c r="R33"/>
    </row>
    <row r="34" spans="1:19" s="518" customFormat="1" ht="12.75" customHeight="1">
      <c r="A34" s="1503" t="str">
        <f>IF(ISERROR(#REF!),"xx","")</f>
        <v>xx</v>
      </c>
      <c r="B34" s="1425">
        <v>9967008261</v>
      </c>
      <c r="C34" s="1331"/>
      <c r="D34" s="746" t="s">
        <v>4519</v>
      </c>
      <c r="E34" s="747"/>
      <c r="F34" s="1956">
        <v>39.362954400000007</v>
      </c>
      <c r="G34" s="587" t="s">
        <v>3826</v>
      </c>
      <c r="H34" s="544" t="s">
        <v>3827</v>
      </c>
      <c r="I34" s="545" t="s">
        <v>3828</v>
      </c>
      <c r="J34" s="604"/>
      <c r="K34" s="604"/>
      <c r="L34" s="866"/>
      <c r="M34" s="566"/>
      <c r="N34" s="549"/>
      <c r="O34" s="554"/>
      <c r="P34" s="588"/>
      <c r="Q34" s="44"/>
      <c r="R34"/>
    </row>
    <row r="35" spans="1:19" s="518" customFormat="1" ht="12.75" customHeight="1">
      <c r="A35" s="1503" t="str">
        <f>IF(ISERROR(#REF!),"xx","")</f>
        <v>xx</v>
      </c>
      <c r="B35" s="1426">
        <v>9967004022</v>
      </c>
      <c r="C35" s="1332"/>
      <c r="D35" s="750" t="s">
        <v>3178</v>
      </c>
      <c r="E35" s="685"/>
      <c r="F35" s="1956">
        <v>166.82394960000002</v>
      </c>
      <c r="G35" s="591" t="s">
        <v>3826</v>
      </c>
      <c r="H35" s="557" t="s">
        <v>3827</v>
      </c>
      <c r="I35" s="558" t="s">
        <v>3828</v>
      </c>
      <c r="J35" s="605"/>
      <c r="K35" s="605"/>
      <c r="L35" s="1002"/>
      <c r="M35" s="901"/>
      <c r="N35" s="595"/>
      <c r="O35" s="563"/>
      <c r="P35" s="615" t="s">
        <v>4135</v>
      </c>
      <c r="Q35" s="44"/>
      <c r="R35"/>
    </row>
    <row r="36" spans="1:19" ht="10.5" customHeight="1">
      <c r="A36" s="1503"/>
      <c r="B36" s="2"/>
      <c r="C36" s="1340"/>
      <c r="D36" s="1"/>
      <c r="E36" s="2"/>
      <c r="F36" s="2"/>
      <c r="G36" s="3"/>
      <c r="H36" s="3"/>
      <c r="I36" s="138"/>
      <c r="J36" s="129"/>
      <c r="K36" s="129"/>
      <c r="L36" s="129"/>
      <c r="M36" s="129"/>
      <c r="N36" s="129"/>
      <c r="O36" s="129"/>
      <c r="P36" s="2"/>
    </row>
    <row r="37" spans="1:19" s="539" customFormat="1">
      <c r="A37" s="1503"/>
      <c r="B37" s="535" t="s">
        <v>3231</v>
      </c>
      <c r="C37" s="1324"/>
      <c r="D37" s="536"/>
      <c r="E37" s="536"/>
      <c r="F37" s="1952"/>
      <c r="G37" s="83" t="s">
        <v>10</v>
      </c>
      <c r="H37" s="536"/>
      <c r="I37" s="536"/>
      <c r="J37" s="536"/>
      <c r="K37" s="536"/>
      <c r="L37" s="536"/>
      <c r="M37" s="536"/>
      <c r="N37" s="536"/>
      <c r="O37" s="538"/>
      <c r="P37" s="537"/>
      <c r="Q37"/>
      <c r="R37"/>
      <c r="S37" s="532"/>
    </row>
    <row r="38" spans="1:19" s="555" customFormat="1">
      <c r="A38" s="1503" t="str">
        <f>IF(ISERROR(#REF!),"xx","")</f>
        <v>xx</v>
      </c>
      <c r="B38" s="744" t="s">
        <v>451</v>
      </c>
      <c r="C38" s="1331"/>
      <c r="D38" s="746" t="s">
        <v>1189</v>
      </c>
      <c r="E38" s="747" t="s">
        <v>613</v>
      </c>
      <c r="F38" s="1956">
        <v>143.54357371199998</v>
      </c>
      <c r="G38" s="587" t="s">
        <v>3826</v>
      </c>
      <c r="H38" s="544" t="s">
        <v>3827</v>
      </c>
      <c r="I38" s="545" t="s">
        <v>3828</v>
      </c>
      <c r="J38" s="604"/>
      <c r="K38" s="544"/>
      <c r="L38" s="565"/>
      <c r="M38" s="565"/>
      <c r="N38" s="553"/>
      <c r="O38" s="554"/>
      <c r="P38" s="588" t="s">
        <v>3047</v>
      </c>
      <c r="Q38" s="44"/>
      <c r="R38"/>
      <c r="S38" s="532"/>
    </row>
    <row r="39" spans="1:19" s="555" customFormat="1">
      <c r="A39" s="1503" t="str">
        <f>IF(ISERROR(#REF!),"xx","")</f>
        <v>xx</v>
      </c>
      <c r="B39" s="744" t="s">
        <v>3040</v>
      </c>
      <c r="C39" s="1331"/>
      <c r="D39" s="746" t="s">
        <v>3041</v>
      </c>
      <c r="E39" s="747" t="s">
        <v>613</v>
      </c>
      <c r="F39" s="1956">
        <v>337.84661433600007</v>
      </c>
      <c r="G39" s="587" t="s">
        <v>3826</v>
      </c>
      <c r="H39" s="544" t="s">
        <v>3827</v>
      </c>
      <c r="I39" s="545" t="s">
        <v>3828</v>
      </c>
      <c r="J39" s="604"/>
      <c r="K39" s="544"/>
      <c r="L39" s="565"/>
      <c r="M39" s="565"/>
      <c r="N39" s="553"/>
      <c r="O39" s="554"/>
      <c r="P39" s="588" t="s">
        <v>3048</v>
      </c>
      <c r="Q39" s="44"/>
      <c r="R39"/>
      <c r="S39" s="532"/>
    </row>
    <row r="40" spans="1:19" s="555" customFormat="1">
      <c r="A40" s="1503" t="str">
        <f>IF(ISERROR(#REF!),"xx","")</f>
        <v>xx</v>
      </c>
      <c r="B40" s="744" t="s">
        <v>1186</v>
      </c>
      <c r="C40" s="1331"/>
      <c r="D40" s="746" t="s">
        <v>1187</v>
      </c>
      <c r="E40" s="747" t="s">
        <v>613</v>
      </c>
      <c r="F40" s="1956">
        <v>403.95763346400008</v>
      </c>
      <c r="G40" s="587" t="s">
        <v>3826</v>
      </c>
      <c r="H40" s="544" t="s">
        <v>3827</v>
      </c>
      <c r="I40" s="545" t="s">
        <v>3828</v>
      </c>
      <c r="J40" s="604"/>
      <c r="K40" s="544"/>
      <c r="L40" s="565"/>
      <c r="M40" s="565"/>
      <c r="N40" s="553"/>
      <c r="O40" s="554"/>
      <c r="P40" s="588" t="s">
        <v>3049</v>
      </c>
      <c r="Q40" s="44"/>
      <c r="R40"/>
      <c r="S40" s="532"/>
    </row>
    <row r="41" spans="1:19" s="518" customFormat="1">
      <c r="A41" s="1503" t="str">
        <f>IF(ISERROR(#REF!),"xx","")</f>
        <v>xx</v>
      </c>
      <c r="B41" s="741" t="s">
        <v>1184</v>
      </c>
      <c r="C41" s="1330"/>
      <c r="D41" s="681" t="s">
        <v>1185</v>
      </c>
      <c r="E41" s="743" t="s">
        <v>613</v>
      </c>
      <c r="F41" s="1956">
        <v>403.95763346400008</v>
      </c>
      <c r="G41" s="850" t="s">
        <v>3826</v>
      </c>
      <c r="H41" s="578" t="s">
        <v>3827</v>
      </c>
      <c r="I41" s="579" t="s">
        <v>3828</v>
      </c>
      <c r="J41" s="607"/>
      <c r="K41" s="578"/>
      <c r="L41" s="635"/>
      <c r="M41" s="635"/>
      <c r="N41" s="636"/>
      <c r="O41" s="608"/>
      <c r="P41" s="598" t="s">
        <v>3050</v>
      </c>
      <c r="Q41" s="44"/>
      <c r="R41"/>
      <c r="S41" s="532"/>
    </row>
    <row r="42" spans="1:19" s="532" customFormat="1">
      <c r="A42" s="1503" t="str">
        <f>IF(ISERROR(#REF!),"xx","")</f>
        <v>xx</v>
      </c>
      <c r="B42" s="744" t="s">
        <v>1182</v>
      </c>
      <c r="C42" s="1331"/>
      <c r="D42" s="746" t="s">
        <v>1183</v>
      </c>
      <c r="E42" s="747" t="s">
        <v>613</v>
      </c>
      <c r="F42" s="1956">
        <v>246.05595352800003</v>
      </c>
      <c r="G42" s="587" t="s">
        <v>3826</v>
      </c>
      <c r="H42" s="544" t="s">
        <v>3827</v>
      </c>
      <c r="I42" s="545" t="s">
        <v>3828</v>
      </c>
      <c r="J42" s="604"/>
      <c r="K42" s="544"/>
      <c r="L42" s="565"/>
      <c r="M42" s="565"/>
      <c r="N42" s="553"/>
      <c r="O42" s="554"/>
      <c r="P42" s="588" t="s">
        <v>3051</v>
      </c>
      <c r="Q42" s="44"/>
      <c r="R42"/>
    </row>
    <row r="43" spans="1:19" s="532" customFormat="1">
      <c r="A43" s="1503" t="str">
        <f>IF(ISERROR(#REF!),"xx","")</f>
        <v>xx</v>
      </c>
      <c r="B43" s="749" t="s">
        <v>3042</v>
      </c>
      <c r="C43" s="1332"/>
      <c r="D43" s="750" t="s">
        <v>3044</v>
      </c>
      <c r="E43" s="685" t="s">
        <v>613</v>
      </c>
      <c r="F43" s="1956">
        <v>380.2461395040001</v>
      </c>
      <c r="G43" s="591" t="s">
        <v>3826</v>
      </c>
      <c r="H43" s="557" t="s">
        <v>3827</v>
      </c>
      <c r="I43" s="558" t="s">
        <v>3828</v>
      </c>
      <c r="J43" s="605"/>
      <c r="K43" s="557"/>
      <c r="L43" s="562"/>
      <c r="M43" s="562"/>
      <c r="N43" s="568"/>
      <c r="O43" s="563"/>
      <c r="P43" s="615" t="s">
        <v>3163</v>
      </c>
      <c r="Q43" s="44"/>
      <c r="R43"/>
    </row>
    <row r="44" spans="1:19" s="532" customFormat="1">
      <c r="A44" s="1503" t="str">
        <f>IF(ISERROR(#REF!),"xx","")</f>
        <v>xx</v>
      </c>
      <c r="B44" s="745" t="s">
        <v>1991</v>
      </c>
      <c r="C44" s="1331"/>
      <c r="D44" s="746" t="s">
        <v>1992</v>
      </c>
      <c r="E44" s="747" t="s">
        <v>613</v>
      </c>
      <c r="F44" s="1956">
        <v>23.898936599999999</v>
      </c>
      <c r="G44" s="587" t="s">
        <v>3826</v>
      </c>
      <c r="H44" s="544" t="s">
        <v>3827</v>
      </c>
      <c r="I44" s="545" t="s">
        <v>3828</v>
      </c>
      <c r="J44" s="604"/>
      <c r="K44" s="544"/>
      <c r="L44" s="565"/>
      <c r="M44" s="565"/>
      <c r="N44" s="553"/>
      <c r="O44" s="554"/>
      <c r="P44" s="588" t="s">
        <v>2045</v>
      </c>
      <c r="Q44" s="44"/>
      <c r="R44"/>
    </row>
    <row r="45" spans="1:19" s="555" customFormat="1">
      <c r="A45" s="1503" t="str">
        <f>IF(ISERROR(#REF!),"xx","")</f>
        <v>xx</v>
      </c>
      <c r="B45" s="744" t="s">
        <v>3950</v>
      </c>
      <c r="C45" s="1331"/>
      <c r="D45" s="746" t="s">
        <v>3942</v>
      </c>
      <c r="E45" s="747" t="s">
        <v>613</v>
      </c>
      <c r="F45" s="1956">
        <v>275.54068080000008</v>
      </c>
      <c r="G45" s="587" t="s">
        <v>3826</v>
      </c>
      <c r="H45" s="544" t="s">
        <v>3827</v>
      </c>
      <c r="I45" s="545" t="s">
        <v>3828</v>
      </c>
      <c r="J45" s="604"/>
      <c r="K45" s="551"/>
      <c r="L45" s="552"/>
      <c r="M45" s="565"/>
      <c r="N45" s="553"/>
      <c r="O45" s="554"/>
      <c r="P45" s="590" t="s">
        <v>3952</v>
      </c>
      <c r="Q45"/>
      <c r="R45"/>
    </row>
    <row r="46" spans="1:19" s="532" customFormat="1">
      <c r="A46" s="1503" t="str">
        <f>IF(ISERROR(#REF!),"xx","")</f>
        <v>xx</v>
      </c>
      <c r="B46" s="745" t="s">
        <v>3043</v>
      </c>
      <c r="C46" s="1331"/>
      <c r="D46" s="746" t="s">
        <v>3045</v>
      </c>
      <c r="E46" s="747" t="s">
        <v>613</v>
      </c>
      <c r="F46" s="1956">
        <v>36.02647540800001</v>
      </c>
      <c r="G46" s="587" t="s">
        <v>3826</v>
      </c>
      <c r="H46" s="544" t="s">
        <v>3827</v>
      </c>
      <c r="I46" s="545" t="s">
        <v>3828</v>
      </c>
      <c r="J46" s="604"/>
      <c r="K46" s="544"/>
      <c r="L46" s="565"/>
      <c r="M46" s="565"/>
      <c r="N46" s="553"/>
      <c r="O46" s="554"/>
      <c r="P46" s="588" t="s">
        <v>2730</v>
      </c>
      <c r="Q46" s="44"/>
      <c r="R46"/>
    </row>
    <row r="47" spans="1:19" s="518" customFormat="1">
      <c r="A47" s="1503" t="str">
        <f>IF(ISERROR(#REF!),"xx","")</f>
        <v>xx</v>
      </c>
      <c r="B47" s="1410">
        <v>9967004026</v>
      </c>
      <c r="C47" s="1411"/>
      <c r="D47" s="1412" t="s">
        <v>3046</v>
      </c>
      <c r="E47" s="1413" t="s">
        <v>722</v>
      </c>
      <c r="F47" s="1956">
        <v>70.141035888000005</v>
      </c>
      <c r="G47" s="1420" t="s">
        <v>3826</v>
      </c>
      <c r="H47" s="1414" t="s">
        <v>3827</v>
      </c>
      <c r="I47" s="1415" t="s">
        <v>3828</v>
      </c>
      <c r="J47" s="1421"/>
      <c r="K47" s="1414"/>
      <c r="L47" s="1416"/>
      <c r="M47" s="1416"/>
      <c r="N47" s="1417"/>
      <c r="O47" s="1418"/>
      <c r="P47" s="1419" t="s">
        <v>1989</v>
      </c>
      <c r="R47"/>
      <c r="S47" s="532"/>
    </row>
    <row r="48" spans="1:19" s="518" customFormat="1" ht="10.5" customHeight="1">
      <c r="A48" s="1503"/>
      <c r="B48" s="532"/>
      <c r="C48" s="1323"/>
      <c r="D48" s="533"/>
      <c r="E48" s="532"/>
      <c r="F48" s="532"/>
      <c r="G48" s="596"/>
      <c r="H48" s="596"/>
      <c r="I48" s="599"/>
      <c r="J48" s="534"/>
      <c r="K48" s="534"/>
      <c r="L48" s="534"/>
      <c r="M48" s="534"/>
      <c r="N48" s="534"/>
      <c r="O48" s="534"/>
      <c r="P48" s="532"/>
      <c r="Q48"/>
      <c r="R48"/>
      <c r="S48" s="532"/>
    </row>
    <row r="49" spans="1:19" s="78" customFormat="1">
      <c r="A49" s="1503"/>
      <c r="B49" s="90" t="s">
        <v>1030</v>
      </c>
      <c r="C49" s="1343"/>
      <c r="D49" s="83"/>
      <c r="E49" s="83"/>
      <c r="F49" s="83"/>
      <c r="G49" s="83" t="s">
        <v>10</v>
      </c>
      <c r="H49" s="83"/>
      <c r="I49" s="131"/>
      <c r="J49" s="131"/>
      <c r="K49" s="131"/>
      <c r="L49" s="131"/>
      <c r="M49" s="131"/>
      <c r="N49" s="131"/>
      <c r="O49" s="184"/>
      <c r="P49" s="1215" t="s">
        <v>2785</v>
      </c>
      <c r="Q49"/>
      <c r="R49"/>
    </row>
    <row r="50" spans="1:19">
      <c r="A50" s="1503" t="str">
        <f>IF(ISERROR(#REF!),"xx","")</f>
        <v>xx</v>
      </c>
      <c r="B50" s="754" t="s">
        <v>3849</v>
      </c>
      <c r="C50" s="1360"/>
      <c r="D50" s="657" t="s">
        <v>3850</v>
      </c>
      <c r="E50" s="658" t="s">
        <v>728</v>
      </c>
      <c r="F50" s="1956">
        <v>28.920671619840004</v>
      </c>
      <c r="G50" s="159" t="s">
        <v>3826</v>
      </c>
      <c r="H50" s="160" t="s">
        <v>3827</v>
      </c>
      <c r="I50" s="160" t="s">
        <v>3828</v>
      </c>
      <c r="J50" s="160"/>
      <c r="K50" s="124"/>
      <c r="L50" s="124"/>
      <c r="M50" s="124"/>
      <c r="N50" s="124"/>
      <c r="O50" s="208"/>
      <c r="P50" s="516" t="s">
        <v>2792</v>
      </c>
    </row>
    <row r="51" spans="1:19">
      <c r="A51" s="1503" t="str">
        <f>IF(ISERROR(#REF!),"xx","")</f>
        <v>xx</v>
      </c>
      <c r="B51" s="755" t="s">
        <v>3851</v>
      </c>
      <c r="C51" s="1347"/>
      <c r="D51" s="768" t="s">
        <v>3852</v>
      </c>
      <c r="E51" s="757" t="s">
        <v>729</v>
      </c>
      <c r="F51" s="1956">
        <v>48.149841579840007</v>
      </c>
      <c r="G51" s="161" t="s">
        <v>3826</v>
      </c>
      <c r="H51" s="162" t="s">
        <v>3827</v>
      </c>
      <c r="I51" s="162" t="s">
        <v>3828</v>
      </c>
      <c r="J51" s="162"/>
      <c r="K51" s="139"/>
      <c r="L51" s="139"/>
      <c r="M51" s="139"/>
      <c r="N51" s="139"/>
      <c r="O51" s="208"/>
      <c r="P51" s="995" t="s">
        <v>2792</v>
      </c>
    </row>
    <row r="52" spans="1:19">
      <c r="A52" s="1503" t="str">
        <f>IF(ISERROR(#REF!),"xx","")</f>
        <v>xx</v>
      </c>
      <c r="B52" s="755" t="s">
        <v>3853</v>
      </c>
      <c r="C52" s="1347"/>
      <c r="D52" s="768" t="s">
        <v>3854</v>
      </c>
      <c r="E52" s="757" t="s">
        <v>730</v>
      </c>
      <c r="F52" s="1956">
        <v>48.149841579840007</v>
      </c>
      <c r="G52" s="161" t="s">
        <v>3826</v>
      </c>
      <c r="H52" s="162" t="s">
        <v>3827</v>
      </c>
      <c r="I52" s="162" t="s">
        <v>3828</v>
      </c>
      <c r="J52" s="162"/>
      <c r="K52" s="139"/>
      <c r="L52" s="139"/>
      <c r="M52" s="139"/>
      <c r="N52" s="139"/>
      <c r="O52" s="208"/>
      <c r="P52" s="995" t="s">
        <v>2792</v>
      </c>
    </row>
    <row r="53" spans="1:19">
      <c r="A53" s="1503" t="str">
        <f>IF(ISERROR(#REF!),"xx","")</f>
        <v>xx</v>
      </c>
      <c r="B53" s="758" t="s">
        <v>3855</v>
      </c>
      <c r="C53" s="1348"/>
      <c r="D53" s="770" t="s">
        <v>3856</v>
      </c>
      <c r="E53" s="661" t="s">
        <v>493</v>
      </c>
      <c r="F53" s="1956">
        <v>48.149841579840007</v>
      </c>
      <c r="G53" s="163" t="s">
        <v>3826</v>
      </c>
      <c r="H53" s="164" t="s">
        <v>3827</v>
      </c>
      <c r="I53" s="164" t="s">
        <v>3828</v>
      </c>
      <c r="J53" s="164"/>
      <c r="K53" s="123"/>
      <c r="L53" s="123"/>
      <c r="M53" s="123"/>
      <c r="N53" s="123"/>
      <c r="O53" s="226"/>
      <c r="P53" s="996" t="s">
        <v>2792</v>
      </c>
    </row>
    <row r="54" spans="1:19">
      <c r="A54" s="1503" t="str">
        <f>IF(ISERROR(#REF!),"xx","")</f>
        <v>xx</v>
      </c>
      <c r="B54" s="754" t="s">
        <v>3857</v>
      </c>
      <c r="C54" s="1360"/>
      <c r="D54" s="657" t="s">
        <v>3858</v>
      </c>
      <c r="E54" s="658" t="s">
        <v>494</v>
      </c>
      <c r="F54" s="1956">
        <v>130.91218908768002</v>
      </c>
      <c r="G54" s="159" t="s">
        <v>3826</v>
      </c>
      <c r="H54" s="160" t="s">
        <v>3827</v>
      </c>
      <c r="I54" s="160" t="s">
        <v>3828</v>
      </c>
      <c r="J54" s="160"/>
      <c r="K54" s="124"/>
      <c r="L54" s="124"/>
      <c r="M54" s="124"/>
      <c r="N54" s="124"/>
      <c r="O54" s="208"/>
      <c r="P54" s="1006" t="s">
        <v>2793</v>
      </c>
    </row>
    <row r="55" spans="1:19">
      <c r="A55" s="1503" t="str">
        <f>IF(ISERROR(#REF!),"xx","")</f>
        <v>xx</v>
      </c>
      <c r="B55" s="755" t="s">
        <v>3859</v>
      </c>
      <c r="C55" s="1347"/>
      <c r="D55" s="768" t="s">
        <v>3860</v>
      </c>
      <c r="E55" s="757" t="s">
        <v>495</v>
      </c>
      <c r="F55" s="1956">
        <v>150.96821335596002</v>
      </c>
      <c r="G55" s="161" t="s">
        <v>3826</v>
      </c>
      <c r="H55" s="162" t="s">
        <v>3827</v>
      </c>
      <c r="I55" s="162" t="s">
        <v>3828</v>
      </c>
      <c r="J55" s="162"/>
      <c r="K55" s="139"/>
      <c r="L55" s="139"/>
      <c r="M55" s="139"/>
      <c r="N55" s="139"/>
      <c r="O55" s="208"/>
      <c r="P55" s="631" t="s">
        <v>2793</v>
      </c>
    </row>
    <row r="56" spans="1:19">
      <c r="A56" s="1503" t="str">
        <f>IF(ISERROR(#REF!),"xx","")</f>
        <v>xx</v>
      </c>
      <c r="B56" s="755" t="s">
        <v>3861</v>
      </c>
      <c r="C56" s="1347"/>
      <c r="D56" s="768" t="s">
        <v>3862</v>
      </c>
      <c r="E56" s="757" t="s">
        <v>496</v>
      </c>
      <c r="F56" s="1956">
        <v>150.96821335596002</v>
      </c>
      <c r="G56" s="161" t="s">
        <v>3826</v>
      </c>
      <c r="H56" s="162" t="s">
        <v>3827</v>
      </c>
      <c r="I56" s="162" t="s">
        <v>3828</v>
      </c>
      <c r="J56" s="162"/>
      <c r="K56" s="139"/>
      <c r="L56" s="139"/>
      <c r="M56" s="139"/>
      <c r="N56" s="139"/>
      <c r="O56" s="208"/>
      <c r="P56" s="631" t="s">
        <v>2793</v>
      </c>
    </row>
    <row r="57" spans="1:19">
      <c r="A57" s="1503" t="str">
        <f>IF(ISERROR(#REF!),"xx","")</f>
        <v>xx</v>
      </c>
      <c r="B57" s="758" t="s">
        <v>3863</v>
      </c>
      <c r="C57" s="1348"/>
      <c r="D57" s="770" t="s">
        <v>3864</v>
      </c>
      <c r="E57" s="661" t="s">
        <v>497</v>
      </c>
      <c r="F57" s="1956">
        <v>150.96821335596002</v>
      </c>
      <c r="G57" s="163" t="s">
        <v>3826</v>
      </c>
      <c r="H57" s="164" t="s">
        <v>3827</v>
      </c>
      <c r="I57" s="164" t="s">
        <v>3828</v>
      </c>
      <c r="J57" s="164"/>
      <c r="K57" s="123"/>
      <c r="L57" s="123"/>
      <c r="M57" s="123"/>
      <c r="N57" s="123"/>
      <c r="O57" s="226"/>
      <c r="P57" s="1007" t="s">
        <v>2793</v>
      </c>
    </row>
    <row r="58" spans="1:19">
      <c r="A58" s="1503" t="str">
        <f>IF(ISERROR(#REF!),"xx","")</f>
        <v>xx</v>
      </c>
      <c r="B58" s="674" t="s">
        <v>2605</v>
      </c>
      <c r="C58" s="674"/>
      <c r="D58" s="678" t="s">
        <v>1469</v>
      </c>
      <c r="E58" s="673"/>
      <c r="F58" s="1956">
        <v>21.382836995520002</v>
      </c>
      <c r="G58" s="159" t="s">
        <v>3826</v>
      </c>
      <c r="H58" s="160" t="s">
        <v>3827</v>
      </c>
      <c r="I58" s="160" t="s">
        <v>3828</v>
      </c>
      <c r="J58" s="124"/>
      <c r="K58" s="124"/>
      <c r="L58" s="124"/>
      <c r="M58" s="124"/>
      <c r="N58" s="124"/>
      <c r="O58" s="214"/>
      <c r="P58" s="516"/>
    </row>
    <row r="59" spans="1:19">
      <c r="A59" s="1503" t="str">
        <f>IF(ISERROR(#REF!),"xx","")</f>
        <v>xx</v>
      </c>
      <c r="B59" s="662" t="s">
        <v>3875</v>
      </c>
      <c r="C59" s="1350"/>
      <c r="D59" s="677" t="s">
        <v>535</v>
      </c>
      <c r="E59" s="664"/>
      <c r="F59" s="1956">
        <v>128.20087612332</v>
      </c>
      <c r="G59" s="161" t="s">
        <v>3826</v>
      </c>
      <c r="H59" s="162" t="s">
        <v>3827</v>
      </c>
      <c r="I59" s="162" t="s">
        <v>3828</v>
      </c>
      <c r="J59" s="139"/>
      <c r="K59" s="139"/>
      <c r="L59" s="139"/>
      <c r="M59" s="139"/>
      <c r="N59" s="139"/>
      <c r="O59" s="208"/>
      <c r="P59" s="995"/>
    </row>
    <row r="60" spans="1:19">
      <c r="A60" s="1503" t="str">
        <f>IF(ISERROR(#REF!),"xx","")</f>
        <v>xx</v>
      </c>
      <c r="B60" s="662" t="s">
        <v>3876</v>
      </c>
      <c r="C60" s="1350"/>
      <c r="D60" s="677" t="s">
        <v>1654</v>
      </c>
      <c r="E60" s="664"/>
      <c r="F60" s="1956">
        <v>135.46950236820004</v>
      </c>
      <c r="G60" s="161" t="s">
        <v>3826</v>
      </c>
      <c r="H60" s="162" t="s">
        <v>3827</v>
      </c>
      <c r="I60" s="162" t="s">
        <v>3828</v>
      </c>
      <c r="J60" s="139"/>
      <c r="K60" s="139"/>
      <c r="L60" s="139"/>
      <c r="M60" s="139"/>
      <c r="N60" s="139"/>
      <c r="O60" s="208"/>
      <c r="P60" s="995"/>
    </row>
    <row r="61" spans="1:19">
      <c r="A61" s="1503" t="str">
        <f>IF(ISERROR(#REF!),"xx","")</f>
        <v>xx</v>
      </c>
      <c r="B61" s="665" t="s">
        <v>2603</v>
      </c>
      <c r="C61" s="1351"/>
      <c r="D61" s="679" t="s">
        <v>1535</v>
      </c>
      <c r="E61" s="667"/>
      <c r="F61" s="1956">
        <v>15.729461027280003</v>
      </c>
      <c r="G61" s="163" t="s">
        <v>3826</v>
      </c>
      <c r="H61" s="164" t="s">
        <v>3827</v>
      </c>
      <c r="I61" s="164" t="s">
        <v>3828</v>
      </c>
      <c r="J61" s="123"/>
      <c r="K61" s="123"/>
      <c r="L61" s="123"/>
      <c r="M61" s="181"/>
      <c r="N61" s="181"/>
      <c r="O61" s="226"/>
      <c r="P61" s="996"/>
    </row>
    <row r="62" spans="1:19" s="44" customFormat="1">
      <c r="A62" s="1503" t="str">
        <f>IF(ISERROR(#REF!),"xx","")</f>
        <v>xx</v>
      </c>
      <c r="B62" s="674" t="s">
        <v>2577</v>
      </c>
      <c r="C62" s="1349"/>
      <c r="D62" s="710" t="s">
        <v>2578</v>
      </c>
      <c r="E62" s="673"/>
      <c r="F62" s="1956">
        <v>28.016900631720006</v>
      </c>
      <c r="G62" s="159" t="s">
        <v>3826</v>
      </c>
      <c r="H62" s="160" t="s">
        <v>3827</v>
      </c>
      <c r="I62" s="160" t="s">
        <v>3828</v>
      </c>
      <c r="J62" s="189"/>
      <c r="K62" s="189" t="s">
        <v>2585</v>
      </c>
      <c r="L62" s="124" t="s">
        <v>2586</v>
      </c>
      <c r="M62" s="204" t="s">
        <v>2984</v>
      </c>
      <c r="N62" s="427">
        <v>4050</v>
      </c>
      <c r="O62" s="204">
        <v>4750</v>
      </c>
      <c r="P62" s="516" t="s">
        <v>2604</v>
      </c>
      <c r="Q62"/>
      <c r="R62"/>
    </row>
    <row r="63" spans="1:19" s="518" customFormat="1">
      <c r="A63" s="1503" t="str">
        <f>IF(ISERROR(#REF!),"xx","")</f>
        <v>xx</v>
      </c>
      <c r="B63" s="698" t="s">
        <v>1372</v>
      </c>
      <c r="C63" s="1328"/>
      <c r="D63" s="696" t="s">
        <v>1373</v>
      </c>
      <c r="E63" s="691" t="s">
        <v>295</v>
      </c>
      <c r="F63" s="1956">
        <v>53.072509089600011</v>
      </c>
      <c r="G63" s="556"/>
      <c r="H63" s="557"/>
      <c r="I63" s="558" t="s">
        <v>3828</v>
      </c>
      <c r="J63" s="605"/>
      <c r="K63" s="605"/>
      <c r="L63" s="557"/>
      <c r="M63" s="560" t="s">
        <v>2984</v>
      </c>
      <c r="N63" s="560"/>
      <c r="O63" s="560"/>
      <c r="P63" s="1007" t="s">
        <v>3848</v>
      </c>
      <c r="Q63"/>
      <c r="R63"/>
      <c r="S63" s="532"/>
    </row>
    <row r="64" spans="1:19" ht="11.25" customHeight="1"/>
    <row r="147" spans="2:19" s="287" customFormat="1" ht="11.25" customHeight="1">
      <c r="B147"/>
      <c r="C147" s="1341"/>
      <c r="D147" s="76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</row>
  </sheetData>
  <mergeCells count="1">
    <mergeCell ref="L2:M2"/>
  </mergeCells>
  <conditionalFormatting sqref="F9 F11 F13 F17:F35 F38:F47 F50:F63">
    <cfRule type="cellIs" dxfId="32" priority="9" stopIfTrue="1" operator="equal">
      <formula>0</formula>
    </cfRule>
  </conditionalFormatting>
  <pageMargins left="0.31496062992125984" right="0.15748031496062992" top="0.31496062992125984" bottom="0.39370078740157483" header="0.31496062992125984" footer="0.19685039370078741"/>
  <pageSetup paperSize="9" scale="67" fitToHeight="2" orientation="landscape" r:id="rId1"/>
  <headerFooter alignWithMargins="0">
    <oddFooter>&amp;C&amp;8&amp;F / &amp;A   /   page &amp;P / &amp;N     printed: &amp;D</oddFooter>
  </headerFooter>
  <rowBreaks count="1" manualBreakCount="1">
    <brk id="48" min="1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5">
    <tabColor theme="0" tint="-0.34998626667073579"/>
  </sheetPr>
  <dimension ref="A1:S283"/>
  <sheetViews>
    <sheetView zoomScaleNormal="100" zoomScaleSheetLayoutView="70" workbookViewId="0">
      <pane xSplit="5" ySplit="6" topLeftCell="F246" activePane="bottomRight" state="frozen"/>
      <selection activeCell="B507" sqref="B507"/>
      <selection pane="topRight" activeCell="B507" sqref="B507"/>
      <selection pane="bottomLeft" activeCell="B507" sqref="B507"/>
      <selection pane="bottomRight" activeCell="D6" sqref="D6"/>
    </sheetView>
  </sheetViews>
  <sheetFormatPr defaultColWidth="11.44140625" defaultRowHeight="13.2"/>
  <cols>
    <col min="1" max="1" width="4.6640625" style="287" hidden="1" customWidth="1"/>
    <col min="2" max="2" width="13.88671875" customWidth="1"/>
    <col min="3" max="3" width="9.6640625" style="1341" hidden="1" customWidth="1"/>
    <col min="4" max="4" width="12.88671875" customWidth="1"/>
    <col min="5" max="5" width="38.88671875" customWidth="1"/>
    <col min="6" max="6" width="10.109375" customWidth="1"/>
    <col min="7" max="10" width="7.6640625" customWidth="1"/>
    <col min="11" max="12" width="6.88671875" customWidth="1"/>
    <col min="13" max="13" width="5.5546875" customWidth="1"/>
    <col min="14" max="14" width="6.33203125" customWidth="1"/>
    <col min="15" max="15" width="8.6640625" customWidth="1"/>
    <col min="16" max="16" width="80.6640625" customWidth="1"/>
  </cols>
  <sheetData>
    <row r="1" spans="1:16" ht="15.6">
      <c r="A1" s="287" t="str">
        <f>Front!J3</f>
        <v>k</v>
      </c>
      <c r="B1" s="827" t="s">
        <v>640</v>
      </c>
      <c r="C1" s="1335"/>
      <c r="D1" s="833"/>
      <c r="E1" s="828"/>
      <c r="F1" s="619"/>
      <c r="G1" s="619"/>
      <c r="H1" s="619"/>
      <c r="I1" s="1504"/>
      <c r="J1" s="1505" t="s">
        <v>619</v>
      </c>
      <c r="K1" s="1543" t="str">
        <f>Front!D14</f>
        <v>Logic Computers</v>
      </c>
      <c r="L1" s="1506"/>
      <c r="M1" s="1543"/>
      <c r="N1" s="1506"/>
      <c r="O1" s="1506"/>
      <c r="P1" s="1507"/>
    </row>
    <row r="2" spans="1:16" ht="15.6">
      <c r="B2" s="829" t="str">
        <f>IF(OR(A1="x",A1="k"),"AccurioPrint C3070L, AccurioPress C3070, C3080(P), C83hc","ineo+ 3070L / + 3070 / + 3080")</f>
        <v>AccurioPrint C3070L, AccurioPress C3070, C3080(P), C83hc</v>
      </c>
      <c r="C2" s="1336"/>
      <c r="D2" s="834"/>
      <c r="E2" s="830"/>
      <c r="F2" s="1508"/>
      <c r="G2" s="1508"/>
      <c r="H2" s="1508"/>
      <c r="I2" s="1509"/>
      <c r="J2" s="1509"/>
      <c r="K2" s="1510" t="s">
        <v>620</v>
      </c>
      <c r="L2" s="1988">
        <f>+Front!I12</f>
        <v>43412</v>
      </c>
      <c r="M2" s="1988"/>
      <c r="N2" s="1511"/>
      <c r="O2" s="1510" t="s">
        <v>621</v>
      </c>
      <c r="P2" s="1512">
        <f>+Front!I10</f>
        <v>43412</v>
      </c>
    </row>
    <row r="3" spans="1:16" ht="15.6">
      <c r="B3" s="829" t="str">
        <f>IF(A1="X","ineo+ 3070L / + 3070 / + 3080","")</f>
        <v/>
      </c>
      <c r="C3" s="1336"/>
      <c r="D3" s="834"/>
      <c r="E3" s="830"/>
      <c r="F3" s="1949"/>
      <c r="G3" s="1508"/>
      <c r="H3" s="1508"/>
      <c r="I3" s="1509"/>
      <c r="J3" s="1509"/>
      <c r="K3" s="1510"/>
      <c r="L3" s="1845"/>
      <c r="M3" s="1845"/>
      <c r="N3" s="1511"/>
      <c r="O3" s="1510"/>
      <c r="P3" s="1512"/>
    </row>
    <row r="4" spans="1:16">
      <c r="B4" s="831"/>
      <c r="C4" s="1337"/>
      <c r="D4" s="835"/>
      <c r="E4" s="832"/>
      <c r="F4" s="87"/>
      <c r="G4" s="623"/>
      <c r="H4" s="623"/>
      <c r="I4" s="623"/>
      <c r="J4" s="623"/>
      <c r="K4" s="623"/>
      <c r="L4" s="623"/>
      <c r="M4" s="623"/>
      <c r="N4" s="623"/>
      <c r="O4" s="623"/>
      <c r="P4" s="1515"/>
    </row>
    <row r="5" spans="1:16">
      <c r="B5" s="110" t="s">
        <v>642</v>
      </c>
      <c r="C5" s="1342"/>
      <c r="D5" s="103" t="s">
        <v>643</v>
      </c>
      <c r="E5" s="104"/>
      <c r="F5" s="1950" t="s">
        <v>4608</v>
      </c>
      <c r="G5" s="106" t="s">
        <v>617</v>
      </c>
      <c r="H5" s="98"/>
      <c r="I5" s="98"/>
      <c r="J5" s="98"/>
      <c r="K5" s="98"/>
      <c r="L5" s="98"/>
      <c r="M5" s="98"/>
      <c r="N5" s="147" t="s">
        <v>630</v>
      </c>
      <c r="O5" s="1210" t="str">
        <f>+Front!J19</f>
        <v>EUR</v>
      </c>
      <c r="P5" s="107" t="s">
        <v>618</v>
      </c>
    </row>
    <row r="6" spans="1:16">
      <c r="B6" s="109"/>
      <c r="C6" s="1338"/>
      <c r="D6" s="105"/>
      <c r="E6" s="101"/>
      <c r="F6" s="1951"/>
      <c r="G6" s="99"/>
      <c r="H6" s="100"/>
      <c r="I6" s="100"/>
      <c r="J6" s="100"/>
      <c r="K6" s="100"/>
      <c r="L6" s="100"/>
      <c r="M6" s="100"/>
      <c r="N6" s="100"/>
      <c r="O6" s="101"/>
      <c r="P6" s="102"/>
    </row>
    <row r="7" spans="1:16" ht="6" customHeight="1">
      <c r="B7" s="2"/>
      <c r="C7" s="1340"/>
      <c r="D7" s="1"/>
      <c r="E7" s="2"/>
      <c r="F7" s="53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B8" s="80" t="s">
        <v>1028</v>
      </c>
      <c r="C8" s="1343"/>
      <c r="D8" s="81"/>
      <c r="E8" s="81"/>
      <c r="F8" s="536"/>
      <c r="G8" s="81" t="s">
        <v>220</v>
      </c>
      <c r="H8" s="81"/>
      <c r="I8" s="81"/>
      <c r="J8" s="81"/>
      <c r="K8" s="81"/>
      <c r="L8" s="81"/>
      <c r="M8" s="81"/>
      <c r="N8" s="81"/>
      <c r="O8" s="82"/>
      <c r="P8" s="79"/>
    </row>
    <row r="9" spans="1:16">
      <c r="A9" s="1503" t="str">
        <f>IF(ISERROR(#REF!),"xx","")</f>
        <v>xx</v>
      </c>
      <c r="B9" s="656" t="s">
        <v>4162</v>
      </c>
      <c r="C9" s="1397"/>
      <c r="D9" s="657" t="s">
        <v>4163</v>
      </c>
      <c r="E9" s="716"/>
      <c r="F9" s="1956">
        <v>15890.665811328003</v>
      </c>
      <c r="G9" s="302" t="s">
        <v>2468</v>
      </c>
      <c r="H9" s="59"/>
      <c r="I9" s="59"/>
      <c r="J9" s="59"/>
      <c r="K9" s="59"/>
      <c r="L9" s="59"/>
      <c r="M9" s="59"/>
      <c r="N9" s="59"/>
      <c r="O9" s="93"/>
      <c r="P9" s="308" t="s">
        <v>4170</v>
      </c>
    </row>
    <row r="10" spans="1:16">
      <c r="A10" s="1503" t="str">
        <f>IF(ISERROR(#REF!),"xx","")</f>
        <v>xx</v>
      </c>
      <c r="B10" s="660"/>
      <c r="C10" s="1398"/>
      <c r="D10" s="890" t="s">
        <v>4610</v>
      </c>
      <c r="E10" s="718"/>
      <c r="F10" s="1957"/>
      <c r="G10" s="60"/>
      <c r="H10" s="60"/>
      <c r="I10" s="60"/>
      <c r="J10" s="60"/>
      <c r="K10" s="60"/>
      <c r="L10" s="60"/>
      <c r="M10" s="60"/>
      <c r="N10" s="60"/>
      <c r="O10" s="309" t="s">
        <v>817</v>
      </c>
      <c r="P10" s="310"/>
    </row>
    <row r="11" spans="1:16">
      <c r="A11" s="1503" t="str">
        <f>IF(ISERROR(#REF!),"xx","")</f>
        <v>xx</v>
      </c>
      <c r="B11" s="656" t="s">
        <v>4160</v>
      </c>
      <c r="C11" s="1397"/>
      <c r="D11" s="657" t="s">
        <v>4164</v>
      </c>
      <c r="E11" s="716"/>
      <c r="F11" s="1956">
        <v>24133.973604048009</v>
      </c>
      <c r="G11" s="302" t="s">
        <v>2468</v>
      </c>
      <c r="H11" s="59"/>
      <c r="I11" s="59"/>
      <c r="J11" s="59"/>
      <c r="K11" s="59"/>
      <c r="L11" s="59"/>
      <c r="M11" s="59"/>
      <c r="N11" s="59"/>
      <c r="O11" s="93"/>
      <c r="P11" s="308" t="s">
        <v>4170</v>
      </c>
    </row>
    <row r="12" spans="1:16">
      <c r="A12" s="1503" t="str">
        <f>IF(ISERROR(#REF!),"xx","")</f>
        <v>xx</v>
      </c>
      <c r="B12" s="660"/>
      <c r="C12" s="1398"/>
      <c r="D12" s="890" t="s">
        <v>4610</v>
      </c>
      <c r="E12" s="718"/>
      <c r="F12" s="1957"/>
      <c r="G12" s="60"/>
      <c r="H12" s="60"/>
      <c r="I12" s="60"/>
      <c r="J12" s="60"/>
      <c r="K12" s="60"/>
      <c r="L12" s="60"/>
      <c r="M12" s="60"/>
      <c r="N12" s="60"/>
      <c r="O12" s="309" t="s">
        <v>817</v>
      </c>
      <c r="P12" s="310"/>
    </row>
    <row r="13" spans="1:16">
      <c r="A13" s="1503" t="str">
        <f>IF(ISERROR(#REF!),"xx","")</f>
        <v>xx</v>
      </c>
      <c r="B13" s="656" t="s">
        <v>4165</v>
      </c>
      <c r="C13" s="1397"/>
      <c r="D13" s="657" t="s">
        <v>4166</v>
      </c>
      <c r="E13" s="716"/>
      <c r="F13" s="1956">
        <v>27709.366984992008</v>
      </c>
      <c r="G13" s="302" t="s">
        <v>2468</v>
      </c>
      <c r="H13" s="59"/>
      <c r="I13" s="59"/>
      <c r="J13" s="59"/>
      <c r="K13" s="59"/>
      <c r="L13" s="59"/>
      <c r="M13" s="59"/>
      <c r="N13" s="59"/>
      <c r="O13" s="93"/>
      <c r="P13" s="308" t="s">
        <v>4171</v>
      </c>
    </row>
    <row r="14" spans="1:16">
      <c r="A14" s="1503" t="str">
        <f>IF(ISERROR(#REF!),"xx","")</f>
        <v>xx</v>
      </c>
      <c r="B14" s="660"/>
      <c r="C14" s="1398"/>
      <c r="D14" s="890" t="s">
        <v>4610</v>
      </c>
      <c r="E14" s="718"/>
      <c r="F14" s="1957"/>
      <c r="G14" s="60"/>
      <c r="H14" s="60"/>
      <c r="I14" s="60"/>
      <c r="J14" s="60"/>
      <c r="K14" s="60"/>
      <c r="L14" s="60"/>
      <c r="M14" s="60"/>
      <c r="N14" s="60"/>
      <c r="O14" s="309" t="s">
        <v>817</v>
      </c>
      <c r="P14" s="310"/>
    </row>
    <row r="15" spans="1:16">
      <c r="A15" s="1503" t="str">
        <f>IF(ISERROR(#REF!),"xx","")</f>
        <v>xx</v>
      </c>
      <c r="B15" s="701" t="s">
        <v>4167</v>
      </c>
      <c r="C15" s="1402"/>
      <c r="D15" s="768" t="s">
        <v>4168</v>
      </c>
      <c r="E15" s="1729"/>
      <c r="F15" s="1956">
        <v>25027.801866144004</v>
      </c>
      <c r="G15" s="302" t="s">
        <v>2468</v>
      </c>
      <c r="H15" s="59"/>
      <c r="I15" s="59"/>
      <c r="J15" s="59"/>
      <c r="K15" s="59"/>
      <c r="L15" s="59"/>
      <c r="M15" s="59"/>
      <c r="N15" s="59"/>
      <c r="O15" s="93"/>
      <c r="P15" s="308" t="s">
        <v>4171</v>
      </c>
    </row>
    <row r="16" spans="1:16">
      <c r="A16" s="1503" t="str">
        <f>IF(ISERROR(#REF!),"xx","")</f>
        <v>xx</v>
      </c>
      <c r="B16" s="660"/>
      <c r="C16" s="1398"/>
      <c r="D16" s="890" t="s">
        <v>4610</v>
      </c>
      <c r="E16" s="718"/>
      <c r="F16" s="1957"/>
      <c r="G16" s="60"/>
      <c r="H16" s="60"/>
      <c r="I16" s="60"/>
      <c r="J16" s="60"/>
      <c r="K16" s="60"/>
      <c r="L16" s="60"/>
      <c r="M16" s="60"/>
      <c r="N16" s="60"/>
      <c r="O16" s="309" t="s">
        <v>817</v>
      </c>
      <c r="P16" s="310"/>
    </row>
    <row r="17" spans="1:18">
      <c r="A17" s="1503" t="str">
        <f>IF(ISERROR(#REF!),"xx","")</f>
        <v>xx</v>
      </c>
      <c r="B17" s="701" t="s">
        <v>4541</v>
      </c>
      <c r="C17" s="1402"/>
      <c r="D17" s="768" t="s">
        <v>4542</v>
      </c>
      <c r="E17" s="1729"/>
      <c r="F17" s="1956">
        <v>27424.154263968005</v>
      </c>
      <c r="G17" s="302" t="s">
        <v>2468</v>
      </c>
      <c r="H17" s="59"/>
      <c r="I17" s="59"/>
      <c r="J17" s="59"/>
      <c r="K17" s="59"/>
      <c r="L17" s="59"/>
      <c r="M17" s="59"/>
      <c r="N17" s="59"/>
      <c r="O17" s="93"/>
      <c r="P17" s="308" t="s">
        <v>4171</v>
      </c>
    </row>
    <row r="18" spans="1:18">
      <c r="A18" s="1503" t="str">
        <f>IF(ISERROR(#REF!),"xx","")</f>
        <v>xx</v>
      </c>
      <c r="B18" s="701"/>
      <c r="C18" s="1402"/>
      <c r="D18" s="890" t="s">
        <v>4610</v>
      </c>
      <c r="E18" s="1729"/>
      <c r="F18" s="1957"/>
      <c r="G18" s="60"/>
      <c r="H18" s="60"/>
      <c r="I18" s="60"/>
      <c r="J18" s="60"/>
      <c r="K18" s="60"/>
      <c r="L18" s="60"/>
      <c r="M18" s="60"/>
      <c r="N18" s="60"/>
      <c r="O18" s="309" t="s">
        <v>817</v>
      </c>
      <c r="P18" s="310"/>
    </row>
    <row r="19" spans="1:18">
      <c r="A19" s="1503"/>
      <c r="B19" s="10"/>
      <c r="C19" s="1725"/>
      <c r="D19" s="856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8">
      <c r="A20" s="1503"/>
      <c r="B20" s="90" t="s">
        <v>296</v>
      </c>
      <c r="C20" s="1343"/>
      <c r="D20" s="83"/>
      <c r="E20" s="83"/>
      <c r="F20" s="83"/>
      <c r="G20" s="83" t="s">
        <v>10</v>
      </c>
      <c r="H20" s="83"/>
      <c r="I20" s="83"/>
      <c r="J20" s="83"/>
      <c r="K20" s="83"/>
      <c r="L20" s="83"/>
      <c r="M20" s="83"/>
      <c r="N20" s="83"/>
      <c r="O20" s="91"/>
      <c r="P20" s="89"/>
    </row>
    <row r="21" spans="1:18" s="44" customFormat="1">
      <c r="A21" s="1503" t="str">
        <f>IF(ISERROR(#REF!),"xx","")</f>
        <v>xx</v>
      </c>
      <c r="B21" s="662" t="s">
        <v>4175</v>
      </c>
      <c r="C21" s="1350"/>
      <c r="D21" s="663" t="s">
        <v>3776</v>
      </c>
      <c r="E21" s="664" t="s">
        <v>477</v>
      </c>
      <c r="F21" s="279">
        <v>1346.8673433599999</v>
      </c>
      <c r="G21" s="166" t="s">
        <v>4172</v>
      </c>
      <c r="H21" s="167" t="s">
        <v>4161</v>
      </c>
      <c r="I21" s="167" t="s">
        <v>4173</v>
      </c>
      <c r="J21" s="167"/>
      <c r="K21" s="167"/>
      <c r="L21" s="139"/>
      <c r="M21" s="139"/>
      <c r="N21" s="139"/>
      <c r="O21" s="116"/>
      <c r="P21" s="86"/>
      <c r="Q21"/>
      <c r="R21"/>
    </row>
    <row r="22" spans="1:18" s="44" customFormat="1">
      <c r="A22" s="1503" t="str">
        <f>IF(ISERROR(#REF!),"xx","")</f>
        <v>xx</v>
      </c>
      <c r="B22" s="668">
        <v>9967002050</v>
      </c>
      <c r="C22" s="1350"/>
      <c r="D22" s="663" t="s">
        <v>1765</v>
      </c>
      <c r="E22" s="664" t="s">
        <v>2</v>
      </c>
      <c r="F22" s="540">
        <v>62.474631912000014</v>
      </c>
      <c r="G22" s="166" t="s">
        <v>4172</v>
      </c>
      <c r="H22" s="167" t="s">
        <v>4161</v>
      </c>
      <c r="I22" s="167" t="s">
        <v>4173</v>
      </c>
      <c r="J22" s="167"/>
      <c r="K22" s="167"/>
      <c r="L22" s="139"/>
      <c r="M22" s="139"/>
      <c r="N22" s="191"/>
      <c r="O22" s="116"/>
      <c r="P22" s="86"/>
      <c r="Q22"/>
      <c r="R22"/>
    </row>
    <row r="23" spans="1:18">
      <c r="A23" s="1503" t="str">
        <f>IF(ISERROR(#REF!),"xx","")</f>
        <v>xx</v>
      </c>
      <c r="B23" s="674" t="s">
        <v>2410</v>
      </c>
      <c r="C23" s="1349"/>
      <c r="D23" s="708" t="s">
        <v>2411</v>
      </c>
      <c r="E23" s="673" t="s">
        <v>542</v>
      </c>
      <c r="F23" s="279">
        <v>184.65777792000003</v>
      </c>
      <c r="G23" s="169" t="s">
        <v>4172</v>
      </c>
      <c r="H23" s="165" t="s">
        <v>4161</v>
      </c>
      <c r="I23" s="165" t="s">
        <v>4173</v>
      </c>
      <c r="J23" s="165" t="s">
        <v>4174</v>
      </c>
      <c r="K23" s="165" t="s">
        <v>4543</v>
      </c>
      <c r="L23" s="124"/>
      <c r="M23" s="124"/>
      <c r="N23" s="124"/>
      <c r="O23" s="179"/>
      <c r="P23" s="155" t="s">
        <v>4276</v>
      </c>
    </row>
    <row r="24" spans="1:18">
      <c r="A24" s="1503" t="str">
        <f>IF(ISERROR(#REF!),"xx","")</f>
        <v>xx</v>
      </c>
      <c r="B24" s="662" t="s">
        <v>4394</v>
      </c>
      <c r="C24" s="1350"/>
      <c r="D24" s="663" t="s">
        <v>2412</v>
      </c>
      <c r="E24" s="664" t="s">
        <v>2413</v>
      </c>
      <c r="F24" s="279">
        <v>2063.2754419200005</v>
      </c>
      <c r="G24" s="166" t="s">
        <v>4172</v>
      </c>
      <c r="H24" s="167" t="s">
        <v>4161</v>
      </c>
      <c r="I24" s="167" t="s">
        <v>4173</v>
      </c>
      <c r="J24" s="167" t="s">
        <v>4174</v>
      </c>
      <c r="K24" s="167" t="s">
        <v>4543</v>
      </c>
      <c r="L24" s="139"/>
      <c r="M24" s="139"/>
      <c r="N24" s="139"/>
      <c r="O24" s="116"/>
      <c r="P24" s="86"/>
    </row>
    <row r="25" spans="1:18">
      <c r="A25" s="1503" t="str">
        <f>IF(ISERROR(#REF!),"xx","")</f>
        <v>xx</v>
      </c>
      <c r="B25" s="1911">
        <v>9967007982</v>
      </c>
      <c r="C25" s="1912"/>
      <c r="D25" s="1913" t="s">
        <v>1507</v>
      </c>
      <c r="E25" s="664"/>
      <c r="F25" s="279">
        <v>311.1780672000001</v>
      </c>
      <c r="G25" s="166" t="s">
        <v>4172</v>
      </c>
      <c r="H25" s="167" t="s">
        <v>4161</v>
      </c>
      <c r="I25" s="167" t="s">
        <v>4173</v>
      </c>
      <c r="J25" s="167" t="s">
        <v>4174</v>
      </c>
      <c r="K25" s="167" t="s">
        <v>4543</v>
      </c>
      <c r="L25" s="139"/>
      <c r="M25" s="139"/>
      <c r="N25" s="139"/>
      <c r="O25" s="116"/>
      <c r="P25" s="86" t="s">
        <v>401</v>
      </c>
    </row>
    <row r="26" spans="1:18">
      <c r="A26" s="1503" t="str">
        <f>IF(ISERROR(#REF!),"xx","")</f>
        <v>xx</v>
      </c>
      <c r="B26" s="665">
        <v>9967008359</v>
      </c>
      <c r="C26" s="1351"/>
      <c r="D26" s="666" t="s">
        <v>4561</v>
      </c>
      <c r="E26" s="667"/>
      <c r="F26" s="279">
        <v>311.1780672000001</v>
      </c>
      <c r="G26" s="172" t="s">
        <v>4172</v>
      </c>
      <c r="H26" s="164" t="s">
        <v>4161</v>
      </c>
      <c r="I26" s="164" t="s">
        <v>4173</v>
      </c>
      <c r="J26" s="164" t="s">
        <v>4174</v>
      </c>
      <c r="K26" s="168" t="s">
        <v>4543</v>
      </c>
      <c r="L26" s="123"/>
      <c r="M26" s="123"/>
      <c r="N26" s="123"/>
      <c r="O26" s="180"/>
      <c r="P26" s="310" t="s">
        <v>401</v>
      </c>
    </row>
    <row r="27" spans="1:18" s="108" customFormat="1">
      <c r="A27" s="1503" t="str">
        <f>IF(ISERROR(#REF!),"xx","")</f>
        <v>xx</v>
      </c>
      <c r="B27" s="1431" t="s">
        <v>3786</v>
      </c>
      <c r="C27" s="1432"/>
      <c r="D27" s="1433" t="s">
        <v>3015</v>
      </c>
      <c r="E27" s="1434" t="s">
        <v>3016</v>
      </c>
      <c r="F27" s="279">
        <v>751.83825024000021</v>
      </c>
      <c r="G27" s="1435" t="s">
        <v>4172</v>
      </c>
      <c r="H27" s="1524" t="s">
        <v>4161</v>
      </c>
      <c r="I27" s="1524" t="s">
        <v>4173</v>
      </c>
      <c r="J27" s="1524" t="s">
        <v>4174</v>
      </c>
      <c r="K27" s="1524" t="s">
        <v>4543</v>
      </c>
      <c r="L27" s="1437"/>
      <c r="M27" s="1437"/>
      <c r="N27" s="1437"/>
      <c r="O27" s="1438"/>
      <c r="P27" s="1439" t="s">
        <v>3787</v>
      </c>
      <c r="Q27"/>
      <c r="R27"/>
    </row>
    <row r="28" spans="1:18" s="108" customFormat="1">
      <c r="A28" s="1503" t="str">
        <f>IF(ISERROR(#REF!),"xx","")</f>
        <v>xx</v>
      </c>
      <c r="B28" s="1431" t="s">
        <v>4176</v>
      </c>
      <c r="C28" s="1432"/>
      <c r="D28" s="1433" t="s">
        <v>4177</v>
      </c>
      <c r="E28" s="1434" t="s">
        <v>3016</v>
      </c>
      <c r="F28" s="279">
        <v>2336.8811558400002</v>
      </c>
      <c r="G28" s="1435" t="s">
        <v>4172</v>
      </c>
      <c r="H28" s="1524" t="s">
        <v>4161</v>
      </c>
      <c r="I28" s="1524" t="s">
        <v>4173</v>
      </c>
      <c r="J28" s="1524" t="s">
        <v>4174</v>
      </c>
      <c r="K28" s="1524" t="s">
        <v>4543</v>
      </c>
      <c r="L28" s="1437"/>
      <c r="M28" s="1437"/>
      <c r="N28" s="1437"/>
      <c r="O28" s="1438"/>
      <c r="P28" s="1439" t="s">
        <v>4277</v>
      </c>
      <c r="Q28"/>
      <c r="R28"/>
    </row>
    <row r="29" spans="1:18">
      <c r="A29" s="1503" t="str">
        <f>IF(ISERROR(#REF!),"xx","")</f>
        <v>xx</v>
      </c>
      <c r="B29" s="662" t="s">
        <v>4178</v>
      </c>
      <c r="C29" s="1350"/>
      <c r="D29" s="663" t="s">
        <v>2400</v>
      </c>
      <c r="E29" s="664" t="s">
        <v>303</v>
      </c>
      <c r="F29" s="279">
        <v>484.26795648000012</v>
      </c>
      <c r="G29" s="166" t="s">
        <v>4172</v>
      </c>
      <c r="H29" s="167" t="s">
        <v>4161</v>
      </c>
      <c r="I29" s="167" t="s">
        <v>4173</v>
      </c>
      <c r="J29" s="167" t="s">
        <v>4174</v>
      </c>
      <c r="K29" s="167" t="s">
        <v>4543</v>
      </c>
      <c r="L29" s="139"/>
      <c r="M29" s="139"/>
      <c r="N29" s="139"/>
      <c r="O29" s="116"/>
      <c r="P29" s="86" t="s">
        <v>631</v>
      </c>
    </row>
    <row r="30" spans="1:18">
      <c r="A30" s="1503" t="str">
        <f>IF(ISERROR(#REF!),"xx","")</f>
        <v>xx</v>
      </c>
      <c r="B30" s="665" t="s">
        <v>4189</v>
      </c>
      <c r="C30" s="1351"/>
      <c r="D30" s="666" t="s">
        <v>4190</v>
      </c>
      <c r="E30" s="667" t="s">
        <v>303</v>
      </c>
      <c r="F30" s="279">
        <v>4032.3312691200008</v>
      </c>
      <c r="G30" s="1892"/>
      <c r="H30" s="168" t="s">
        <v>4161</v>
      </c>
      <c r="I30" s="168" t="s">
        <v>4173</v>
      </c>
      <c r="J30" s="168" t="s">
        <v>4174</v>
      </c>
      <c r="K30" s="168" t="s">
        <v>4543</v>
      </c>
      <c r="L30" s="123"/>
      <c r="M30" s="123"/>
      <c r="N30" s="123"/>
      <c r="O30" s="180"/>
      <c r="P30" s="310" t="s">
        <v>4238</v>
      </c>
    </row>
    <row r="31" spans="1:18">
      <c r="A31" s="1503" t="str">
        <f>IF(ISERROR(#REF!),"xx","")</f>
        <v>xx</v>
      </c>
      <c r="B31" s="662" t="s">
        <v>3782</v>
      </c>
      <c r="C31" s="1350"/>
      <c r="D31" s="663" t="s">
        <v>3783</v>
      </c>
      <c r="E31" s="664" t="s">
        <v>3784</v>
      </c>
      <c r="F31" s="279">
        <v>2139.1280064000002</v>
      </c>
      <c r="G31" s="166" t="s">
        <v>4172</v>
      </c>
      <c r="H31" s="167" t="s">
        <v>4161</v>
      </c>
      <c r="I31" s="167" t="s">
        <v>4173</v>
      </c>
      <c r="J31" s="167" t="s">
        <v>4174</v>
      </c>
      <c r="K31" s="167" t="s">
        <v>4543</v>
      </c>
      <c r="L31" s="139"/>
      <c r="M31" s="139"/>
      <c r="N31" s="139"/>
      <c r="O31" s="116"/>
      <c r="P31" s="86"/>
    </row>
    <row r="32" spans="1:18">
      <c r="A32" s="1503" t="str">
        <f>IF(ISERROR(#REF!),"xx","")</f>
        <v>xx</v>
      </c>
      <c r="B32" s="662" t="s">
        <v>4179</v>
      </c>
      <c r="C32" s="1350"/>
      <c r="D32" s="663" t="s">
        <v>4180</v>
      </c>
      <c r="E32" s="664" t="s">
        <v>3784</v>
      </c>
      <c r="F32" s="279">
        <v>2938.6162713600006</v>
      </c>
      <c r="G32" s="166" t="s">
        <v>4172</v>
      </c>
      <c r="H32" s="167" t="s">
        <v>4161</v>
      </c>
      <c r="I32" s="167" t="s">
        <v>4173</v>
      </c>
      <c r="J32" s="167" t="s">
        <v>4174</v>
      </c>
      <c r="K32" s="167" t="s">
        <v>4543</v>
      </c>
      <c r="L32" s="139"/>
      <c r="M32" s="139"/>
      <c r="N32" s="139"/>
      <c r="O32" s="116"/>
      <c r="P32" s="86" t="s">
        <v>4371</v>
      </c>
    </row>
    <row r="33" spans="1:18">
      <c r="A33" s="1503" t="str">
        <f>IF(ISERROR(#REF!),"xx","")</f>
        <v>xx</v>
      </c>
      <c r="B33" s="662" t="s">
        <v>479</v>
      </c>
      <c r="C33" s="1350"/>
      <c r="D33" s="663" t="s">
        <v>67</v>
      </c>
      <c r="E33" s="664" t="s">
        <v>59</v>
      </c>
      <c r="F33" s="279">
        <v>473.53832064000011</v>
      </c>
      <c r="G33" s="166" t="s">
        <v>4172</v>
      </c>
      <c r="H33" s="167" t="s">
        <v>4161</v>
      </c>
      <c r="I33" s="167" t="s">
        <v>4173</v>
      </c>
      <c r="J33" s="167" t="s">
        <v>4174</v>
      </c>
      <c r="K33" s="167" t="s">
        <v>4543</v>
      </c>
      <c r="L33" s="139"/>
      <c r="M33" s="139"/>
      <c r="N33" s="139"/>
      <c r="O33" s="116"/>
      <c r="P33" s="86" t="s">
        <v>632</v>
      </c>
    </row>
    <row r="34" spans="1:18">
      <c r="A34" s="1503" t="str">
        <f>IF(ISERROR(#REF!),"xx","")</f>
        <v>xx</v>
      </c>
      <c r="B34" s="662" t="s">
        <v>2407</v>
      </c>
      <c r="C34" s="1350"/>
      <c r="D34" s="663" t="s">
        <v>2408</v>
      </c>
      <c r="E34" s="664" t="s">
        <v>173</v>
      </c>
      <c r="F34" s="279">
        <v>92.319575040000018</v>
      </c>
      <c r="G34" s="166" t="s">
        <v>4172</v>
      </c>
      <c r="H34" s="167" t="s">
        <v>4161</v>
      </c>
      <c r="I34" s="167" t="s">
        <v>4173</v>
      </c>
      <c r="J34" s="167" t="s">
        <v>4174</v>
      </c>
      <c r="K34" s="167" t="s">
        <v>4543</v>
      </c>
      <c r="L34" s="139"/>
      <c r="M34" s="139"/>
      <c r="N34" s="139"/>
      <c r="O34" s="116"/>
      <c r="P34" s="86" t="s">
        <v>632</v>
      </c>
    </row>
    <row r="35" spans="1:18">
      <c r="A35" s="1503" t="str">
        <f>IF(ISERROR(#REF!),"xx","")</f>
        <v>xx</v>
      </c>
      <c r="B35" s="665" t="s">
        <v>3788</v>
      </c>
      <c r="C35" s="1351"/>
      <c r="D35" s="666" t="s">
        <v>3789</v>
      </c>
      <c r="E35" s="667" t="s">
        <v>3790</v>
      </c>
      <c r="F35" s="279">
        <v>489.78179712000008</v>
      </c>
      <c r="G35" s="172" t="s">
        <v>4172</v>
      </c>
      <c r="H35" s="168" t="s">
        <v>4161</v>
      </c>
      <c r="I35" s="168" t="s">
        <v>4173</v>
      </c>
      <c r="J35" s="168" t="s">
        <v>4174</v>
      </c>
      <c r="K35" s="168" t="s">
        <v>4543</v>
      </c>
      <c r="L35" s="123"/>
      <c r="M35" s="123"/>
      <c r="N35" s="123"/>
      <c r="O35" s="180"/>
      <c r="P35" s="310" t="s">
        <v>3919</v>
      </c>
    </row>
    <row r="36" spans="1:18">
      <c r="A36" s="1503" t="str">
        <f>IF(ISERROR(#REF!),"xx","")</f>
        <v>xx</v>
      </c>
      <c r="B36" s="674" t="s">
        <v>3988</v>
      </c>
      <c r="C36" s="1840"/>
      <c r="D36" s="708" t="s">
        <v>3990</v>
      </c>
      <c r="E36" s="673" t="s">
        <v>1240</v>
      </c>
      <c r="F36" s="279">
        <v>8153.2379174400003</v>
      </c>
      <c r="G36" s="169"/>
      <c r="H36" s="165" t="s">
        <v>4161</v>
      </c>
      <c r="I36" s="165" t="s">
        <v>4173</v>
      </c>
      <c r="J36" s="165" t="s">
        <v>4174</v>
      </c>
      <c r="K36" s="165" t="s">
        <v>4543</v>
      </c>
      <c r="L36" s="124"/>
      <c r="M36" s="124"/>
      <c r="N36" s="124"/>
      <c r="O36" s="179"/>
      <c r="P36" s="155" t="s">
        <v>2469</v>
      </c>
    </row>
    <row r="37" spans="1:18" s="44" customFormat="1">
      <c r="A37" s="1503" t="str">
        <f>IF(ISERROR(#REF!),"xx","")</f>
        <v>xx</v>
      </c>
      <c r="B37" s="662" t="s">
        <v>4192</v>
      </c>
      <c r="C37" s="1350"/>
      <c r="D37" s="663" t="s">
        <v>4193</v>
      </c>
      <c r="E37" s="664" t="s">
        <v>4278</v>
      </c>
      <c r="F37" s="279">
        <v>426.74518656000015</v>
      </c>
      <c r="G37" s="161"/>
      <c r="H37" s="1893"/>
      <c r="I37" s="1894"/>
      <c r="J37" s="167" t="s">
        <v>4174</v>
      </c>
      <c r="K37" s="1790"/>
      <c r="L37" s="365"/>
      <c r="M37" s="205"/>
      <c r="N37" s="205"/>
      <c r="O37" s="116"/>
      <c r="P37" s="86" t="s">
        <v>4280</v>
      </c>
      <c r="Q37"/>
      <c r="R37"/>
    </row>
    <row r="38" spans="1:18">
      <c r="A38" s="1503" t="str">
        <f>IF(ISERROR(#REF!),"xx","")</f>
        <v>xx</v>
      </c>
      <c r="B38" s="665" t="s">
        <v>4221</v>
      </c>
      <c r="C38" s="1351"/>
      <c r="D38" s="666" t="s">
        <v>172</v>
      </c>
      <c r="E38" s="667" t="s">
        <v>173</v>
      </c>
      <c r="F38" s="279">
        <v>1114.0379712000001</v>
      </c>
      <c r="G38" s="172"/>
      <c r="H38" s="168" t="s">
        <v>4161</v>
      </c>
      <c r="I38" s="168" t="s">
        <v>4173</v>
      </c>
      <c r="J38" s="168" t="s">
        <v>4174</v>
      </c>
      <c r="K38" s="168" t="s">
        <v>4543</v>
      </c>
      <c r="L38" s="123"/>
      <c r="M38" s="123"/>
      <c r="N38" s="123"/>
      <c r="O38" s="180"/>
      <c r="P38" s="310" t="s">
        <v>4279</v>
      </c>
    </row>
    <row r="39" spans="1:18">
      <c r="A39" s="1503" t="str">
        <f>IF(ISERROR(#REF!),"xx","")</f>
        <v>xx</v>
      </c>
      <c r="B39" s="662" t="s">
        <v>4181</v>
      </c>
      <c r="C39" s="1350"/>
      <c r="D39" s="663" t="s">
        <v>1596</v>
      </c>
      <c r="E39" s="664" t="s">
        <v>1240</v>
      </c>
      <c r="F39" s="279">
        <v>4935.4462080000003</v>
      </c>
      <c r="G39" s="166"/>
      <c r="H39" s="167" t="s">
        <v>4161</v>
      </c>
      <c r="I39" s="167" t="s">
        <v>4173</v>
      </c>
      <c r="J39" s="167" t="s">
        <v>4174</v>
      </c>
      <c r="K39" s="167" t="s">
        <v>4543</v>
      </c>
      <c r="L39" s="139"/>
      <c r="M39" s="139"/>
      <c r="N39" s="139"/>
      <c r="O39" s="116"/>
      <c r="P39" s="86" t="s">
        <v>2470</v>
      </c>
    </row>
    <row r="40" spans="1:18">
      <c r="A40" s="1503" t="str">
        <f>IF(ISERROR(#REF!),"xx","")</f>
        <v>xx</v>
      </c>
      <c r="B40" s="662" t="s">
        <v>68</v>
      </c>
      <c r="C40" s="1350"/>
      <c r="D40" s="663" t="s">
        <v>69</v>
      </c>
      <c r="E40" s="664" t="s">
        <v>2406</v>
      </c>
      <c r="F40" s="279">
        <v>787.95763200000022</v>
      </c>
      <c r="G40" s="166"/>
      <c r="H40" s="167" t="s">
        <v>4161</v>
      </c>
      <c r="I40" s="167" t="s">
        <v>4173</v>
      </c>
      <c r="J40" s="167" t="s">
        <v>4174</v>
      </c>
      <c r="K40" s="167" t="s">
        <v>4543</v>
      </c>
      <c r="L40" s="139"/>
      <c r="M40" s="139"/>
      <c r="N40" s="139"/>
      <c r="O40" s="116"/>
      <c r="P40" s="86" t="s">
        <v>2405</v>
      </c>
    </row>
    <row r="41" spans="1:18" s="44" customFormat="1">
      <c r="A41" s="1503" t="str">
        <f>IF(ISERROR(#REF!),"xx","")</f>
        <v>xx</v>
      </c>
      <c r="B41" s="665" t="s">
        <v>2828</v>
      </c>
      <c r="C41" s="1351"/>
      <c r="D41" s="666" t="s">
        <v>2829</v>
      </c>
      <c r="E41" s="667" t="s">
        <v>2830</v>
      </c>
      <c r="F41" s="279">
        <v>435.25810944000006</v>
      </c>
      <c r="G41" s="163"/>
      <c r="H41" s="168" t="s">
        <v>4161</v>
      </c>
      <c r="I41" s="168" t="s">
        <v>4173</v>
      </c>
      <c r="J41" s="168" t="s">
        <v>4174</v>
      </c>
      <c r="K41" s="168" t="s">
        <v>4543</v>
      </c>
      <c r="L41" s="209"/>
      <c r="M41" s="123"/>
      <c r="N41" s="123"/>
      <c r="O41" s="180"/>
      <c r="P41" s="5" t="s">
        <v>2873</v>
      </c>
      <c r="Q41"/>
      <c r="R41"/>
    </row>
    <row r="42" spans="1:18">
      <c r="A42" s="1503" t="str">
        <f>IF(ISERROR(#REF!),"xx","")</f>
        <v>xx</v>
      </c>
      <c r="B42" s="662" t="s">
        <v>4085</v>
      </c>
      <c r="C42" s="1350"/>
      <c r="D42" s="663" t="s">
        <v>3778</v>
      </c>
      <c r="E42" s="664" t="s">
        <v>3781</v>
      </c>
      <c r="F42" s="279">
        <v>2103.7723660800002</v>
      </c>
      <c r="G42" s="166" t="s">
        <v>4172</v>
      </c>
      <c r="H42" s="167" t="s">
        <v>4161</v>
      </c>
      <c r="I42" s="167" t="s">
        <v>4173</v>
      </c>
      <c r="J42" s="167" t="s">
        <v>4174</v>
      </c>
      <c r="K42" s="167" t="s">
        <v>4543</v>
      </c>
      <c r="L42" s="139"/>
      <c r="M42" s="139"/>
      <c r="N42" s="139"/>
      <c r="O42" s="116"/>
      <c r="P42" s="86" t="s">
        <v>3920</v>
      </c>
    </row>
    <row r="43" spans="1:18">
      <c r="A43" s="1503" t="str">
        <f>IF(ISERROR(#REF!),"xx","")</f>
        <v>xx</v>
      </c>
      <c r="B43" s="665" t="s">
        <v>3779</v>
      </c>
      <c r="C43" s="1351"/>
      <c r="D43" s="666" t="s">
        <v>3780</v>
      </c>
      <c r="E43" s="667" t="s">
        <v>829</v>
      </c>
      <c r="F43" s="279">
        <v>627.32976767999992</v>
      </c>
      <c r="G43" s="172" t="s">
        <v>4172</v>
      </c>
      <c r="H43" s="168" t="s">
        <v>4161</v>
      </c>
      <c r="I43" s="168" t="s">
        <v>4173</v>
      </c>
      <c r="J43" s="168" t="s">
        <v>4174</v>
      </c>
      <c r="K43" s="168" t="s">
        <v>4543</v>
      </c>
      <c r="L43" s="123"/>
      <c r="M43" s="123"/>
      <c r="N43" s="123"/>
      <c r="O43" s="180"/>
      <c r="P43" s="310" t="s">
        <v>4018</v>
      </c>
    </row>
    <row r="44" spans="1:18">
      <c r="A44" s="1503" t="str">
        <f>IF(ISERROR(#REF!),"xx","")</f>
        <v>xx</v>
      </c>
      <c r="B44" s="662" t="s">
        <v>3245</v>
      </c>
      <c r="C44" s="1350"/>
      <c r="D44" s="663" t="s">
        <v>927</v>
      </c>
      <c r="E44" s="664" t="s">
        <v>472</v>
      </c>
      <c r="F44" s="279">
        <v>2443.4696563200005</v>
      </c>
      <c r="G44" s="166" t="s">
        <v>4172</v>
      </c>
      <c r="H44" s="167" t="s">
        <v>4161</v>
      </c>
      <c r="I44" s="167" t="s">
        <v>4173</v>
      </c>
      <c r="J44" s="167" t="s">
        <v>4174</v>
      </c>
      <c r="K44" s="167" t="s">
        <v>4543</v>
      </c>
      <c r="L44" s="139"/>
      <c r="M44" s="139"/>
      <c r="N44" s="139"/>
      <c r="O44" s="116"/>
      <c r="P44" s="86" t="s">
        <v>743</v>
      </c>
    </row>
    <row r="45" spans="1:18" s="44" customFormat="1">
      <c r="A45" s="1503" t="str">
        <f>IF(ISERROR(#REF!),"xx","")</f>
        <v>xx</v>
      </c>
      <c r="B45" s="662" t="s">
        <v>3244</v>
      </c>
      <c r="C45" s="1350"/>
      <c r="D45" s="663" t="s">
        <v>171</v>
      </c>
      <c r="E45" s="664" t="s">
        <v>473</v>
      </c>
      <c r="F45" s="279">
        <v>3136.3321651200008</v>
      </c>
      <c r="G45" s="166" t="s">
        <v>4172</v>
      </c>
      <c r="H45" s="167" t="s">
        <v>4161</v>
      </c>
      <c r="I45" s="167" t="s">
        <v>4173</v>
      </c>
      <c r="J45" s="167" t="s">
        <v>4174</v>
      </c>
      <c r="K45" s="167" t="s">
        <v>4543</v>
      </c>
      <c r="L45" s="139"/>
      <c r="M45" s="139"/>
      <c r="N45" s="139"/>
      <c r="O45" s="116"/>
      <c r="P45" s="86" t="s">
        <v>1330</v>
      </c>
      <c r="Q45"/>
      <c r="R45"/>
    </row>
    <row r="46" spans="1:18" s="44" customFormat="1">
      <c r="A46" s="1503" t="str">
        <f>IF(ISERROR(#REF!),"xx","")</f>
        <v>xx</v>
      </c>
      <c r="B46" s="665" t="s">
        <v>4088</v>
      </c>
      <c r="C46" s="1351"/>
      <c r="D46" s="666" t="s">
        <v>1704</v>
      </c>
      <c r="E46" s="667" t="s">
        <v>1852</v>
      </c>
      <c r="F46" s="279">
        <v>4507.1735385600005</v>
      </c>
      <c r="G46" s="172"/>
      <c r="H46" s="168" t="s">
        <v>4161</v>
      </c>
      <c r="I46" s="168" t="s">
        <v>4173</v>
      </c>
      <c r="J46" s="168" t="s">
        <v>4174</v>
      </c>
      <c r="K46" s="168" t="s">
        <v>4543</v>
      </c>
      <c r="L46" s="123"/>
      <c r="M46" s="123"/>
      <c r="N46" s="123"/>
      <c r="O46" s="180"/>
      <c r="P46" s="310" t="s">
        <v>4014</v>
      </c>
      <c r="Q46"/>
      <c r="R46"/>
    </row>
    <row r="47" spans="1:18" s="44" customFormat="1">
      <c r="A47" s="1503" t="str">
        <f>IF(ISERROR(#REF!),"xx","")</f>
        <v>xx</v>
      </c>
      <c r="B47" s="662" t="s">
        <v>1705</v>
      </c>
      <c r="C47" s="1350"/>
      <c r="D47" s="663" t="s">
        <v>885</v>
      </c>
      <c r="E47" s="664" t="s">
        <v>2464</v>
      </c>
      <c r="F47" s="279">
        <v>954.8817062400002</v>
      </c>
      <c r="G47" s="166" t="s">
        <v>4172</v>
      </c>
      <c r="H47" s="167" t="s">
        <v>4161</v>
      </c>
      <c r="I47" s="167" t="s">
        <v>4173</v>
      </c>
      <c r="J47" s="167" t="s">
        <v>4174</v>
      </c>
      <c r="K47" s="167" t="s">
        <v>4543</v>
      </c>
      <c r="L47" s="139"/>
      <c r="M47" s="139"/>
      <c r="N47" s="139"/>
      <c r="O47" s="116"/>
      <c r="P47" s="86" t="s">
        <v>2465</v>
      </c>
      <c r="Q47"/>
      <c r="R47"/>
    </row>
    <row r="48" spans="1:18" s="44" customFormat="1">
      <c r="A48" s="1503" t="str">
        <f>IF(ISERROR(#REF!),"xx","")</f>
        <v>xx</v>
      </c>
      <c r="B48" s="662" t="s">
        <v>63</v>
      </c>
      <c r="C48" s="1350"/>
      <c r="D48" s="663" t="s">
        <v>64</v>
      </c>
      <c r="E48" s="664" t="s">
        <v>474</v>
      </c>
      <c r="F48" s="279">
        <v>450.25352064000009</v>
      </c>
      <c r="G48" s="166" t="s">
        <v>4172</v>
      </c>
      <c r="H48" s="167" t="s">
        <v>4161</v>
      </c>
      <c r="I48" s="167" t="s">
        <v>4173</v>
      </c>
      <c r="J48" s="167" t="s">
        <v>4174</v>
      </c>
      <c r="K48" s="167" t="s">
        <v>4543</v>
      </c>
      <c r="L48" s="139"/>
      <c r="M48" s="139"/>
      <c r="N48" s="139"/>
      <c r="O48" s="116"/>
      <c r="P48" s="86" t="s">
        <v>633</v>
      </c>
      <c r="Q48"/>
      <c r="R48"/>
    </row>
    <row r="49" spans="1:18" s="44" customFormat="1">
      <c r="A49" s="1503" t="str">
        <f>IF(ISERROR(#REF!),"xx","")</f>
        <v>xx</v>
      </c>
      <c r="B49" s="674" t="s">
        <v>1712</v>
      </c>
      <c r="C49" s="1349"/>
      <c r="D49" s="708" t="s">
        <v>1713</v>
      </c>
      <c r="E49" s="673" t="s">
        <v>1714</v>
      </c>
      <c r="F49" s="279">
        <v>405.11826431999998</v>
      </c>
      <c r="G49" s="169"/>
      <c r="H49" s="165" t="s">
        <v>4161</v>
      </c>
      <c r="I49" s="165" t="s">
        <v>4173</v>
      </c>
      <c r="J49" s="165" t="s">
        <v>4174</v>
      </c>
      <c r="K49" s="165" t="s">
        <v>4543</v>
      </c>
      <c r="L49" s="124"/>
      <c r="M49" s="124"/>
      <c r="N49" s="124"/>
      <c r="O49" s="179"/>
      <c r="P49" s="155" t="s">
        <v>2466</v>
      </c>
      <c r="Q49"/>
      <c r="R49"/>
    </row>
    <row r="50" spans="1:18" s="44" customFormat="1">
      <c r="A50" s="1503" t="str">
        <f>IF(ISERROR(#REF!),"xx","")</f>
        <v>xx</v>
      </c>
      <c r="B50" s="662" t="s">
        <v>2395</v>
      </c>
      <c r="C50" s="1350"/>
      <c r="D50" s="663" t="s">
        <v>1710</v>
      </c>
      <c r="E50" s="664" t="s">
        <v>1711</v>
      </c>
      <c r="F50" s="279">
        <v>448.44662016000007</v>
      </c>
      <c r="G50" s="166"/>
      <c r="H50" s="167" t="s">
        <v>4161</v>
      </c>
      <c r="I50" s="167" t="s">
        <v>4173</v>
      </c>
      <c r="J50" s="167" t="s">
        <v>4174</v>
      </c>
      <c r="K50" s="167" t="s">
        <v>4543</v>
      </c>
      <c r="L50" s="139"/>
      <c r="M50" s="139"/>
      <c r="N50" s="139"/>
      <c r="O50" s="116"/>
      <c r="P50" s="86" t="s">
        <v>1738</v>
      </c>
      <c r="Q50"/>
      <c r="R50"/>
    </row>
    <row r="51" spans="1:18" s="44" customFormat="1" ht="13.5" customHeight="1">
      <c r="A51" s="1503" t="str">
        <f>IF(ISERROR(#REF!),"xx","")</f>
        <v>xx</v>
      </c>
      <c r="B51" s="665" t="s">
        <v>1707</v>
      </c>
      <c r="C51" s="1351"/>
      <c r="D51" s="666" t="s">
        <v>1708</v>
      </c>
      <c r="E51" s="667" t="s">
        <v>1709</v>
      </c>
      <c r="F51" s="279">
        <v>1744.8325171199999</v>
      </c>
      <c r="G51" s="172"/>
      <c r="H51" s="168" t="s">
        <v>4161</v>
      </c>
      <c r="I51" s="168" t="s">
        <v>4173</v>
      </c>
      <c r="J51" s="168" t="s">
        <v>4174</v>
      </c>
      <c r="K51" s="168" t="s">
        <v>4543</v>
      </c>
      <c r="L51" s="123"/>
      <c r="M51" s="123"/>
      <c r="N51" s="123"/>
      <c r="O51" s="180"/>
      <c r="P51" s="310" t="s">
        <v>1737</v>
      </c>
      <c r="Q51"/>
      <c r="R51"/>
    </row>
    <row r="52" spans="1:18">
      <c r="A52" s="1503" t="str">
        <f>IF(ISERROR(#REF!),"xx","")</f>
        <v>xx</v>
      </c>
      <c r="B52" s="662" t="s">
        <v>4184</v>
      </c>
      <c r="C52" s="1350"/>
      <c r="D52" s="663" t="s">
        <v>4185</v>
      </c>
      <c r="E52" s="664" t="s">
        <v>1588</v>
      </c>
      <c r="F52" s="279">
        <v>4755.01694976</v>
      </c>
      <c r="G52" s="166"/>
      <c r="H52" s="167" t="s">
        <v>4161</v>
      </c>
      <c r="I52" s="167" t="s">
        <v>4173</v>
      </c>
      <c r="J52" s="167" t="s">
        <v>4174</v>
      </c>
      <c r="K52" s="167" t="s">
        <v>4543</v>
      </c>
      <c r="L52" s="139"/>
      <c r="M52" s="139"/>
      <c r="N52" s="139"/>
      <c r="O52" s="116"/>
      <c r="P52" s="86" t="s">
        <v>168</v>
      </c>
    </row>
    <row r="53" spans="1:18">
      <c r="A53" s="1503" t="str">
        <f>IF(ISERROR(#REF!),"xx","")</f>
        <v>xx</v>
      </c>
      <c r="B53" s="662">
        <v>9967008336</v>
      </c>
      <c r="C53" s="1350"/>
      <c r="D53" s="663" t="s">
        <v>4185</v>
      </c>
      <c r="E53" s="664" t="s">
        <v>4533</v>
      </c>
      <c r="F53" s="279">
        <v>609.61469184000009</v>
      </c>
      <c r="G53" s="166"/>
      <c r="H53" s="167" t="s">
        <v>4161</v>
      </c>
      <c r="I53" s="167" t="s">
        <v>4173</v>
      </c>
      <c r="J53" s="167" t="s">
        <v>4174</v>
      </c>
      <c r="K53" s="167" t="s">
        <v>4543</v>
      </c>
      <c r="L53" s="139"/>
      <c r="M53" s="139"/>
      <c r="N53" s="139"/>
      <c r="O53" s="116"/>
      <c r="P53" s="86" t="s">
        <v>4534</v>
      </c>
    </row>
    <row r="54" spans="1:18">
      <c r="A54" s="1503" t="str">
        <f>IF(ISERROR(#REF!),"xx","")</f>
        <v>xx</v>
      </c>
      <c r="B54" s="665" t="s">
        <v>4183</v>
      </c>
      <c r="C54" s="1351"/>
      <c r="D54" s="666" t="s">
        <v>4182</v>
      </c>
      <c r="E54" s="667" t="s">
        <v>4186</v>
      </c>
      <c r="F54" s="279">
        <v>6197.7804134400003</v>
      </c>
      <c r="G54" s="172"/>
      <c r="H54" s="168" t="s">
        <v>4161</v>
      </c>
      <c r="I54" s="168" t="s">
        <v>4173</v>
      </c>
      <c r="J54" s="168" t="s">
        <v>4174</v>
      </c>
      <c r="K54" s="168" t="s">
        <v>4543</v>
      </c>
      <c r="L54" s="123"/>
      <c r="M54" s="123"/>
      <c r="N54" s="123"/>
      <c r="O54" s="180"/>
      <c r="P54" s="310" t="s">
        <v>4187</v>
      </c>
    </row>
    <row r="55" spans="1:18">
      <c r="A55" s="1503" t="str">
        <f>IF(ISERROR(#REF!),"xx","")</f>
        <v>xx</v>
      </c>
      <c r="B55" s="662" t="s">
        <v>2397</v>
      </c>
      <c r="C55" s="1350"/>
      <c r="D55" s="663" t="s">
        <v>1719</v>
      </c>
      <c r="E55" s="664" t="s">
        <v>1758</v>
      </c>
      <c r="F55" s="279">
        <v>29893.939004160005</v>
      </c>
      <c r="G55" s="166"/>
      <c r="H55" s="167" t="s">
        <v>4161</v>
      </c>
      <c r="I55" s="167" t="s">
        <v>4173</v>
      </c>
      <c r="J55" s="167" t="s">
        <v>4174</v>
      </c>
      <c r="K55" s="167" t="s">
        <v>4543</v>
      </c>
      <c r="L55" s="139"/>
      <c r="M55" s="139"/>
      <c r="N55" s="139"/>
      <c r="O55" s="116"/>
      <c r="P55" s="86" t="s">
        <v>1741</v>
      </c>
    </row>
    <row r="56" spans="1:18" s="44" customFormat="1">
      <c r="A56" s="1503" t="str">
        <f>IF(ISERROR(#REF!),"xx","")</f>
        <v>xx</v>
      </c>
      <c r="B56" s="662" t="s">
        <v>625</v>
      </c>
      <c r="C56" s="1350"/>
      <c r="D56" s="663" t="s">
        <v>624</v>
      </c>
      <c r="E56" s="664" t="s">
        <v>1242</v>
      </c>
      <c r="F56" s="279">
        <v>12091.163293440002</v>
      </c>
      <c r="G56" s="166"/>
      <c r="H56" s="167" t="s">
        <v>4161</v>
      </c>
      <c r="I56" s="167" t="s">
        <v>4173</v>
      </c>
      <c r="J56" s="167" t="s">
        <v>4174</v>
      </c>
      <c r="K56" s="167" t="s">
        <v>4543</v>
      </c>
      <c r="L56" s="139"/>
      <c r="M56" s="139"/>
      <c r="N56" s="139"/>
      <c r="O56" s="116"/>
      <c r="P56" s="86" t="s">
        <v>1552</v>
      </c>
      <c r="Q56"/>
      <c r="R56"/>
    </row>
    <row r="57" spans="1:18" s="44" customFormat="1">
      <c r="A57" s="1503" t="str">
        <f>IF(ISERROR(#REF!),"xx","")</f>
        <v>xx</v>
      </c>
      <c r="B57" s="662" t="s">
        <v>1550</v>
      </c>
      <c r="C57" s="1350"/>
      <c r="D57" s="663" t="s">
        <v>1551</v>
      </c>
      <c r="E57" s="664"/>
      <c r="F57" s="279">
        <v>45.228395520000007</v>
      </c>
      <c r="G57" s="166"/>
      <c r="H57" s="167" t="s">
        <v>4161</v>
      </c>
      <c r="I57" s="167" t="s">
        <v>4173</v>
      </c>
      <c r="J57" s="167" t="s">
        <v>4174</v>
      </c>
      <c r="K57" s="167" t="s">
        <v>4543</v>
      </c>
      <c r="L57" s="139"/>
      <c r="M57" s="139"/>
      <c r="N57" s="139"/>
      <c r="O57" s="116"/>
      <c r="P57" s="86" t="s">
        <v>1557</v>
      </c>
      <c r="Q57"/>
      <c r="R57"/>
    </row>
    <row r="58" spans="1:18" s="44" customFormat="1">
      <c r="A58" s="1503" t="str">
        <f>IF(ISERROR(#REF!),"xx","")</f>
        <v>xx</v>
      </c>
      <c r="B58" s="662" t="s">
        <v>1432</v>
      </c>
      <c r="C58" s="1350"/>
      <c r="D58" s="663" t="s">
        <v>913</v>
      </c>
      <c r="E58" s="664" t="s">
        <v>1447</v>
      </c>
      <c r="F58" s="279">
        <v>22468.621190400005</v>
      </c>
      <c r="G58" s="166"/>
      <c r="H58" s="167" t="s">
        <v>4161</v>
      </c>
      <c r="I58" s="167" t="s">
        <v>4173</v>
      </c>
      <c r="J58" s="167" t="s">
        <v>4174</v>
      </c>
      <c r="K58" s="167" t="s">
        <v>4543</v>
      </c>
      <c r="L58" s="139"/>
      <c r="M58" s="139"/>
      <c r="N58" s="139"/>
      <c r="O58" s="116"/>
      <c r="P58" s="86" t="s">
        <v>776</v>
      </c>
      <c r="Q58"/>
      <c r="R58"/>
    </row>
    <row r="59" spans="1:18" s="44" customFormat="1">
      <c r="A59" s="1503" t="str">
        <f>IF(ISERROR(#REF!),"xx","")</f>
        <v>xx</v>
      </c>
      <c r="B59" s="662">
        <v>9967002759</v>
      </c>
      <c r="C59" s="1350"/>
      <c r="D59" s="669" t="s">
        <v>2745</v>
      </c>
      <c r="E59" s="664"/>
      <c r="F59" s="279">
        <v>79.131064320000007</v>
      </c>
      <c r="G59" s="166"/>
      <c r="H59" s="167" t="s">
        <v>4161</v>
      </c>
      <c r="I59" s="167" t="s">
        <v>4173</v>
      </c>
      <c r="J59" s="167" t="s">
        <v>4174</v>
      </c>
      <c r="K59" s="323" t="s">
        <v>4543</v>
      </c>
      <c r="L59" s="365"/>
      <c r="M59" s="205"/>
      <c r="N59" s="205"/>
      <c r="O59" s="116"/>
      <c r="P59" s="86" t="s">
        <v>854</v>
      </c>
      <c r="Q59"/>
      <c r="R59"/>
    </row>
    <row r="60" spans="1:18" s="44" customFormat="1">
      <c r="A60" s="1503" t="str">
        <f>IF(ISERROR(#REF!),"xx","")</f>
        <v>xx</v>
      </c>
      <c r="B60" s="662" t="s">
        <v>3293</v>
      </c>
      <c r="C60" s="1350"/>
      <c r="D60" s="663" t="s">
        <v>3298</v>
      </c>
      <c r="E60" s="664" t="s">
        <v>3329</v>
      </c>
      <c r="F60" s="279">
        <v>12270.363114240001</v>
      </c>
      <c r="G60" s="166"/>
      <c r="H60" s="167" t="s">
        <v>4161</v>
      </c>
      <c r="I60" s="167" t="s">
        <v>4173</v>
      </c>
      <c r="J60" s="167" t="s">
        <v>4174</v>
      </c>
      <c r="K60" s="323" t="s">
        <v>4543</v>
      </c>
      <c r="L60" s="365"/>
      <c r="M60" s="205"/>
      <c r="N60" s="205"/>
      <c r="O60" s="116"/>
      <c r="P60" s="86" t="s">
        <v>3303</v>
      </c>
      <c r="Q60"/>
      <c r="R60"/>
    </row>
    <row r="61" spans="1:18" s="44" customFormat="1">
      <c r="A61" s="1503" t="str">
        <f>IF(ISERROR(#REF!),"xx","")</f>
        <v>xx</v>
      </c>
      <c r="B61" s="662" t="s">
        <v>3294</v>
      </c>
      <c r="C61" s="1350"/>
      <c r="D61" s="663" t="s">
        <v>3299</v>
      </c>
      <c r="E61" s="664" t="s">
        <v>3403</v>
      </c>
      <c r="F61" s="279">
        <v>12270.363114240001</v>
      </c>
      <c r="G61" s="166"/>
      <c r="H61" s="167" t="s">
        <v>4161</v>
      </c>
      <c r="I61" s="167" t="s">
        <v>4173</v>
      </c>
      <c r="J61" s="167" t="s">
        <v>4174</v>
      </c>
      <c r="K61" s="323" t="s">
        <v>4543</v>
      </c>
      <c r="L61" s="365"/>
      <c r="M61" s="205"/>
      <c r="N61" s="205"/>
      <c r="O61" s="116"/>
      <c r="P61" s="86" t="s">
        <v>3304</v>
      </c>
      <c r="Q61"/>
      <c r="R61"/>
    </row>
    <row r="62" spans="1:18" s="44" customFormat="1">
      <c r="A62" s="1503" t="str">
        <f>IF(ISERROR(#REF!),"xx","")</f>
        <v>xx</v>
      </c>
      <c r="B62" s="662" t="s">
        <v>3295</v>
      </c>
      <c r="C62" s="1350"/>
      <c r="D62" s="663" t="s">
        <v>3300</v>
      </c>
      <c r="E62" s="664" t="s">
        <v>3406</v>
      </c>
      <c r="F62" s="279">
        <v>5907.2047372800007</v>
      </c>
      <c r="G62" s="166"/>
      <c r="H62" s="167" t="s">
        <v>4161</v>
      </c>
      <c r="I62" s="167" t="s">
        <v>4173</v>
      </c>
      <c r="J62" s="167" t="s">
        <v>4174</v>
      </c>
      <c r="K62" s="323" t="s">
        <v>4543</v>
      </c>
      <c r="L62" s="365"/>
      <c r="M62" s="205"/>
      <c r="N62" s="205"/>
      <c r="O62" s="116"/>
      <c r="P62" s="86" t="s">
        <v>3305</v>
      </c>
      <c r="Q62"/>
      <c r="R62"/>
    </row>
    <row r="63" spans="1:18" s="44" customFormat="1">
      <c r="A63" s="1503" t="str">
        <f>IF(ISERROR(#REF!),"xx","")</f>
        <v>xx</v>
      </c>
      <c r="B63" s="662" t="s">
        <v>3296</v>
      </c>
      <c r="C63" s="1350"/>
      <c r="D63" s="663" t="s">
        <v>3301</v>
      </c>
      <c r="E63" s="664" t="s">
        <v>3404</v>
      </c>
      <c r="F63" s="279">
        <v>12788.53373952</v>
      </c>
      <c r="G63" s="166"/>
      <c r="H63" s="167" t="s">
        <v>4161</v>
      </c>
      <c r="I63" s="167" t="s">
        <v>4173</v>
      </c>
      <c r="J63" s="167" t="s">
        <v>4174</v>
      </c>
      <c r="K63" s="323" t="s">
        <v>4543</v>
      </c>
      <c r="L63" s="365"/>
      <c r="M63" s="205"/>
      <c r="N63" s="205"/>
      <c r="O63" s="116"/>
      <c r="P63" s="86" t="s">
        <v>3306</v>
      </c>
      <c r="Q63"/>
      <c r="R63"/>
    </row>
    <row r="64" spans="1:18" s="44" customFormat="1">
      <c r="A64" s="1503" t="str">
        <f>IF(ISERROR(#REF!),"xx","")</f>
        <v>xx</v>
      </c>
      <c r="B64" s="662" t="s">
        <v>3297</v>
      </c>
      <c r="C64" s="1350"/>
      <c r="D64" s="663" t="s">
        <v>3302</v>
      </c>
      <c r="E64" s="664" t="s">
        <v>3405</v>
      </c>
      <c r="F64" s="279">
        <v>6031.5641971200012</v>
      </c>
      <c r="G64" s="166"/>
      <c r="H64" s="167" t="s">
        <v>4161</v>
      </c>
      <c r="I64" s="167" t="s">
        <v>4173</v>
      </c>
      <c r="J64" s="167" t="s">
        <v>4174</v>
      </c>
      <c r="K64" s="323" t="s">
        <v>4543</v>
      </c>
      <c r="L64" s="365"/>
      <c r="M64" s="205"/>
      <c r="N64" s="205"/>
      <c r="O64" s="116"/>
      <c r="P64" s="86" t="s">
        <v>3307</v>
      </c>
      <c r="Q64"/>
      <c r="R64"/>
    </row>
    <row r="65" spans="1:18">
      <c r="A65" s="1503" t="str">
        <f>IF(ISERROR(#REF!),"xx","")</f>
        <v>xx</v>
      </c>
      <c r="B65" s="674" t="s">
        <v>1433</v>
      </c>
      <c r="C65" s="1349"/>
      <c r="D65" s="708" t="s">
        <v>1435</v>
      </c>
      <c r="E65" s="673" t="s">
        <v>534</v>
      </c>
      <c r="F65" s="279">
        <v>30160.000442880002</v>
      </c>
      <c r="G65" s="169"/>
      <c r="H65" s="165" t="s">
        <v>4161</v>
      </c>
      <c r="I65" s="165" t="s">
        <v>4173</v>
      </c>
      <c r="J65" s="165" t="s">
        <v>4174</v>
      </c>
      <c r="K65" s="165" t="s">
        <v>4543</v>
      </c>
      <c r="L65" s="124"/>
      <c r="M65" s="124"/>
      <c r="N65" s="124"/>
      <c r="O65" s="179"/>
      <c r="P65" s="155" t="s">
        <v>1853</v>
      </c>
    </row>
    <row r="66" spans="1:18" s="44" customFormat="1">
      <c r="A66" s="1503" t="str">
        <f>IF(ISERROR(#REF!),"xx","")</f>
        <v>xx</v>
      </c>
      <c r="B66" s="662" t="s">
        <v>2822</v>
      </c>
      <c r="C66" s="1350"/>
      <c r="D66" s="663" t="s">
        <v>2823</v>
      </c>
      <c r="E66" s="664" t="s">
        <v>916</v>
      </c>
      <c r="F66" s="279">
        <v>17599.080280320002</v>
      </c>
      <c r="G66" s="166"/>
      <c r="H66" s="167" t="s">
        <v>4161</v>
      </c>
      <c r="I66" s="167" t="s">
        <v>4173</v>
      </c>
      <c r="J66" s="167" t="s">
        <v>4174</v>
      </c>
      <c r="K66" s="167" t="s">
        <v>4543</v>
      </c>
      <c r="L66" s="183"/>
      <c r="M66" s="139"/>
      <c r="N66" s="139"/>
      <c r="O66" s="58"/>
      <c r="P66" s="86" t="s">
        <v>1047</v>
      </c>
      <c r="Q66"/>
      <c r="R66"/>
    </row>
    <row r="67" spans="1:18">
      <c r="A67" s="1503" t="str">
        <f>IF(ISERROR(#REF!),"xx","")</f>
        <v>xx</v>
      </c>
      <c r="B67" s="662" t="s">
        <v>2824</v>
      </c>
      <c r="C67" s="1350"/>
      <c r="D67" s="663" t="s">
        <v>397</v>
      </c>
      <c r="E67" s="664" t="s">
        <v>316</v>
      </c>
      <c r="F67" s="279">
        <v>1331.38760832</v>
      </c>
      <c r="G67" s="166"/>
      <c r="H67" s="167" t="s">
        <v>4161</v>
      </c>
      <c r="I67" s="167" t="s">
        <v>4173</v>
      </c>
      <c r="J67" s="167" t="s">
        <v>4174</v>
      </c>
      <c r="K67" s="167" t="s">
        <v>4543</v>
      </c>
      <c r="L67" s="139"/>
      <c r="M67" s="139"/>
      <c r="N67" s="139"/>
      <c r="O67" s="116"/>
      <c r="P67" s="86"/>
    </row>
    <row r="68" spans="1:18">
      <c r="A68" s="1503" t="str">
        <f>IF(ISERROR(#REF!),"xx","")</f>
        <v>xx</v>
      </c>
      <c r="B68" s="665">
        <v>9967003352</v>
      </c>
      <c r="C68" s="1351"/>
      <c r="D68" s="666" t="s">
        <v>670</v>
      </c>
      <c r="E68" s="667"/>
      <c r="F68" s="279">
        <v>1409.4382579200001</v>
      </c>
      <c r="G68" s="172"/>
      <c r="H68" s="168" t="s">
        <v>4161</v>
      </c>
      <c r="I68" s="168" t="s">
        <v>4173</v>
      </c>
      <c r="J68" s="168" t="s">
        <v>4174</v>
      </c>
      <c r="K68" s="168" t="s">
        <v>4543</v>
      </c>
      <c r="L68" s="123"/>
      <c r="M68" s="123"/>
      <c r="N68" s="123"/>
      <c r="O68" s="180"/>
      <c r="P68" s="310"/>
    </row>
    <row r="69" spans="1:18">
      <c r="A69" s="1503" t="str">
        <f>IF(ISERROR(#REF!),"xx","")</f>
        <v>xx</v>
      </c>
      <c r="B69" s="674" t="s">
        <v>683</v>
      </c>
      <c r="C69" s="1349"/>
      <c r="D69" s="708" t="s">
        <v>684</v>
      </c>
      <c r="E69" s="673" t="s">
        <v>1816</v>
      </c>
      <c r="F69" s="279">
        <v>12329.89769088</v>
      </c>
      <c r="G69" s="169"/>
      <c r="H69" s="165" t="s">
        <v>4161</v>
      </c>
      <c r="I69" s="165" t="s">
        <v>4173</v>
      </c>
      <c r="J69" s="165" t="s">
        <v>4174</v>
      </c>
      <c r="K69" s="165" t="s">
        <v>4543</v>
      </c>
      <c r="L69" s="124"/>
      <c r="M69" s="124"/>
      <c r="N69" s="124"/>
      <c r="O69" s="179"/>
      <c r="P69" s="155" t="s">
        <v>311</v>
      </c>
    </row>
    <row r="70" spans="1:18">
      <c r="A70" s="1503" t="str">
        <f>IF(ISERROR(#REF!),"xx","")</f>
        <v>xx</v>
      </c>
      <c r="B70" s="665" t="s">
        <v>1825</v>
      </c>
      <c r="C70" s="1351"/>
      <c r="D70" s="666" t="s">
        <v>1826</v>
      </c>
      <c r="E70" s="667" t="s">
        <v>381</v>
      </c>
      <c r="F70" s="279">
        <v>2502.3150028800005</v>
      </c>
      <c r="G70" s="172"/>
      <c r="H70" s="168" t="s">
        <v>4161</v>
      </c>
      <c r="I70" s="168" t="s">
        <v>4173</v>
      </c>
      <c r="J70" s="168" t="s">
        <v>4174</v>
      </c>
      <c r="K70" s="168" t="s">
        <v>4543</v>
      </c>
      <c r="L70" s="123"/>
      <c r="M70" s="123"/>
      <c r="N70" s="123"/>
      <c r="O70" s="180"/>
      <c r="P70" s="310" t="s">
        <v>2467</v>
      </c>
    </row>
    <row r="71" spans="1:18">
      <c r="A71" s="1503" t="str">
        <f>IF(ISERROR(#REF!),"xx","")</f>
        <v>xx</v>
      </c>
      <c r="B71" s="662" t="s">
        <v>774</v>
      </c>
      <c r="C71" s="1350"/>
      <c r="D71" s="663" t="s">
        <v>291</v>
      </c>
      <c r="E71" s="664" t="s">
        <v>290</v>
      </c>
      <c r="F71" s="279">
        <v>1121.7871526400002</v>
      </c>
      <c r="G71" s="166"/>
      <c r="H71" s="167" t="s">
        <v>4161</v>
      </c>
      <c r="I71" s="167" t="s">
        <v>4173</v>
      </c>
      <c r="J71" s="167" t="s">
        <v>4174</v>
      </c>
      <c r="K71" s="167" t="s">
        <v>4543</v>
      </c>
      <c r="L71" s="139"/>
      <c r="M71" s="139"/>
      <c r="N71" s="139"/>
      <c r="O71" s="116"/>
      <c r="P71" s="86" t="s">
        <v>121</v>
      </c>
    </row>
    <row r="72" spans="1:18">
      <c r="A72" s="1503" t="str">
        <f>IF(ISERROR(#REF!),"xx","")</f>
        <v>xx</v>
      </c>
      <c r="B72" s="662" t="s">
        <v>282</v>
      </c>
      <c r="C72" s="1350"/>
      <c r="D72" s="663" t="s">
        <v>292</v>
      </c>
      <c r="E72" s="664" t="s">
        <v>290</v>
      </c>
      <c r="F72" s="279">
        <v>1121.7871526400002</v>
      </c>
      <c r="G72" s="166"/>
      <c r="H72" s="167" t="s">
        <v>4161</v>
      </c>
      <c r="I72" s="167" t="s">
        <v>4173</v>
      </c>
      <c r="J72" s="167" t="s">
        <v>4174</v>
      </c>
      <c r="K72" s="167" t="s">
        <v>4543</v>
      </c>
      <c r="L72" s="139"/>
      <c r="M72" s="139"/>
      <c r="N72" s="139"/>
      <c r="O72" s="116"/>
      <c r="P72" s="86" t="s">
        <v>1088</v>
      </c>
    </row>
    <row r="73" spans="1:18">
      <c r="A73" s="1503" t="str">
        <f>IF(ISERROR(#REF!),"xx","")</f>
        <v>xx</v>
      </c>
      <c r="B73" s="665" t="s">
        <v>283</v>
      </c>
      <c r="C73" s="1351"/>
      <c r="D73" s="666" t="s">
        <v>1425</v>
      </c>
      <c r="E73" s="667" t="s">
        <v>290</v>
      </c>
      <c r="F73" s="279">
        <v>1121.7871526400002</v>
      </c>
      <c r="G73" s="172"/>
      <c r="H73" s="168" t="s">
        <v>4161</v>
      </c>
      <c r="I73" s="168" t="s">
        <v>4173</v>
      </c>
      <c r="J73" s="168" t="s">
        <v>4174</v>
      </c>
      <c r="K73" s="168" t="s">
        <v>4543</v>
      </c>
      <c r="L73" s="123"/>
      <c r="M73" s="123"/>
      <c r="N73" s="123"/>
      <c r="O73" s="180"/>
      <c r="P73" s="310" t="s">
        <v>1089</v>
      </c>
    </row>
    <row r="74" spans="1:18">
      <c r="A74" s="1503" t="str">
        <f>IF(ISERROR(#REF!),"xx","")</f>
        <v>xx</v>
      </c>
      <c r="B74" s="662" t="s">
        <v>284</v>
      </c>
      <c r="C74" s="1350"/>
      <c r="D74" s="663" t="s">
        <v>1426</v>
      </c>
      <c r="E74" s="664" t="s">
        <v>290</v>
      </c>
      <c r="F74" s="279">
        <v>1121.7871526400002</v>
      </c>
      <c r="G74" s="166"/>
      <c r="H74" s="167" t="s">
        <v>4161</v>
      </c>
      <c r="I74" s="167" t="s">
        <v>4173</v>
      </c>
      <c r="J74" s="167" t="s">
        <v>4174</v>
      </c>
      <c r="K74" s="167" t="s">
        <v>4543</v>
      </c>
      <c r="L74" s="139"/>
      <c r="M74" s="139"/>
      <c r="N74" s="139"/>
      <c r="O74" s="116"/>
      <c r="P74" s="86" t="s">
        <v>1090</v>
      </c>
    </row>
    <row r="75" spans="1:18">
      <c r="A75" s="1503" t="str">
        <f>IF(ISERROR(#REF!),"xx","")</f>
        <v>xx</v>
      </c>
      <c r="B75" s="662" t="s">
        <v>285</v>
      </c>
      <c r="C75" s="1350"/>
      <c r="D75" s="663" t="s">
        <v>1427</v>
      </c>
      <c r="E75" s="664" t="s">
        <v>290</v>
      </c>
      <c r="F75" s="279">
        <v>1121.7871526400002</v>
      </c>
      <c r="G75" s="166"/>
      <c r="H75" s="167" t="s">
        <v>4161</v>
      </c>
      <c r="I75" s="167" t="s">
        <v>4173</v>
      </c>
      <c r="J75" s="167" t="s">
        <v>4174</v>
      </c>
      <c r="K75" s="167" t="s">
        <v>4543</v>
      </c>
      <c r="L75" s="139"/>
      <c r="M75" s="139"/>
      <c r="N75" s="139"/>
      <c r="O75" s="116"/>
      <c r="P75" s="86" t="s">
        <v>256</v>
      </c>
    </row>
    <row r="76" spans="1:18">
      <c r="A76" s="1503" t="str">
        <f>IF(ISERROR(#REF!),"xx","")</f>
        <v>xx</v>
      </c>
      <c r="B76" s="662" t="s">
        <v>286</v>
      </c>
      <c r="C76" s="1350"/>
      <c r="D76" s="663" t="s">
        <v>1428</v>
      </c>
      <c r="E76" s="664" t="s">
        <v>290</v>
      </c>
      <c r="F76" s="279">
        <v>1121.7871526400002</v>
      </c>
      <c r="G76" s="166"/>
      <c r="H76" s="167" t="s">
        <v>4161</v>
      </c>
      <c r="I76" s="167" t="s">
        <v>4173</v>
      </c>
      <c r="J76" s="167" t="s">
        <v>4174</v>
      </c>
      <c r="K76" s="167" t="s">
        <v>4543</v>
      </c>
      <c r="L76" s="139"/>
      <c r="M76" s="139"/>
      <c r="N76" s="139"/>
      <c r="O76" s="116"/>
      <c r="P76" s="86" t="s">
        <v>257</v>
      </c>
    </row>
    <row r="77" spans="1:18">
      <c r="A77" s="1503" t="str">
        <f>IF(ISERROR(#REF!),"xx","")</f>
        <v>xx</v>
      </c>
      <c r="B77" s="665" t="s">
        <v>287</v>
      </c>
      <c r="C77" s="1351"/>
      <c r="D77" s="666" t="s">
        <v>1429</v>
      </c>
      <c r="E77" s="667" t="s">
        <v>290</v>
      </c>
      <c r="F77" s="279">
        <v>1121.7871526400002</v>
      </c>
      <c r="G77" s="172"/>
      <c r="H77" s="168" t="s">
        <v>4161</v>
      </c>
      <c r="I77" s="168" t="s">
        <v>4173</v>
      </c>
      <c r="J77" s="168" t="s">
        <v>4174</v>
      </c>
      <c r="K77" s="168" t="s">
        <v>4543</v>
      </c>
      <c r="L77" s="123"/>
      <c r="M77" s="123"/>
      <c r="N77" s="123"/>
      <c r="O77" s="180"/>
      <c r="P77" s="310" t="s">
        <v>258</v>
      </c>
    </row>
    <row r="78" spans="1:18">
      <c r="A78" s="1503" t="str">
        <f>IF(ISERROR(#REF!),"xx","")</f>
        <v>xx</v>
      </c>
      <c r="B78" s="662" t="s">
        <v>288</v>
      </c>
      <c r="C78" s="1350"/>
      <c r="D78" s="663" t="s">
        <v>1430</v>
      </c>
      <c r="E78" s="664" t="s">
        <v>290</v>
      </c>
      <c r="F78" s="279">
        <v>1121.7871526400002</v>
      </c>
      <c r="G78" s="166"/>
      <c r="H78" s="167" t="s">
        <v>4161</v>
      </c>
      <c r="I78" s="167" t="s">
        <v>4173</v>
      </c>
      <c r="J78" s="167" t="s">
        <v>4174</v>
      </c>
      <c r="K78" s="167" t="s">
        <v>4543</v>
      </c>
      <c r="L78" s="139"/>
      <c r="M78" s="139"/>
      <c r="N78" s="139"/>
      <c r="O78" s="116"/>
      <c r="P78" s="86" t="s">
        <v>259</v>
      </c>
    </row>
    <row r="79" spans="1:18">
      <c r="A79" s="1503" t="str">
        <f>IF(ISERROR(#REF!),"xx","")</f>
        <v>xx</v>
      </c>
      <c r="B79" s="662" t="s">
        <v>289</v>
      </c>
      <c r="C79" s="1350"/>
      <c r="D79" s="663" t="s">
        <v>1431</v>
      </c>
      <c r="E79" s="664" t="s">
        <v>290</v>
      </c>
      <c r="F79" s="279">
        <v>1121.7871526400002</v>
      </c>
      <c r="G79" s="166"/>
      <c r="H79" s="167" t="s">
        <v>4161</v>
      </c>
      <c r="I79" s="167" t="s">
        <v>4173</v>
      </c>
      <c r="J79" s="167" t="s">
        <v>4174</v>
      </c>
      <c r="K79" s="167" t="s">
        <v>4543</v>
      </c>
      <c r="L79" s="139"/>
      <c r="M79" s="139"/>
      <c r="N79" s="139"/>
      <c r="O79" s="116"/>
      <c r="P79" s="86" t="s">
        <v>259</v>
      </c>
    </row>
    <row r="80" spans="1:18">
      <c r="A80" s="1503" t="str">
        <f>IF(ISERROR(#REF!),"xx","")</f>
        <v>xx</v>
      </c>
      <c r="B80" s="662" t="s">
        <v>1541</v>
      </c>
      <c r="C80" s="1350"/>
      <c r="D80" s="663" t="s">
        <v>1543</v>
      </c>
      <c r="E80" s="664" t="s">
        <v>290</v>
      </c>
      <c r="F80" s="279">
        <v>1121.7871526400002</v>
      </c>
      <c r="G80" s="166"/>
      <c r="H80" s="167" t="s">
        <v>4161</v>
      </c>
      <c r="I80" s="167" t="s">
        <v>4173</v>
      </c>
      <c r="J80" s="167" t="s">
        <v>4174</v>
      </c>
      <c r="K80" s="167" t="s">
        <v>4543</v>
      </c>
      <c r="L80" s="139"/>
      <c r="M80" s="139"/>
      <c r="N80" s="139"/>
      <c r="O80" s="116"/>
      <c r="P80" s="86" t="s">
        <v>1090</v>
      </c>
    </row>
    <row r="81" spans="1:18">
      <c r="A81" s="1503" t="str">
        <f>IF(ISERROR(#REF!),"xx","")</f>
        <v>xx</v>
      </c>
      <c r="B81" s="665" t="s">
        <v>1542</v>
      </c>
      <c r="C81" s="1351"/>
      <c r="D81" s="666" t="s">
        <v>1544</v>
      </c>
      <c r="E81" s="667" t="s">
        <v>290</v>
      </c>
      <c r="F81" s="279">
        <v>1121.7871526400002</v>
      </c>
      <c r="G81" s="172"/>
      <c r="H81" s="168" t="s">
        <v>4161</v>
      </c>
      <c r="I81" s="168" t="s">
        <v>4173</v>
      </c>
      <c r="J81" s="168" t="s">
        <v>4174</v>
      </c>
      <c r="K81" s="168" t="s">
        <v>4543</v>
      </c>
      <c r="L81" s="123"/>
      <c r="M81" s="123"/>
      <c r="N81" s="123"/>
      <c r="O81" s="180"/>
      <c r="P81" s="310" t="s">
        <v>1089</v>
      </c>
    </row>
    <row r="82" spans="1:18">
      <c r="A82" s="1503" t="str">
        <f>IF(ISERROR(#REF!),"xx","")</f>
        <v>xx</v>
      </c>
      <c r="B82" s="662">
        <v>9967002756</v>
      </c>
      <c r="C82" s="1350"/>
      <c r="D82" s="669" t="s">
        <v>2731</v>
      </c>
      <c r="E82" s="664"/>
      <c r="F82" s="279">
        <v>1746.7325568000001</v>
      </c>
      <c r="G82" s="166"/>
      <c r="H82" s="167" t="s">
        <v>4161</v>
      </c>
      <c r="I82" s="167" t="s">
        <v>4173</v>
      </c>
      <c r="J82" s="167" t="s">
        <v>4174</v>
      </c>
      <c r="K82" s="167" t="s">
        <v>4543</v>
      </c>
      <c r="L82" s="139"/>
      <c r="M82" s="183"/>
      <c r="N82" s="139"/>
      <c r="O82" s="58"/>
      <c r="P82" s="86" t="s">
        <v>2734</v>
      </c>
    </row>
    <row r="83" spans="1:18">
      <c r="A83" s="1503" t="str">
        <f>IF(ISERROR(#REF!),"xx","")</f>
        <v>xx</v>
      </c>
      <c r="B83" s="662">
        <v>9967002757</v>
      </c>
      <c r="C83" s="1350"/>
      <c r="D83" s="669" t="s">
        <v>2732</v>
      </c>
      <c r="E83" s="664"/>
      <c r="F83" s="279">
        <v>2117.9108966399999</v>
      </c>
      <c r="G83" s="166"/>
      <c r="H83" s="167" t="s">
        <v>4161</v>
      </c>
      <c r="I83" s="167" t="s">
        <v>4173</v>
      </c>
      <c r="J83" s="167" t="s">
        <v>4174</v>
      </c>
      <c r="K83" s="167" t="s">
        <v>4543</v>
      </c>
      <c r="L83" s="139"/>
      <c r="M83" s="183"/>
      <c r="N83" s="139"/>
      <c r="O83" s="58"/>
      <c r="P83" s="86" t="s">
        <v>2734</v>
      </c>
    </row>
    <row r="84" spans="1:18">
      <c r="A84" s="1503" t="str">
        <f>IF(ISERROR(#REF!),"xx","")</f>
        <v>xx</v>
      </c>
      <c r="B84" s="665">
        <v>9967002758</v>
      </c>
      <c r="C84" s="1351"/>
      <c r="D84" s="670" t="s">
        <v>2733</v>
      </c>
      <c r="E84" s="667"/>
      <c r="F84" s="279">
        <v>1891.8061747200004</v>
      </c>
      <c r="G84" s="172"/>
      <c r="H84" s="168" t="s">
        <v>4161</v>
      </c>
      <c r="I84" s="168" t="s">
        <v>4173</v>
      </c>
      <c r="J84" s="168" t="s">
        <v>4174</v>
      </c>
      <c r="K84" s="168" t="s">
        <v>4543</v>
      </c>
      <c r="L84" s="123"/>
      <c r="M84" s="209"/>
      <c r="N84" s="123"/>
      <c r="O84" s="199"/>
      <c r="P84" s="310" t="s">
        <v>2734</v>
      </c>
    </row>
    <row r="85" spans="1:18" s="44" customFormat="1">
      <c r="A85" s="1503" t="str">
        <f>IF(ISERROR(#REF!),"xx","")</f>
        <v>xx</v>
      </c>
      <c r="B85" s="674" t="s">
        <v>3986</v>
      </c>
      <c r="C85" s="1349"/>
      <c r="D85" s="708" t="s">
        <v>3987</v>
      </c>
      <c r="E85" s="673" t="s">
        <v>4012</v>
      </c>
      <c r="F85" s="279">
        <v>14680.302658560004</v>
      </c>
      <c r="G85" s="1873"/>
      <c r="H85" s="160" t="s">
        <v>4161</v>
      </c>
      <c r="I85" s="165" t="s">
        <v>4173</v>
      </c>
      <c r="J85" s="165" t="s">
        <v>4174</v>
      </c>
      <c r="K85" s="167" t="s">
        <v>4543</v>
      </c>
      <c r="L85" s="281"/>
      <c r="M85" s="204"/>
      <c r="N85" s="204"/>
      <c r="O85" s="179"/>
      <c r="P85" s="155" t="s">
        <v>4023</v>
      </c>
      <c r="Q85"/>
      <c r="R85"/>
    </row>
    <row r="86" spans="1:18" s="44" customFormat="1">
      <c r="A86" s="1503" t="str">
        <f>IF(ISERROR(#REF!),"xx","")</f>
        <v>xx</v>
      </c>
      <c r="B86" s="726" t="s">
        <v>4000</v>
      </c>
      <c r="C86" s="1363"/>
      <c r="D86" s="736" t="s">
        <v>4001</v>
      </c>
      <c r="E86" s="735" t="s">
        <v>4013</v>
      </c>
      <c r="F86" s="279">
        <v>663.07659263999994</v>
      </c>
      <c r="G86" s="1874"/>
      <c r="H86" s="499" t="s">
        <v>4161</v>
      </c>
      <c r="I86" s="168" t="s">
        <v>4173</v>
      </c>
      <c r="J86" s="168" t="s">
        <v>4174</v>
      </c>
      <c r="K86" s="167" t="s">
        <v>4543</v>
      </c>
      <c r="L86" s="459"/>
      <c r="M86" s="463"/>
      <c r="N86" s="463"/>
      <c r="O86" s="469"/>
      <c r="P86" s="310" t="s">
        <v>4024</v>
      </c>
      <c r="Q86"/>
      <c r="R86"/>
    </row>
    <row r="87" spans="1:18" s="44" customFormat="1">
      <c r="A87" s="1503" t="str">
        <f>IF(ISERROR(#REF!),"xx","")</f>
        <v>xx</v>
      </c>
      <c r="B87" s="711" t="s">
        <v>4188</v>
      </c>
      <c r="C87" s="1353"/>
      <c r="D87" s="721" t="s">
        <v>3785</v>
      </c>
      <c r="E87" s="713" t="s">
        <v>2936</v>
      </c>
      <c r="F87" s="279">
        <v>1052.6033548800001</v>
      </c>
      <c r="G87" s="436"/>
      <c r="H87" s="246" t="s">
        <v>4161</v>
      </c>
      <c r="I87" s="246" t="s">
        <v>4173</v>
      </c>
      <c r="J87" s="246" t="s">
        <v>4174</v>
      </c>
      <c r="K87" s="246" t="s">
        <v>4543</v>
      </c>
      <c r="L87" s="382"/>
      <c r="M87" s="296"/>
      <c r="N87" s="151"/>
      <c r="O87" s="151"/>
      <c r="P87" s="787" t="s">
        <v>2937</v>
      </c>
      <c r="Q87"/>
      <c r="R87"/>
    </row>
    <row r="88" spans="1:18" s="44" customFormat="1">
      <c r="A88" s="1503" t="str">
        <f>IF(ISERROR(#REF!),"xx","")</f>
        <v>xx</v>
      </c>
      <c r="B88" s="665" t="s">
        <v>251</v>
      </c>
      <c r="C88" s="1351"/>
      <c r="D88" s="670" t="s">
        <v>252</v>
      </c>
      <c r="E88" s="667"/>
      <c r="F88" s="279">
        <v>2347.9460927999999</v>
      </c>
      <c r="G88" s="172" t="s">
        <v>4172</v>
      </c>
      <c r="H88" s="168" t="s">
        <v>4161</v>
      </c>
      <c r="I88" s="168" t="s">
        <v>4173</v>
      </c>
      <c r="J88" s="168" t="s">
        <v>4174</v>
      </c>
      <c r="K88" s="168" t="s">
        <v>4543</v>
      </c>
      <c r="L88" s="211"/>
      <c r="M88" s="209"/>
      <c r="N88" s="123"/>
      <c r="O88" s="123"/>
      <c r="P88" s="286"/>
      <c r="Q88"/>
      <c r="R88"/>
    </row>
    <row r="89" spans="1:18" s="44" customFormat="1">
      <c r="A89" s="1503" t="str">
        <f>IF(ISERROR(#REF!),"xx","")</f>
        <v>xx</v>
      </c>
      <c r="B89" s="674" t="s">
        <v>4077</v>
      </c>
      <c r="C89" s="1349"/>
      <c r="D89" s="710" t="s">
        <v>3292</v>
      </c>
      <c r="E89" s="673"/>
      <c r="F89" s="279">
        <v>6410.2123008000008</v>
      </c>
      <c r="G89" s="169" t="s">
        <v>4172</v>
      </c>
      <c r="H89" s="165" t="s">
        <v>4161</v>
      </c>
      <c r="I89" s="165" t="s">
        <v>4173</v>
      </c>
      <c r="J89" s="165" t="s">
        <v>4174</v>
      </c>
      <c r="K89" s="165" t="s">
        <v>4543</v>
      </c>
      <c r="L89" s="258"/>
      <c r="M89" s="200"/>
      <c r="N89" s="124"/>
      <c r="O89" s="124"/>
      <c r="P89" s="337"/>
      <c r="Q89"/>
      <c r="R89"/>
    </row>
    <row r="90" spans="1:18" s="44" customFormat="1">
      <c r="A90" s="1503" t="str">
        <f>IF(ISERROR(#REF!),"xx","")</f>
        <v>xx</v>
      </c>
      <c r="B90" s="779">
        <v>9967002452</v>
      </c>
      <c r="C90" s="1349"/>
      <c r="D90" s="710" t="s">
        <v>1918</v>
      </c>
      <c r="E90" s="673"/>
      <c r="F90" s="279">
        <v>1508.8736678400003</v>
      </c>
      <c r="G90" s="169" t="s">
        <v>4172</v>
      </c>
      <c r="H90" s="165" t="s">
        <v>4161</v>
      </c>
      <c r="I90" s="165" t="s">
        <v>4173</v>
      </c>
      <c r="J90" s="165" t="s">
        <v>4174</v>
      </c>
      <c r="K90" s="165" t="s">
        <v>4543</v>
      </c>
      <c r="L90" s="124"/>
      <c r="M90" s="124"/>
      <c r="N90" s="124"/>
      <c r="O90" s="179"/>
      <c r="P90" s="155" t="s">
        <v>847</v>
      </c>
      <c r="Q90"/>
      <c r="R90"/>
    </row>
    <row r="91" spans="1:18" s="44" customFormat="1">
      <c r="A91" s="1503" t="str">
        <f>IF(ISERROR(#REF!),"xx","")</f>
        <v>xx</v>
      </c>
      <c r="B91" s="665">
        <v>9967001378</v>
      </c>
      <c r="C91" s="1351"/>
      <c r="D91" s="670" t="s">
        <v>388</v>
      </c>
      <c r="E91" s="667"/>
      <c r="F91" s="279">
        <v>3337.4010700800004</v>
      </c>
      <c r="G91" s="172" t="s">
        <v>4172</v>
      </c>
      <c r="H91" s="168" t="s">
        <v>4161</v>
      </c>
      <c r="I91" s="168" t="s">
        <v>4173</v>
      </c>
      <c r="J91" s="168" t="s">
        <v>4174</v>
      </c>
      <c r="K91" s="168" t="s">
        <v>4543</v>
      </c>
      <c r="L91" s="123"/>
      <c r="M91" s="123"/>
      <c r="N91" s="123"/>
      <c r="O91" s="180"/>
      <c r="P91" s="310" t="s">
        <v>848</v>
      </c>
      <c r="Q91"/>
      <c r="R91"/>
    </row>
    <row r="92" spans="1:18" s="44" customFormat="1">
      <c r="A92" s="1503" t="str">
        <f>IF(ISERROR(#REF!),"xx","")</f>
        <v>xx</v>
      </c>
      <c r="B92" s="674">
        <v>9967003571</v>
      </c>
      <c r="C92" s="1349"/>
      <c r="D92" s="710" t="s">
        <v>2992</v>
      </c>
      <c r="E92" s="673"/>
      <c r="F92" s="279">
        <v>3345.0012288000012</v>
      </c>
      <c r="G92" s="169" t="s">
        <v>4172</v>
      </c>
      <c r="H92" s="165" t="s">
        <v>4161</v>
      </c>
      <c r="I92" s="165" t="s">
        <v>4173</v>
      </c>
      <c r="J92" s="165" t="s">
        <v>4174</v>
      </c>
      <c r="K92" s="165" t="s">
        <v>4543</v>
      </c>
      <c r="L92" s="258"/>
      <c r="M92" s="200"/>
      <c r="N92" s="124"/>
      <c r="O92" s="124"/>
      <c r="P92" s="155" t="s">
        <v>2994</v>
      </c>
      <c r="Q92"/>
      <c r="R92"/>
    </row>
    <row r="93" spans="1:18" s="44" customFormat="1">
      <c r="A93" s="1503" t="str">
        <f>IF(ISERROR(#REF!),"xx","")</f>
        <v>xx</v>
      </c>
      <c r="B93" s="665">
        <v>9967003572</v>
      </c>
      <c r="C93" s="1351"/>
      <c r="D93" s="670" t="s">
        <v>2993</v>
      </c>
      <c r="E93" s="667"/>
      <c r="F93" s="279">
        <v>3995.6716800000004</v>
      </c>
      <c r="G93" s="172" t="s">
        <v>4172</v>
      </c>
      <c r="H93" s="168" t="s">
        <v>4161</v>
      </c>
      <c r="I93" s="168" t="s">
        <v>4173</v>
      </c>
      <c r="J93" s="168" t="s">
        <v>4174</v>
      </c>
      <c r="K93" s="168" t="s">
        <v>4543</v>
      </c>
      <c r="L93" s="211"/>
      <c r="M93" s="209"/>
      <c r="N93" s="123"/>
      <c r="O93" s="123"/>
      <c r="P93" s="310" t="s">
        <v>2995</v>
      </c>
      <c r="Q93"/>
      <c r="R93"/>
    </row>
    <row r="94" spans="1:18" s="44" customFormat="1">
      <c r="A94" s="1503" t="str">
        <f>IF(ISERROR(#REF!),"xx","")</f>
        <v>xx</v>
      </c>
      <c r="B94" s="1771">
        <v>996290201422</v>
      </c>
      <c r="C94" s="1351"/>
      <c r="D94" s="670" t="s">
        <v>3959</v>
      </c>
      <c r="E94" s="667"/>
      <c r="F94" s="279">
        <v>40.3292736</v>
      </c>
      <c r="G94" s="172" t="s">
        <v>4172</v>
      </c>
      <c r="H94" s="168" t="s">
        <v>4161</v>
      </c>
      <c r="I94" s="168" t="s">
        <v>4173</v>
      </c>
      <c r="J94" s="168" t="s">
        <v>4174</v>
      </c>
      <c r="K94" s="168" t="s">
        <v>4543</v>
      </c>
      <c r="L94" s="211"/>
      <c r="M94" s="209"/>
      <c r="N94" s="123"/>
      <c r="O94" s="123"/>
      <c r="P94" s="310"/>
      <c r="Q94"/>
      <c r="R94"/>
    </row>
    <row r="95" spans="1:18">
      <c r="A95" s="1503"/>
      <c r="F95" s="517"/>
      <c r="G95" s="287"/>
      <c r="H95" s="287"/>
      <c r="I95" s="433"/>
      <c r="J95" s="433"/>
      <c r="K95" s="1"/>
      <c r="L95" s="129"/>
      <c r="M95" s="129"/>
      <c r="N95" s="129"/>
      <c r="O95" s="129"/>
    </row>
    <row r="96" spans="1:18" s="78" customFormat="1">
      <c r="A96" s="1503"/>
      <c r="B96" s="90" t="s">
        <v>4597</v>
      </c>
      <c r="C96" s="1343"/>
      <c r="D96" s="83"/>
      <c r="E96" s="83"/>
      <c r="F96" s="1972"/>
      <c r="G96" s="83"/>
      <c r="H96" s="515"/>
      <c r="I96" s="515"/>
      <c r="J96" s="356"/>
      <c r="K96" s="83"/>
      <c r="L96" s="83"/>
      <c r="M96" s="431"/>
      <c r="N96" s="83"/>
      <c r="O96" s="91"/>
      <c r="P96" s="89"/>
      <c r="Q96"/>
      <c r="R96"/>
    </row>
    <row r="97" spans="1:18" s="78" customFormat="1">
      <c r="A97" s="1503"/>
      <c r="B97" s="1932" t="s">
        <v>4598</v>
      </c>
      <c r="C97" s="1932"/>
      <c r="D97" s="1933"/>
      <c r="E97" s="1933"/>
      <c r="F97" s="1940"/>
      <c r="G97" s="1933" t="s">
        <v>10</v>
      </c>
      <c r="H97" s="1934"/>
      <c r="I97" s="1934"/>
      <c r="J97" s="1935"/>
      <c r="K97" s="1933"/>
      <c r="L97" s="1933"/>
      <c r="M97" s="1936"/>
      <c r="N97" s="1933"/>
      <c r="O97" s="1937"/>
      <c r="P97" s="1938"/>
      <c r="Q97"/>
      <c r="R97"/>
    </row>
    <row r="98" spans="1:18">
      <c r="A98" s="1503" t="str">
        <f>IF(ISERROR(#REF!),"xx","")</f>
        <v>xx</v>
      </c>
      <c r="B98" s="662">
        <v>9967004696</v>
      </c>
      <c r="C98" s="1667"/>
      <c r="D98" s="669" t="s">
        <v>3614</v>
      </c>
      <c r="E98" s="1668"/>
      <c r="F98" s="279">
        <v>16172.876966400006</v>
      </c>
      <c r="G98" s="161"/>
      <c r="H98" s="162" t="s">
        <v>4161</v>
      </c>
      <c r="I98" s="162" t="s">
        <v>4173</v>
      </c>
      <c r="J98" s="162" t="s">
        <v>4174</v>
      </c>
      <c r="K98" s="162" t="s">
        <v>4543</v>
      </c>
      <c r="L98" s="139"/>
      <c r="M98" s="183"/>
      <c r="N98" s="139"/>
      <c r="O98" s="58"/>
      <c r="P98" s="14" t="s">
        <v>3621</v>
      </c>
    </row>
    <row r="99" spans="1:18">
      <c r="A99" s="1503" t="str">
        <f>IF(ISERROR(#REF!),"xx","")</f>
        <v>xx</v>
      </c>
      <c r="B99" s="662">
        <v>9967004697</v>
      </c>
      <c r="C99" s="1667"/>
      <c r="D99" s="669" t="s">
        <v>3615</v>
      </c>
      <c r="E99" s="1668"/>
      <c r="F99" s="279">
        <v>10354.769187840002</v>
      </c>
      <c r="G99" s="161"/>
      <c r="H99" s="162" t="s">
        <v>4161</v>
      </c>
      <c r="I99" s="162" t="s">
        <v>4173</v>
      </c>
      <c r="J99" s="162" t="s">
        <v>4174</v>
      </c>
      <c r="K99" s="162" t="s">
        <v>4543</v>
      </c>
      <c r="L99" s="139"/>
      <c r="M99" s="183"/>
      <c r="N99" s="139"/>
      <c r="O99" s="116"/>
      <c r="P99" s="14" t="s">
        <v>3622</v>
      </c>
    </row>
    <row r="100" spans="1:18">
      <c r="A100" s="1503" t="str">
        <f>IF(ISERROR(#REF!),"xx","")</f>
        <v>xx</v>
      </c>
      <c r="B100" s="662">
        <v>9967004698</v>
      </c>
      <c r="C100" s="1667"/>
      <c r="D100" s="669" t="s">
        <v>3616</v>
      </c>
      <c r="E100" s="1668"/>
      <c r="F100" s="279">
        <v>9227.058382080002</v>
      </c>
      <c r="G100" s="161"/>
      <c r="H100" s="162" t="s">
        <v>4161</v>
      </c>
      <c r="I100" s="162" t="s">
        <v>4173</v>
      </c>
      <c r="J100" s="162" t="s">
        <v>4174</v>
      </c>
      <c r="K100" s="162" t="s">
        <v>4543</v>
      </c>
      <c r="L100" s="139"/>
      <c r="M100" s="183"/>
      <c r="N100" s="139"/>
      <c r="O100" s="116"/>
      <c r="P100" s="14" t="s">
        <v>3623</v>
      </c>
    </row>
    <row r="101" spans="1:18">
      <c r="A101" s="1503" t="str">
        <f>IF(ISERROR(#REF!),"xx","")</f>
        <v>xx</v>
      </c>
      <c r="B101" s="662">
        <v>9967004699</v>
      </c>
      <c r="C101" s="1667"/>
      <c r="D101" s="669" t="s">
        <v>3617</v>
      </c>
      <c r="E101" s="1668"/>
      <c r="F101" s="279">
        <v>9075.0179520000002</v>
      </c>
      <c r="G101" s="161"/>
      <c r="H101" s="162" t="s">
        <v>4161</v>
      </c>
      <c r="I101" s="162" t="s">
        <v>4173</v>
      </c>
      <c r="J101" s="162" t="s">
        <v>4174</v>
      </c>
      <c r="K101" s="162" t="s">
        <v>4543</v>
      </c>
      <c r="L101" s="139"/>
      <c r="M101" s="183"/>
      <c r="N101" s="139"/>
      <c r="O101" s="116"/>
      <c r="P101" s="14" t="s">
        <v>3624</v>
      </c>
    </row>
    <row r="102" spans="1:18">
      <c r="A102" s="1503" t="str">
        <f>IF(ISERROR(#REF!),"xx","")</f>
        <v>xx</v>
      </c>
      <c r="B102" s="674">
        <v>9967004700</v>
      </c>
      <c r="C102" s="1358"/>
      <c r="D102" s="710" t="s">
        <v>3618</v>
      </c>
      <c r="E102" s="858"/>
      <c r="F102" s="279">
        <v>3319.499715840001</v>
      </c>
      <c r="G102" s="159"/>
      <c r="H102" s="160" t="s">
        <v>4161</v>
      </c>
      <c r="I102" s="160" t="s">
        <v>4173</v>
      </c>
      <c r="J102" s="160" t="s">
        <v>4174</v>
      </c>
      <c r="K102" s="160" t="s">
        <v>4543</v>
      </c>
      <c r="L102" s="124"/>
      <c r="M102" s="200"/>
      <c r="N102" s="124"/>
      <c r="O102" s="179"/>
      <c r="P102" s="4" t="s">
        <v>3625</v>
      </c>
    </row>
    <row r="103" spans="1:18">
      <c r="A103" s="1503" t="str">
        <f>IF(ISERROR(#REF!),"xx","")</f>
        <v>xx</v>
      </c>
      <c r="B103" s="662">
        <v>9967004701</v>
      </c>
      <c r="C103" s="1667"/>
      <c r="D103" s="669" t="s">
        <v>3619</v>
      </c>
      <c r="E103" s="1668"/>
      <c r="F103" s="279">
        <v>27719.641635840006</v>
      </c>
      <c r="G103" s="161"/>
      <c r="H103" s="162" t="s">
        <v>4161</v>
      </c>
      <c r="I103" s="162" t="s">
        <v>4173</v>
      </c>
      <c r="J103" s="162" t="s">
        <v>4174</v>
      </c>
      <c r="K103" s="162" t="s">
        <v>4543</v>
      </c>
      <c r="L103" s="139"/>
      <c r="M103" s="183"/>
      <c r="N103" s="139"/>
      <c r="O103" s="116"/>
      <c r="P103" s="14" t="s">
        <v>3626</v>
      </c>
    </row>
    <row r="104" spans="1:18">
      <c r="A104" s="1503" t="str">
        <f>IF(ISERROR(#REF!),"xx","")</f>
        <v>xx</v>
      </c>
      <c r="B104" s="665">
        <v>9967004703</v>
      </c>
      <c r="C104" s="1359"/>
      <c r="D104" s="670" t="s">
        <v>3620</v>
      </c>
      <c r="E104" s="784"/>
      <c r="F104" s="279">
        <v>3997.8511372800003</v>
      </c>
      <c r="G104" s="163"/>
      <c r="H104" s="164" t="s">
        <v>4161</v>
      </c>
      <c r="I104" s="164" t="s">
        <v>4173</v>
      </c>
      <c r="J104" s="164" t="s">
        <v>4174</v>
      </c>
      <c r="K104" s="164" t="s">
        <v>4543</v>
      </c>
      <c r="L104" s="123"/>
      <c r="M104" s="209"/>
      <c r="N104" s="123"/>
      <c r="O104" s="180"/>
      <c r="P104" s="5" t="s">
        <v>3627</v>
      </c>
    </row>
    <row r="105" spans="1:18">
      <c r="A105" s="1503" t="str">
        <f>IF(ISERROR(#REF!),"xx","")</f>
        <v>xx</v>
      </c>
      <c r="B105" s="674">
        <v>9967004704</v>
      </c>
      <c r="C105" s="1358"/>
      <c r="D105" s="710" t="s">
        <v>4068</v>
      </c>
      <c r="E105" s="858"/>
      <c r="F105" s="279">
        <v>3552.2173209600005</v>
      </c>
      <c r="G105" s="159"/>
      <c r="H105" s="160" t="s">
        <v>4161</v>
      </c>
      <c r="I105" s="160" t="s">
        <v>4173</v>
      </c>
      <c r="J105" s="160" t="s">
        <v>4174</v>
      </c>
      <c r="K105" s="160" t="s">
        <v>4543</v>
      </c>
      <c r="L105" s="124"/>
      <c r="M105" s="200"/>
      <c r="N105" s="124"/>
      <c r="O105" s="179"/>
      <c r="P105" s="4"/>
    </row>
    <row r="106" spans="1:18">
      <c r="A106" s="1503" t="str">
        <f>IF(ISERROR(#REF!),"xx","")</f>
        <v>xx</v>
      </c>
      <c r="B106" s="665">
        <v>9967005196</v>
      </c>
      <c r="C106" s="1359"/>
      <c r="D106" s="670" t="s">
        <v>3744</v>
      </c>
      <c r="E106" s="784"/>
      <c r="F106" s="279">
        <v>70.413235199999988</v>
      </c>
      <c r="G106" s="163"/>
      <c r="H106" s="164" t="s">
        <v>4161</v>
      </c>
      <c r="I106" s="164" t="s">
        <v>4173</v>
      </c>
      <c r="J106" s="164" t="s">
        <v>4174</v>
      </c>
      <c r="K106" s="164" t="s">
        <v>4543</v>
      </c>
      <c r="L106" s="123"/>
      <c r="M106" s="209"/>
      <c r="N106" s="123"/>
      <c r="O106" s="180"/>
      <c r="P106" s="5"/>
    </row>
    <row r="107" spans="1:18" s="78" customFormat="1">
      <c r="A107" s="1929"/>
      <c r="B107" s="1932" t="s">
        <v>4599</v>
      </c>
      <c r="C107" s="1932"/>
      <c r="D107" s="1933"/>
      <c r="E107" s="1933"/>
      <c r="F107" s="1940"/>
      <c r="G107" s="1933" t="s">
        <v>10</v>
      </c>
      <c r="H107" s="1934"/>
      <c r="I107" s="1934"/>
      <c r="J107" s="1935"/>
      <c r="K107" s="1933"/>
      <c r="L107" s="1933"/>
      <c r="M107" s="1936"/>
      <c r="N107" s="1933"/>
      <c r="O107" s="1937"/>
      <c r="P107" s="1938"/>
      <c r="Q107"/>
      <c r="R107"/>
    </row>
    <row r="108" spans="1:18">
      <c r="A108" s="1503" t="str">
        <f>IF(ISERROR(#REF!),"xx","")</f>
        <v>xx</v>
      </c>
      <c r="B108" s="711">
        <v>9967008303</v>
      </c>
      <c r="C108" s="1930"/>
      <c r="D108" s="721" t="s">
        <v>4596</v>
      </c>
      <c r="E108" s="1931"/>
      <c r="F108" s="279">
        <v>9841.236894720003</v>
      </c>
      <c r="G108" s="173"/>
      <c r="H108" s="174" t="s">
        <v>4161</v>
      </c>
      <c r="I108" s="174" t="s">
        <v>4173</v>
      </c>
      <c r="J108" s="174" t="s">
        <v>4174</v>
      </c>
      <c r="K108" s="174" t="s">
        <v>4543</v>
      </c>
      <c r="L108" s="151"/>
      <c r="M108" s="296"/>
      <c r="N108" s="151"/>
      <c r="O108" s="255"/>
      <c r="P108" s="24"/>
    </row>
    <row r="109" spans="1:18" s="441" customFormat="1">
      <c r="A109" s="1503"/>
      <c r="B109" s="1615"/>
      <c r="C109" s="1616"/>
      <c r="D109" s="1615"/>
      <c r="E109" s="1615"/>
      <c r="F109" s="1926"/>
      <c r="G109" s="1615"/>
      <c r="H109" s="1615"/>
      <c r="I109" s="461"/>
      <c r="J109" s="461"/>
      <c r="K109" s="461"/>
      <c r="L109" s="461"/>
      <c r="M109" s="461"/>
      <c r="N109" s="461"/>
      <c r="O109" s="124"/>
      <c r="P109" s="1615"/>
      <c r="Q109"/>
      <c r="R109"/>
    </row>
    <row r="110" spans="1:18">
      <c r="A110" s="1503"/>
      <c r="B110" s="90" t="s">
        <v>4600</v>
      </c>
      <c r="C110" s="1343"/>
      <c r="D110" s="83"/>
      <c r="E110" s="83"/>
      <c r="F110" s="1972"/>
      <c r="G110" s="83"/>
      <c r="H110" s="83"/>
      <c r="I110" s="83"/>
      <c r="J110" s="83"/>
      <c r="K110" s="83"/>
      <c r="L110" s="83"/>
      <c r="M110" s="83"/>
      <c r="N110" s="83"/>
      <c r="O110" s="91"/>
      <c r="P110" s="89"/>
    </row>
    <row r="111" spans="1:18" s="78" customFormat="1">
      <c r="A111" s="1503"/>
      <c r="B111" s="1932" t="s">
        <v>4603</v>
      </c>
      <c r="C111" s="1932"/>
      <c r="D111" s="1933"/>
      <c r="E111" s="1933"/>
      <c r="F111" s="1940"/>
      <c r="G111" s="1933" t="s">
        <v>10</v>
      </c>
      <c r="H111" s="1934"/>
      <c r="I111" s="1934"/>
      <c r="J111" s="1935"/>
      <c r="K111" s="1933"/>
      <c r="L111" s="1933"/>
      <c r="M111" s="1936"/>
      <c r="N111" s="1933"/>
      <c r="O111" s="1937"/>
      <c r="P111" s="1938"/>
      <c r="Q111"/>
      <c r="R111"/>
    </row>
    <row r="112" spans="1:18">
      <c r="A112" s="1503" t="str">
        <f>IF(ISERROR(#REF!),"xx","")</f>
        <v>xx</v>
      </c>
      <c r="B112" s="711">
        <v>9967006800</v>
      </c>
      <c r="C112" s="1353"/>
      <c r="D112" s="721" t="s">
        <v>4355</v>
      </c>
      <c r="E112" s="713"/>
      <c r="F112" s="279">
        <v>14103.472965120001</v>
      </c>
      <c r="G112" s="436"/>
      <c r="H112" s="246" t="s">
        <v>4161</v>
      </c>
      <c r="I112" s="246" t="s">
        <v>4173</v>
      </c>
      <c r="J112" s="246" t="s">
        <v>4174</v>
      </c>
      <c r="K112" s="246" t="s">
        <v>4543</v>
      </c>
      <c r="L112" s="151"/>
      <c r="M112" s="151"/>
      <c r="N112" s="151"/>
      <c r="O112" s="277"/>
      <c r="P112" s="787" t="s">
        <v>4540</v>
      </c>
    </row>
    <row r="113" spans="1:18">
      <c r="A113" s="1503" t="str">
        <f>IF(ISERROR(#REF!),"xx","")</f>
        <v>xx</v>
      </c>
      <c r="B113" s="662">
        <v>9967006899</v>
      </c>
      <c r="C113" s="1350"/>
      <c r="D113" s="669" t="s">
        <v>4366</v>
      </c>
      <c r="E113" s="664"/>
      <c r="F113" s="279">
        <v>1199.3721062400002</v>
      </c>
      <c r="G113" s="166"/>
      <c r="H113" s="167" t="s">
        <v>4161</v>
      </c>
      <c r="I113" s="167" t="s">
        <v>4173</v>
      </c>
      <c r="J113" s="167" t="s">
        <v>4174</v>
      </c>
      <c r="K113" s="167" t="s">
        <v>4543</v>
      </c>
      <c r="L113" s="139"/>
      <c r="M113" s="139"/>
      <c r="N113" s="139"/>
      <c r="O113" s="116"/>
      <c r="P113" s="86"/>
    </row>
    <row r="114" spans="1:18">
      <c r="A114" s="1503" t="str">
        <f>IF(ISERROR(#REF!),"xx","")</f>
        <v>xx</v>
      </c>
      <c r="B114" s="662">
        <v>9967006900</v>
      </c>
      <c r="C114" s="1350"/>
      <c r="D114" s="669" t="s">
        <v>4528</v>
      </c>
      <c r="E114" s="664"/>
      <c r="F114" s="279">
        <v>1199.3721062400002</v>
      </c>
      <c r="G114" s="166"/>
      <c r="H114" s="167" t="s">
        <v>4161</v>
      </c>
      <c r="I114" s="167" t="s">
        <v>4173</v>
      </c>
      <c r="J114" s="167" t="s">
        <v>4174</v>
      </c>
      <c r="K114" s="167" t="s">
        <v>4543</v>
      </c>
      <c r="L114" s="139"/>
      <c r="M114" s="139"/>
      <c r="N114" s="139"/>
      <c r="O114" s="116"/>
      <c r="P114" s="86"/>
    </row>
    <row r="115" spans="1:18">
      <c r="A115" s="1503" t="str">
        <f>IF(ISERROR(#REF!),"xx","")</f>
        <v>xx</v>
      </c>
      <c r="B115" s="665">
        <v>9967006901</v>
      </c>
      <c r="C115" s="1351"/>
      <c r="D115" s="670" t="s">
        <v>4529</v>
      </c>
      <c r="E115" s="667"/>
      <c r="F115" s="279">
        <v>1199.3721062400002</v>
      </c>
      <c r="G115" s="172"/>
      <c r="H115" s="168" t="s">
        <v>4161</v>
      </c>
      <c r="I115" s="168" t="s">
        <v>4173</v>
      </c>
      <c r="J115" s="168" t="s">
        <v>4174</v>
      </c>
      <c r="K115" s="168" t="s">
        <v>4543</v>
      </c>
      <c r="L115" s="123"/>
      <c r="M115" s="123"/>
      <c r="N115" s="123"/>
      <c r="O115" s="180"/>
      <c r="P115" s="310"/>
    </row>
    <row r="116" spans="1:18">
      <c r="A116" s="1503" t="str">
        <f>IF(ISERROR(#REF!),"xx","")</f>
        <v>xx</v>
      </c>
      <c r="B116" s="662">
        <v>9967006902</v>
      </c>
      <c r="C116" s="1350"/>
      <c r="D116" s="669" t="s">
        <v>4356</v>
      </c>
      <c r="E116" s="664"/>
      <c r="F116" s="279">
        <v>1199.3721062400002</v>
      </c>
      <c r="G116" s="166"/>
      <c r="H116" s="167" t="s">
        <v>4161</v>
      </c>
      <c r="I116" s="167" t="s">
        <v>4173</v>
      </c>
      <c r="J116" s="167" t="s">
        <v>4174</v>
      </c>
      <c r="K116" s="167" t="s">
        <v>4543</v>
      </c>
      <c r="L116" s="139"/>
      <c r="M116" s="139"/>
      <c r="N116" s="139"/>
      <c r="O116" s="116"/>
      <c r="P116" s="86"/>
    </row>
    <row r="117" spans="1:18">
      <c r="A117" s="1503" t="str">
        <f>IF(ISERROR(#REF!),"xx","")</f>
        <v>xx</v>
      </c>
      <c r="B117" s="662">
        <v>9967006903</v>
      </c>
      <c r="C117" s="1350"/>
      <c r="D117" s="669" t="s">
        <v>4357</v>
      </c>
      <c r="E117" s="664"/>
      <c r="F117" s="279">
        <v>1199.3721062400002</v>
      </c>
      <c r="G117" s="166"/>
      <c r="H117" s="167" t="s">
        <v>4161</v>
      </c>
      <c r="I117" s="167" t="s">
        <v>4173</v>
      </c>
      <c r="J117" s="167" t="s">
        <v>4174</v>
      </c>
      <c r="K117" s="167" t="s">
        <v>4543</v>
      </c>
      <c r="L117" s="139"/>
      <c r="M117" s="139"/>
      <c r="N117" s="139"/>
      <c r="O117" s="116"/>
      <c r="P117" s="86"/>
    </row>
    <row r="118" spans="1:18">
      <c r="A118" s="1503" t="str">
        <f>IF(ISERROR(#REF!),"xx","")</f>
        <v>xx</v>
      </c>
      <c r="B118" s="665">
        <v>9967006904</v>
      </c>
      <c r="C118" s="1351"/>
      <c r="D118" s="670" t="s">
        <v>4358</v>
      </c>
      <c r="E118" s="667"/>
      <c r="F118" s="279">
        <v>1199.3721062400002</v>
      </c>
      <c r="G118" s="172"/>
      <c r="H118" s="168" t="s">
        <v>4161</v>
      </c>
      <c r="I118" s="168" t="s">
        <v>4173</v>
      </c>
      <c r="J118" s="168" t="s">
        <v>4174</v>
      </c>
      <c r="K118" s="168" t="s">
        <v>4543</v>
      </c>
      <c r="L118" s="123"/>
      <c r="M118" s="123"/>
      <c r="N118" s="123"/>
      <c r="O118" s="180"/>
      <c r="P118" s="310"/>
    </row>
    <row r="119" spans="1:18">
      <c r="A119" s="1503" t="str">
        <f>IF(ISERROR(#REF!),"xx","")</f>
        <v>xx</v>
      </c>
      <c r="B119" s="662">
        <v>9967006905</v>
      </c>
      <c r="C119" s="1350"/>
      <c r="D119" s="669" t="s">
        <v>4359</v>
      </c>
      <c r="E119" s="664"/>
      <c r="F119" s="279">
        <v>1199.3721062400002</v>
      </c>
      <c r="G119" s="166"/>
      <c r="H119" s="167" t="s">
        <v>4161</v>
      </c>
      <c r="I119" s="167" t="s">
        <v>4173</v>
      </c>
      <c r="J119" s="167" t="s">
        <v>4174</v>
      </c>
      <c r="K119" s="167" t="s">
        <v>4543</v>
      </c>
      <c r="L119" s="139"/>
      <c r="M119" s="139"/>
      <c r="N119" s="139"/>
      <c r="O119" s="116"/>
      <c r="P119" s="86"/>
    </row>
    <row r="120" spans="1:18">
      <c r="A120" s="1503" t="str">
        <f>IF(ISERROR(#REF!),"xx","")</f>
        <v>xx</v>
      </c>
      <c r="B120" s="662">
        <v>9967006906</v>
      </c>
      <c r="C120" s="1350"/>
      <c r="D120" s="669" t="s">
        <v>4360</v>
      </c>
      <c r="E120" s="664"/>
      <c r="F120" s="279">
        <v>1199.3721062400002</v>
      </c>
      <c r="G120" s="166"/>
      <c r="H120" s="167" t="s">
        <v>4161</v>
      </c>
      <c r="I120" s="167" t="s">
        <v>4173</v>
      </c>
      <c r="J120" s="167" t="s">
        <v>4174</v>
      </c>
      <c r="K120" s="167" t="s">
        <v>4543</v>
      </c>
      <c r="L120" s="139"/>
      <c r="M120" s="139"/>
      <c r="N120" s="139"/>
      <c r="O120" s="116"/>
      <c r="P120" s="86"/>
    </row>
    <row r="121" spans="1:18">
      <c r="A121" s="1503" t="str">
        <f>IF(ISERROR(#REF!),"xx","")</f>
        <v>xx</v>
      </c>
      <c r="B121" s="662">
        <v>9967006907</v>
      </c>
      <c r="C121" s="1350"/>
      <c r="D121" s="669" t="s">
        <v>4361</v>
      </c>
      <c r="E121" s="664"/>
      <c r="F121" s="279">
        <v>1199.3721062400002</v>
      </c>
      <c r="G121" s="166"/>
      <c r="H121" s="167" t="s">
        <v>4161</v>
      </c>
      <c r="I121" s="167" t="s">
        <v>4173</v>
      </c>
      <c r="J121" s="167" t="s">
        <v>4174</v>
      </c>
      <c r="K121" s="167" t="s">
        <v>4543</v>
      </c>
      <c r="L121" s="139"/>
      <c r="M121" s="139"/>
      <c r="N121" s="139"/>
      <c r="O121" s="116"/>
      <c r="P121" s="86"/>
    </row>
    <row r="122" spans="1:18">
      <c r="A122" s="1503" t="str">
        <f>IF(ISERROR(#REF!),"xx","")</f>
        <v>xx</v>
      </c>
      <c r="B122" s="665">
        <v>9967006908</v>
      </c>
      <c r="C122" s="1351"/>
      <c r="D122" s="670" t="s">
        <v>4362</v>
      </c>
      <c r="E122" s="667"/>
      <c r="F122" s="279">
        <v>1199.3721062400002</v>
      </c>
      <c r="G122" s="172"/>
      <c r="H122" s="168" t="s">
        <v>4161</v>
      </c>
      <c r="I122" s="168" t="s">
        <v>4173</v>
      </c>
      <c r="J122" s="168" t="s">
        <v>4174</v>
      </c>
      <c r="K122" s="168" t="s">
        <v>4543</v>
      </c>
      <c r="L122" s="123"/>
      <c r="M122" s="123"/>
      <c r="N122" s="123"/>
      <c r="O122" s="180"/>
      <c r="P122" s="310"/>
    </row>
    <row r="123" spans="1:18">
      <c r="A123" s="1503" t="str">
        <f>IF(ISERROR(#REF!),"xx","")</f>
        <v>xx</v>
      </c>
      <c r="B123" s="662">
        <v>9967006909</v>
      </c>
      <c r="C123" s="1350"/>
      <c r="D123" s="669" t="s">
        <v>4363</v>
      </c>
      <c r="E123" s="664"/>
      <c r="F123" s="279">
        <v>2283.0094425600005</v>
      </c>
      <c r="G123" s="166"/>
      <c r="H123" s="167" t="s">
        <v>4161</v>
      </c>
      <c r="I123" s="167" t="s">
        <v>4173</v>
      </c>
      <c r="J123" s="167" t="s">
        <v>4174</v>
      </c>
      <c r="K123" s="167" t="s">
        <v>4543</v>
      </c>
      <c r="L123" s="139"/>
      <c r="M123" s="139"/>
      <c r="N123" s="139"/>
      <c r="O123" s="116"/>
      <c r="P123" s="86"/>
    </row>
    <row r="124" spans="1:18">
      <c r="A124" s="1503" t="str">
        <f>IF(ISERROR(#REF!),"xx","")</f>
        <v>xx</v>
      </c>
      <c r="B124" s="662">
        <v>9967006801</v>
      </c>
      <c r="C124" s="1350"/>
      <c r="D124" s="669" t="s">
        <v>4364</v>
      </c>
      <c r="E124" s="664"/>
      <c r="F124" s="279">
        <v>1199.3721062400002</v>
      </c>
      <c r="G124" s="166"/>
      <c r="H124" s="167" t="s">
        <v>4161</v>
      </c>
      <c r="I124" s="167" t="s">
        <v>4173</v>
      </c>
      <c r="J124" s="167" t="s">
        <v>4174</v>
      </c>
      <c r="K124" s="167" t="s">
        <v>4543</v>
      </c>
      <c r="L124" s="139"/>
      <c r="M124" s="139"/>
      <c r="N124" s="139"/>
      <c r="O124" s="116"/>
      <c r="P124" s="86"/>
    </row>
    <row r="125" spans="1:18">
      <c r="A125" s="1503" t="str">
        <f>IF(ISERROR(#REF!),"xx","")</f>
        <v>xx</v>
      </c>
      <c r="B125" s="665">
        <v>9967006910</v>
      </c>
      <c r="C125" s="1351"/>
      <c r="D125" s="670" t="s">
        <v>4365</v>
      </c>
      <c r="E125" s="667"/>
      <c r="F125" s="279">
        <v>1199.3721062400002</v>
      </c>
      <c r="G125" s="172"/>
      <c r="H125" s="168" t="s">
        <v>4161</v>
      </c>
      <c r="I125" s="168" t="s">
        <v>4173</v>
      </c>
      <c r="J125" s="168" t="s">
        <v>4174</v>
      </c>
      <c r="K125" s="168" t="s">
        <v>4543</v>
      </c>
      <c r="L125" s="123"/>
      <c r="M125" s="123"/>
      <c r="N125" s="123"/>
      <c r="O125" s="180"/>
      <c r="P125" s="310"/>
    </row>
    <row r="126" spans="1:18" s="78" customFormat="1">
      <c r="A126" s="1939"/>
      <c r="B126" s="1932" t="s">
        <v>4573</v>
      </c>
      <c r="C126" s="1932"/>
      <c r="D126" s="1933"/>
      <c r="E126" s="1933"/>
      <c r="F126" s="1940"/>
      <c r="G126" s="1933" t="s">
        <v>10</v>
      </c>
      <c r="H126" s="1934"/>
      <c r="I126" s="1934"/>
      <c r="J126" s="1935"/>
      <c r="K126" s="1933"/>
      <c r="L126" s="1933"/>
      <c r="M126" s="1936"/>
      <c r="N126" s="1933"/>
      <c r="O126" s="1937"/>
      <c r="P126" s="1938"/>
      <c r="Q126"/>
      <c r="R126"/>
    </row>
    <row r="127" spans="1:18">
      <c r="A127" s="1503" t="str">
        <f>IF(ISERROR(#REF!),"xx","")</f>
        <v>xx</v>
      </c>
      <c r="B127" s="711">
        <v>9967008138</v>
      </c>
      <c r="C127" s="1353"/>
      <c r="D127" s="712" t="s">
        <v>4602</v>
      </c>
      <c r="E127" s="713"/>
      <c r="F127" s="279">
        <v>34260.453722880011</v>
      </c>
      <c r="G127" s="436"/>
      <c r="H127" s="246" t="s">
        <v>4161</v>
      </c>
      <c r="I127" s="246" t="s">
        <v>4173</v>
      </c>
      <c r="J127" s="246" t="s">
        <v>4174</v>
      </c>
      <c r="K127" s="246" t="s">
        <v>4543</v>
      </c>
      <c r="L127" s="151"/>
      <c r="M127" s="151"/>
      <c r="N127" s="151"/>
      <c r="O127" s="277"/>
      <c r="P127" s="787" t="s">
        <v>4601</v>
      </c>
    </row>
    <row r="128" spans="1:18">
      <c r="A128" s="1503" t="str">
        <f>IF(ISERROR(#REF!),"xx","")</f>
        <v>xx</v>
      </c>
      <c r="B128" s="662">
        <v>9967008139</v>
      </c>
      <c r="C128" s="1350"/>
      <c r="D128" s="669" t="s">
        <v>4574</v>
      </c>
      <c r="E128" s="664"/>
      <c r="F128" s="279">
        <v>59.279220000000009</v>
      </c>
      <c r="G128" s="166"/>
      <c r="H128" s="167" t="s">
        <v>4161</v>
      </c>
      <c r="I128" s="167" t="s">
        <v>4173</v>
      </c>
      <c r="J128" s="167" t="s">
        <v>4174</v>
      </c>
      <c r="K128" s="167" t="s">
        <v>4543</v>
      </c>
      <c r="L128" s="139"/>
      <c r="M128" s="139"/>
      <c r="N128" s="139"/>
      <c r="O128" s="116"/>
      <c r="P128" s="86"/>
    </row>
    <row r="129" spans="1:16">
      <c r="A129" s="1503" t="str">
        <f>IF(ISERROR(#REF!),"xx","")</f>
        <v>xx</v>
      </c>
      <c r="B129" s="662">
        <v>9967008140</v>
      </c>
      <c r="C129" s="1350"/>
      <c r="D129" s="669" t="s">
        <v>4575</v>
      </c>
      <c r="E129" s="664"/>
      <c r="F129" s="279">
        <v>52.914708000000019</v>
      </c>
      <c r="G129" s="166"/>
      <c r="H129" s="167" t="s">
        <v>4161</v>
      </c>
      <c r="I129" s="167" t="s">
        <v>4173</v>
      </c>
      <c r="J129" s="167" t="s">
        <v>4174</v>
      </c>
      <c r="K129" s="167" t="s">
        <v>4543</v>
      </c>
      <c r="L129" s="139"/>
      <c r="M129" s="139"/>
      <c r="N129" s="139"/>
      <c r="O129" s="116"/>
      <c r="P129" s="86"/>
    </row>
    <row r="130" spans="1:16">
      <c r="A130" s="1503" t="str">
        <f>IF(ISERROR(#REF!),"xx","")</f>
        <v>xx</v>
      </c>
      <c r="B130" s="665">
        <v>9967008141</v>
      </c>
      <c r="C130" s="1351"/>
      <c r="D130" s="670" t="s">
        <v>4576</v>
      </c>
      <c r="E130" s="667"/>
      <c r="F130" s="279">
        <v>48.684636000000005</v>
      </c>
      <c r="G130" s="172"/>
      <c r="H130" s="168" t="s">
        <v>4161</v>
      </c>
      <c r="I130" s="168" t="s">
        <v>4173</v>
      </c>
      <c r="J130" s="168" t="s">
        <v>4174</v>
      </c>
      <c r="K130" s="168" t="s">
        <v>4543</v>
      </c>
      <c r="L130" s="123"/>
      <c r="M130" s="123"/>
      <c r="N130" s="123"/>
      <c r="O130" s="180"/>
      <c r="P130" s="310"/>
    </row>
    <row r="131" spans="1:16">
      <c r="A131" s="1503" t="str">
        <f>IF(ISERROR(#REF!),"xx","")</f>
        <v>xx</v>
      </c>
      <c r="B131" s="662">
        <v>9967008142</v>
      </c>
      <c r="C131" s="1350"/>
      <c r="D131" s="669" t="s">
        <v>4577</v>
      </c>
      <c r="E131" s="664"/>
      <c r="F131" s="279">
        <v>46.569600000000008</v>
      </c>
      <c r="G131" s="166"/>
      <c r="H131" s="167" t="s">
        <v>4161</v>
      </c>
      <c r="I131" s="167" t="s">
        <v>4173</v>
      </c>
      <c r="J131" s="167" t="s">
        <v>4174</v>
      </c>
      <c r="K131" s="167" t="s">
        <v>4543</v>
      </c>
      <c r="L131" s="139"/>
      <c r="M131" s="139"/>
      <c r="N131" s="139"/>
      <c r="O131" s="116"/>
      <c r="P131" s="86"/>
    </row>
    <row r="132" spans="1:16">
      <c r="A132" s="1503" t="str">
        <f>IF(ISERROR(#REF!),"xx","")</f>
        <v>xx</v>
      </c>
      <c r="B132" s="662">
        <v>9967008143</v>
      </c>
      <c r="C132" s="1350"/>
      <c r="D132" s="669" t="s">
        <v>4578</v>
      </c>
      <c r="E132" s="664"/>
      <c r="F132" s="279">
        <v>44.454563999999998</v>
      </c>
      <c r="G132" s="166"/>
      <c r="H132" s="167" t="s">
        <v>4161</v>
      </c>
      <c r="I132" s="167" t="s">
        <v>4173</v>
      </c>
      <c r="J132" s="167" t="s">
        <v>4174</v>
      </c>
      <c r="K132" s="167" t="s">
        <v>4543</v>
      </c>
      <c r="L132" s="139"/>
      <c r="M132" s="139"/>
      <c r="N132" s="139"/>
      <c r="O132" s="116"/>
      <c r="P132" s="86"/>
    </row>
    <row r="133" spans="1:16">
      <c r="A133" s="1503" t="str">
        <f>IF(ISERROR(#REF!),"xx","")</f>
        <v>xx</v>
      </c>
      <c r="B133" s="662">
        <v>9967008144</v>
      </c>
      <c r="C133" s="1350"/>
      <c r="D133" s="669" t="s">
        <v>4579</v>
      </c>
      <c r="E133" s="664"/>
      <c r="F133" s="279">
        <v>42.320124000000007</v>
      </c>
      <c r="G133" s="166"/>
      <c r="H133" s="167" t="s">
        <v>4161</v>
      </c>
      <c r="I133" s="167" t="s">
        <v>4173</v>
      </c>
      <c r="J133" s="167" t="s">
        <v>4174</v>
      </c>
      <c r="K133" s="167" t="s">
        <v>4543</v>
      </c>
      <c r="L133" s="139"/>
      <c r="M133" s="139"/>
      <c r="N133" s="139"/>
      <c r="O133" s="116"/>
      <c r="P133" s="86"/>
    </row>
    <row r="134" spans="1:16">
      <c r="A134" s="1503" t="str">
        <f>IF(ISERROR(#REF!),"xx","")</f>
        <v>xx</v>
      </c>
      <c r="B134" s="674">
        <v>9967008145</v>
      </c>
      <c r="C134" s="1349"/>
      <c r="D134" s="710" t="s">
        <v>4580</v>
      </c>
      <c r="E134" s="673"/>
      <c r="F134" s="279">
        <v>59.279220000000009</v>
      </c>
      <c r="G134" s="169"/>
      <c r="H134" s="165" t="s">
        <v>4161</v>
      </c>
      <c r="I134" s="165" t="s">
        <v>4173</v>
      </c>
      <c r="J134" s="165" t="s">
        <v>4174</v>
      </c>
      <c r="K134" s="165" t="s">
        <v>4543</v>
      </c>
      <c r="L134" s="124"/>
      <c r="M134" s="124"/>
      <c r="N134" s="124"/>
      <c r="O134" s="179"/>
      <c r="P134" s="155"/>
    </row>
    <row r="135" spans="1:16">
      <c r="A135" s="1503" t="str">
        <f>IF(ISERROR(#REF!),"xx","")</f>
        <v>xx</v>
      </c>
      <c r="B135" s="662">
        <v>9967008146</v>
      </c>
      <c r="C135" s="1350"/>
      <c r="D135" s="669" t="s">
        <v>4581</v>
      </c>
      <c r="E135" s="664"/>
      <c r="F135" s="279">
        <v>52.914708000000019</v>
      </c>
      <c r="G135" s="166"/>
      <c r="H135" s="167" t="s">
        <v>4161</v>
      </c>
      <c r="I135" s="167" t="s">
        <v>4173</v>
      </c>
      <c r="J135" s="167" t="s">
        <v>4174</v>
      </c>
      <c r="K135" s="167" t="s">
        <v>4543</v>
      </c>
      <c r="L135" s="139"/>
      <c r="M135" s="139"/>
      <c r="N135" s="139"/>
      <c r="O135" s="116"/>
      <c r="P135" s="86"/>
    </row>
    <row r="136" spans="1:16">
      <c r="A136" s="1503" t="str">
        <f>IF(ISERROR(#REF!),"xx","")</f>
        <v>xx</v>
      </c>
      <c r="B136" s="665">
        <v>9967008147</v>
      </c>
      <c r="C136" s="1351"/>
      <c r="D136" s="670" t="s">
        <v>4582</v>
      </c>
      <c r="E136" s="667"/>
      <c r="F136" s="279">
        <v>48.684636000000005</v>
      </c>
      <c r="G136" s="172"/>
      <c r="H136" s="168" t="s">
        <v>4161</v>
      </c>
      <c r="I136" s="168" t="s">
        <v>4173</v>
      </c>
      <c r="J136" s="168" t="s">
        <v>4174</v>
      </c>
      <c r="K136" s="168" t="s">
        <v>4543</v>
      </c>
      <c r="L136" s="123"/>
      <c r="M136" s="123"/>
      <c r="N136" s="123"/>
      <c r="O136" s="180"/>
      <c r="P136" s="310"/>
    </row>
    <row r="137" spans="1:16">
      <c r="A137" s="1503" t="str">
        <f>IF(ISERROR(#REF!),"xx","")</f>
        <v>xx</v>
      </c>
      <c r="B137" s="662">
        <v>9967008148</v>
      </c>
      <c r="C137" s="1350"/>
      <c r="D137" s="669" t="s">
        <v>4583</v>
      </c>
      <c r="E137" s="664"/>
      <c r="F137" s="279">
        <v>46.569600000000008</v>
      </c>
      <c r="G137" s="166"/>
      <c r="H137" s="167" t="s">
        <v>4161</v>
      </c>
      <c r="I137" s="167" t="s">
        <v>4173</v>
      </c>
      <c r="J137" s="167" t="s">
        <v>4174</v>
      </c>
      <c r="K137" s="167" t="s">
        <v>4543</v>
      </c>
      <c r="L137" s="139"/>
      <c r="M137" s="139"/>
      <c r="N137" s="139"/>
      <c r="O137" s="116"/>
      <c r="P137" s="86"/>
    </row>
    <row r="138" spans="1:16">
      <c r="A138" s="1503" t="str">
        <f>IF(ISERROR(#REF!),"xx","")</f>
        <v>xx</v>
      </c>
      <c r="B138" s="662">
        <v>9967008149</v>
      </c>
      <c r="C138" s="1350"/>
      <c r="D138" s="669" t="s">
        <v>4584</v>
      </c>
      <c r="E138" s="664"/>
      <c r="F138" s="279">
        <v>44.454563999999998</v>
      </c>
      <c r="G138" s="166"/>
      <c r="H138" s="167" t="s">
        <v>4161</v>
      </c>
      <c r="I138" s="167" t="s">
        <v>4173</v>
      </c>
      <c r="J138" s="167" t="s">
        <v>4174</v>
      </c>
      <c r="K138" s="167" t="s">
        <v>4543</v>
      </c>
      <c r="L138" s="139"/>
      <c r="M138" s="139"/>
      <c r="N138" s="139"/>
      <c r="O138" s="116"/>
      <c r="P138" s="86"/>
    </row>
    <row r="139" spans="1:16">
      <c r="A139" s="1503" t="str">
        <f>IF(ISERROR(#REF!),"xx","")</f>
        <v>xx</v>
      </c>
      <c r="B139" s="665">
        <v>9967008150</v>
      </c>
      <c r="C139" s="1351"/>
      <c r="D139" s="670" t="s">
        <v>4585</v>
      </c>
      <c r="E139" s="667"/>
      <c r="F139" s="279">
        <v>42.320124000000007</v>
      </c>
      <c r="G139" s="172"/>
      <c r="H139" s="168" t="s">
        <v>4161</v>
      </c>
      <c r="I139" s="168" t="s">
        <v>4173</v>
      </c>
      <c r="J139" s="168" t="s">
        <v>4174</v>
      </c>
      <c r="K139" s="168" t="s">
        <v>4543</v>
      </c>
      <c r="L139" s="123"/>
      <c r="M139" s="123"/>
      <c r="N139" s="123"/>
      <c r="O139" s="180"/>
      <c r="P139" s="310"/>
    </row>
    <row r="140" spans="1:16">
      <c r="A140" s="1503" t="str">
        <f>IF(ISERROR(#REF!),"xx","")</f>
        <v>xx</v>
      </c>
      <c r="B140" s="662">
        <v>9967008151</v>
      </c>
      <c r="C140" s="1350"/>
      <c r="D140" s="669" t="s">
        <v>4586</v>
      </c>
      <c r="E140" s="664"/>
      <c r="F140" s="279">
        <v>59.279220000000009</v>
      </c>
      <c r="G140" s="166"/>
      <c r="H140" s="167" t="s">
        <v>4161</v>
      </c>
      <c r="I140" s="167" t="s">
        <v>4173</v>
      </c>
      <c r="J140" s="167" t="s">
        <v>4174</v>
      </c>
      <c r="K140" s="167" t="s">
        <v>4543</v>
      </c>
      <c r="L140" s="139"/>
      <c r="M140" s="139"/>
      <c r="N140" s="139"/>
      <c r="O140" s="116"/>
      <c r="P140" s="86"/>
    </row>
    <row r="141" spans="1:16">
      <c r="A141" s="1503" t="str">
        <f>IF(ISERROR(#REF!),"xx","")</f>
        <v>xx</v>
      </c>
      <c r="B141" s="662">
        <v>9967008152</v>
      </c>
      <c r="C141" s="1350"/>
      <c r="D141" s="669" t="s">
        <v>4587</v>
      </c>
      <c r="E141" s="664"/>
      <c r="F141" s="279">
        <v>52.914708000000019</v>
      </c>
      <c r="G141" s="166"/>
      <c r="H141" s="167" t="s">
        <v>4161</v>
      </c>
      <c r="I141" s="167" t="s">
        <v>4173</v>
      </c>
      <c r="J141" s="167" t="s">
        <v>4174</v>
      </c>
      <c r="K141" s="167" t="s">
        <v>4543</v>
      </c>
      <c r="L141" s="139"/>
      <c r="M141" s="139"/>
      <c r="N141" s="139"/>
      <c r="O141" s="116"/>
      <c r="P141" s="86"/>
    </row>
    <row r="142" spans="1:16">
      <c r="A142" s="1503" t="str">
        <f>IF(ISERROR(#REF!),"xx","")</f>
        <v>xx</v>
      </c>
      <c r="B142" s="665">
        <v>9967008153</v>
      </c>
      <c r="C142" s="1351"/>
      <c r="D142" s="670" t="s">
        <v>4588</v>
      </c>
      <c r="E142" s="667"/>
      <c r="F142" s="279">
        <v>48.684636000000005</v>
      </c>
      <c r="G142" s="172"/>
      <c r="H142" s="168" t="s">
        <v>4161</v>
      </c>
      <c r="I142" s="168" t="s">
        <v>4173</v>
      </c>
      <c r="J142" s="168" t="s">
        <v>4174</v>
      </c>
      <c r="K142" s="168" t="s">
        <v>4543</v>
      </c>
      <c r="L142" s="123"/>
      <c r="M142" s="123"/>
      <c r="N142" s="123"/>
      <c r="O142" s="180"/>
      <c r="P142" s="310"/>
    </row>
    <row r="143" spans="1:16">
      <c r="A143" s="1503" t="str">
        <f>IF(ISERROR(#REF!),"xx","")</f>
        <v>xx</v>
      </c>
      <c r="B143" s="662">
        <v>9967008154</v>
      </c>
      <c r="C143" s="1350"/>
      <c r="D143" s="669" t="s">
        <v>4589</v>
      </c>
      <c r="E143" s="664"/>
      <c r="F143" s="279">
        <v>46.569600000000008</v>
      </c>
      <c r="G143" s="166"/>
      <c r="H143" s="167" t="s">
        <v>4161</v>
      </c>
      <c r="I143" s="167" t="s">
        <v>4173</v>
      </c>
      <c r="J143" s="167" t="s">
        <v>4174</v>
      </c>
      <c r="K143" s="167" t="s">
        <v>4543</v>
      </c>
      <c r="L143" s="139"/>
      <c r="M143" s="139"/>
      <c r="N143" s="139"/>
      <c r="O143" s="116"/>
      <c r="P143" s="86"/>
    </row>
    <row r="144" spans="1:16">
      <c r="A144" s="1503" t="str">
        <f>IF(ISERROR(#REF!),"xx","")</f>
        <v>xx</v>
      </c>
      <c r="B144" s="662">
        <v>9967008155</v>
      </c>
      <c r="C144" s="1350"/>
      <c r="D144" s="669" t="s">
        <v>4590</v>
      </c>
      <c r="E144" s="664"/>
      <c r="F144" s="279">
        <v>44.454563999999998</v>
      </c>
      <c r="G144" s="166"/>
      <c r="H144" s="167" t="s">
        <v>4161</v>
      </c>
      <c r="I144" s="167" t="s">
        <v>4173</v>
      </c>
      <c r="J144" s="167" t="s">
        <v>4174</v>
      </c>
      <c r="K144" s="167" t="s">
        <v>4543</v>
      </c>
      <c r="L144" s="139"/>
      <c r="M144" s="139"/>
      <c r="N144" s="139"/>
      <c r="O144" s="116"/>
      <c r="P144" s="86"/>
    </row>
    <row r="145" spans="1:18">
      <c r="A145" s="1503" t="str">
        <f>IF(ISERROR(#REF!),"xx","")</f>
        <v>xx</v>
      </c>
      <c r="B145" s="665">
        <v>9967008156</v>
      </c>
      <c r="C145" s="1351"/>
      <c r="D145" s="670" t="s">
        <v>4591</v>
      </c>
      <c r="E145" s="667"/>
      <c r="F145" s="279">
        <v>42.320124000000007</v>
      </c>
      <c r="G145" s="172"/>
      <c r="H145" s="168" t="s">
        <v>4161</v>
      </c>
      <c r="I145" s="168" t="s">
        <v>4173</v>
      </c>
      <c r="J145" s="168" t="s">
        <v>4174</v>
      </c>
      <c r="K145" s="168" t="s">
        <v>4543</v>
      </c>
      <c r="L145" s="123"/>
      <c r="M145" s="123"/>
      <c r="N145" s="123"/>
      <c r="O145" s="180"/>
      <c r="P145" s="310"/>
    </row>
    <row r="146" spans="1:18" ht="12.75" customHeight="1">
      <c r="A146" s="1503" t="str">
        <f>IF(ISERROR(#REF!),"xx","")</f>
        <v>xx</v>
      </c>
      <c r="B146" s="152"/>
      <c r="D146" s="76"/>
      <c r="F146" s="517"/>
      <c r="H146" s="287"/>
      <c r="I146" s="287"/>
      <c r="J146" s="1"/>
      <c r="K146" s="1"/>
      <c r="M146" s="26"/>
    </row>
    <row r="147" spans="1:18" s="78" customFormat="1">
      <c r="A147" s="1503" t="str">
        <f>IF(ISERROR(#REF!),"xx","")</f>
        <v>xx</v>
      </c>
      <c r="B147" s="90" t="s">
        <v>4604</v>
      </c>
      <c r="C147" s="1343"/>
      <c r="D147" s="83"/>
      <c r="E147" s="83"/>
      <c r="F147" s="1972"/>
      <c r="G147" s="83" t="s">
        <v>10</v>
      </c>
      <c r="H147" s="515"/>
      <c r="I147" s="515"/>
      <c r="J147" s="356"/>
      <c r="K147" s="356"/>
      <c r="L147" s="83"/>
      <c r="M147" s="431"/>
      <c r="N147" s="83"/>
      <c r="O147" s="91"/>
      <c r="P147" s="89"/>
      <c r="Q147"/>
      <c r="R147"/>
    </row>
    <row r="148" spans="1:18">
      <c r="A148" s="1503" t="str">
        <f>IF(ISERROR(#REF!),"xx","")</f>
        <v>xx</v>
      </c>
      <c r="B148" s="711">
        <v>9967008445</v>
      </c>
      <c r="C148" s="1353"/>
      <c r="D148" s="712" t="s">
        <v>4595</v>
      </c>
      <c r="E148" s="713"/>
      <c r="F148" s="279">
        <v>20127.511514880003</v>
      </c>
      <c r="G148" s="173"/>
      <c r="H148" s="174" t="s">
        <v>4161</v>
      </c>
      <c r="I148" s="174" t="s">
        <v>4173</v>
      </c>
      <c r="J148" s="174" t="s">
        <v>4174</v>
      </c>
      <c r="K148" s="174" t="s">
        <v>4543</v>
      </c>
      <c r="L148" s="151"/>
      <c r="M148" s="296"/>
      <c r="N148" s="151"/>
      <c r="O148" s="277"/>
      <c r="P148" s="24" t="s">
        <v>4605</v>
      </c>
    </row>
    <row r="149" spans="1:18">
      <c r="A149" s="1503" t="str">
        <f>IF(ISERROR(#REF!),"xx","")</f>
        <v>xx</v>
      </c>
      <c r="B149" s="662">
        <v>9967008446</v>
      </c>
      <c r="C149" s="1350"/>
      <c r="D149" s="663" t="s">
        <v>4572</v>
      </c>
      <c r="E149" s="664"/>
      <c r="F149" s="279">
        <v>107.96385600000004</v>
      </c>
      <c r="G149" s="161"/>
      <c r="H149" s="162" t="s">
        <v>4161</v>
      </c>
      <c r="I149" s="162" t="s">
        <v>4173</v>
      </c>
      <c r="J149" s="162" t="s">
        <v>4174</v>
      </c>
      <c r="K149" s="162" t="s">
        <v>4543</v>
      </c>
      <c r="L149" s="139"/>
      <c r="M149" s="183"/>
      <c r="N149" s="139"/>
      <c r="O149" s="58"/>
      <c r="P149" s="14"/>
    </row>
    <row r="150" spans="1:18">
      <c r="A150" s="1503" t="str">
        <f>IF(ISERROR(#REF!),"xx","")</f>
        <v>xx</v>
      </c>
      <c r="B150" s="662">
        <v>9967008447</v>
      </c>
      <c r="C150" s="1350"/>
      <c r="D150" s="663" t="s">
        <v>4571</v>
      </c>
      <c r="E150" s="664"/>
      <c r="F150" s="279">
        <v>107.96385600000004</v>
      </c>
      <c r="G150" s="161"/>
      <c r="H150" s="162" t="s">
        <v>4161</v>
      </c>
      <c r="I150" s="162" t="s">
        <v>4173</v>
      </c>
      <c r="J150" s="162" t="s">
        <v>4174</v>
      </c>
      <c r="K150" s="162" t="s">
        <v>4543</v>
      </c>
      <c r="L150" s="139"/>
      <c r="M150" s="183"/>
      <c r="N150" s="139"/>
      <c r="O150" s="116"/>
      <c r="P150" s="14"/>
    </row>
    <row r="151" spans="1:18">
      <c r="A151" s="1503" t="str">
        <f>IF(ISERROR(#REF!),"xx","")</f>
        <v>xx</v>
      </c>
      <c r="B151" s="662">
        <v>9967008448</v>
      </c>
      <c r="C151" s="1350"/>
      <c r="D151" s="663" t="s">
        <v>4570</v>
      </c>
      <c r="E151" s="664"/>
      <c r="F151" s="279">
        <v>114.30896400000002</v>
      </c>
      <c r="G151" s="161"/>
      <c r="H151" s="162" t="s">
        <v>4161</v>
      </c>
      <c r="I151" s="162" t="s">
        <v>4173</v>
      </c>
      <c r="J151" s="162" t="s">
        <v>4174</v>
      </c>
      <c r="K151" s="162" t="s">
        <v>4543</v>
      </c>
      <c r="L151" s="139"/>
      <c r="M151" s="183"/>
      <c r="N151" s="139"/>
      <c r="O151" s="116"/>
      <c r="P151" s="14"/>
    </row>
    <row r="152" spans="1:18">
      <c r="A152" s="1503" t="str">
        <f>IF(ISERROR(#REF!),"xx","")</f>
        <v>xx</v>
      </c>
      <c r="B152" s="662">
        <v>9967008449</v>
      </c>
      <c r="C152" s="1350"/>
      <c r="D152" s="663" t="s">
        <v>4569</v>
      </c>
      <c r="E152" s="664"/>
      <c r="F152" s="279">
        <v>114.30896400000002</v>
      </c>
      <c r="G152" s="161"/>
      <c r="H152" s="162" t="s">
        <v>4161</v>
      </c>
      <c r="I152" s="162" t="s">
        <v>4173</v>
      </c>
      <c r="J152" s="162" t="s">
        <v>4174</v>
      </c>
      <c r="K152" s="162" t="s">
        <v>4543</v>
      </c>
      <c r="L152" s="139"/>
      <c r="M152" s="183"/>
      <c r="N152" s="139"/>
      <c r="O152" s="116"/>
      <c r="P152" s="14"/>
    </row>
    <row r="153" spans="1:18" s="441" customFormat="1">
      <c r="A153" s="1503"/>
      <c r="B153" s="1615"/>
      <c r="C153" s="1616"/>
      <c r="D153" s="1615"/>
      <c r="E153" s="1615"/>
      <c r="F153" s="1926"/>
      <c r="G153" s="1615"/>
      <c r="H153" s="1615"/>
      <c r="I153" s="461"/>
      <c r="J153" s="461"/>
      <c r="K153" s="461"/>
      <c r="L153" s="461"/>
      <c r="M153" s="461"/>
      <c r="N153" s="461"/>
      <c r="O153" s="124"/>
      <c r="P153" s="1615"/>
      <c r="Q153"/>
      <c r="R153"/>
    </row>
    <row r="154" spans="1:18">
      <c r="A154" s="1503"/>
      <c r="B154" s="90" t="s">
        <v>3287</v>
      </c>
      <c r="C154" s="1343"/>
      <c r="D154" s="83"/>
      <c r="E154" s="83"/>
      <c r="F154" s="1972"/>
      <c r="G154" s="83" t="s">
        <v>10</v>
      </c>
      <c r="H154" s="83"/>
      <c r="I154" s="83"/>
      <c r="J154" s="83"/>
      <c r="K154" s="83"/>
      <c r="L154" s="83"/>
      <c r="M154" s="83"/>
      <c r="N154" s="83"/>
      <c r="O154" s="91"/>
      <c r="P154" s="89"/>
    </row>
    <row r="155" spans="1:18" s="44" customFormat="1">
      <c r="A155" s="1503" t="str">
        <f>IF(ISERROR(#REF!),"xx","")</f>
        <v>xx</v>
      </c>
      <c r="B155" s="674">
        <v>9967001678</v>
      </c>
      <c r="C155" s="1349"/>
      <c r="D155" s="710" t="s">
        <v>1062</v>
      </c>
      <c r="E155" s="673"/>
      <c r="F155" s="279">
        <v>287.80012800000003</v>
      </c>
      <c r="G155" s="159" t="s">
        <v>4172</v>
      </c>
      <c r="H155" s="162" t="s">
        <v>4161</v>
      </c>
      <c r="I155" s="162" t="s">
        <v>4173</v>
      </c>
      <c r="J155" s="162" t="s">
        <v>4174</v>
      </c>
      <c r="K155" s="165" t="s">
        <v>4543</v>
      </c>
      <c r="L155" s="182"/>
      <c r="M155" s="53"/>
      <c r="N155" s="258"/>
      <c r="O155" s="16"/>
      <c r="P155" s="230" t="s">
        <v>1067</v>
      </c>
      <c r="Q155"/>
      <c r="R155"/>
    </row>
    <row r="156" spans="1:18" s="44" customFormat="1">
      <c r="A156" s="1503" t="str">
        <f>IF(ISERROR(#REF!),"xx","")</f>
        <v>xx</v>
      </c>
      <c r="B156" s="662">
        <v>9967001676</v>
      </c>
      <c r="C156" s="1350"/>
      <c r="D156" s="669" t="s">
        <v>1063</v>
      </c>
      <c r="E156" s="664"/>
      <c r="F156" s="279">
        <v>182.27341440000001</v>
      </c>
      <c r="G156" s="161" t="s">
        <v>4172</v>
      </c>
      <c r="H156" s="162" t="s">
        <v>4161</v>
      </c>
      <c r="I156" s="162" t="s">
        <v>4173</v>
      </c>
      <c r="J156" s="162" t="s">
        <v>4174</v>
      </c>
      <c r="K156" s="167" t="s">
        <v>4543</v>
      </c>
      <c r="L156" s="297"/>
      <c r="M156" s="51"/>
      <c r="N156" s="210"/>
      <c r="O156" s="18"/>
      <c r="P156" s="132" t="s">
        <v>1068</v>
      </c>
      <c r="Q156"/>
      <c r="R156"/>
    </row>
    <row r="157" spans="1:18" s="44" customFormat="1">
      <c r="A157" s="1503" t="str">
        <f>IF(ISERROR(#REF!),"xx","")</f>
        <v>xx</v>
      </c>
      <c r="B157" s="665">
        <v>9967001677</v>
      </c>
      <c r="C157" s="1351"/>
      <c r="D157" s="670" t="s">
        <v>1064</v>
      </c>
      <c r="E157" s="667"/>
      <c r="F157" s="279">
        <v>1630.8673920000003</v>
      </c>
      <c r="G157" s="163" t="s">
        <v>4172</v>
      </c>
      <c r="H157" s="164" t="s">
        <v>4161</v>
      </c>
      <c r="I157" s="164" t="s">
        <v>4173</v>
      </c>
      <c r="J157" s="164" t="s">
        <v>4174</v>
      </c>
      <c r="K157" s="168" t="s">
        <v>4543</v>
      </c>
      <c r="L157" s="344"/>
      <c r="M157" s="52"/>
      <c r="N157" s="211"/>
      <c r="O157" s="20"/>
      <c r="P157" s="135" t="s">
        <v>1069</v>
      </c>
      <c r="Q157"/>
      <c r="R157"/>
    </row>
    <row r="158" spans="1:18" s="44" customFormat="1">
      <c r="A158" s="1503" t="str">
        <f>IF(ISERROR(#REF!),"xx","")</f>
        <v>xx</v>
      </c>
      <c r="B158" s="662">
        <v>9967001368</v>
      </c>
      <c r="C158" s="1350"/>
      <c r="D158" s="669" t="s">
        <v>1065</v>
      </c>
      <c r="E158" s="664"/>
      <c r="F158" s="279">
        <v>1909.0741824000006</v>
      </c>
      <c r="G158" s="159" t="s">
        <v>4172</v>
      </c>
      <c r="H158" s="162" t="s">
        <v>4161</v>
      </c>
      <c r="I158" s="162" t="s">
        <v>4173</v>
      </c>
      <c r="J158" s="162" t="s">
        <v>4174</v>
      </c>
      <c r="K158" s="165" t="s">
        <v>4543</v>
      </c>
      <c r="L158" s="297"/>
      <c r="M158" s="51"/>
      <c r="N158" s="210"/>
      <c r="O158" s="18"/>
      <c r="P158" s="132" t="s">
        <v>1070</v>
      </c>
      <c r="Q158"/>
      <c r="R158"/>
    </row>
    <row r="159" spans="1:18" s="44" customFormat="1">
      <c r="A159" s="1503" t="str">
        <f>IF(ISERROR(#REF!),"xx","")</f>
        <v>xx</v>
      </c>
      <c r="B159" s="662">
        <v>9967001680</v>
      </c>
      <c r="C159" s="1350"/>
      <c r="D159" s="669" t="s">
        <v>1066</v>
      </c>
      <c r="E159" s="664"/>
      <c r="F159" s="279">
        <v>57477.522896640003</v>
      </c>
      <c r="G159" s="161" t="s">
        <v>4172</v>
      </c>
      <c r="H159" s="162" t="s">
        <v>4161</v>
      </c>
      <c r="I159" s="162" t="s">
        <v>4173</v>
      </c>
      <c r="J159" s="162" t="s">
        <v>4174</v>
      </c>
      <c r="K159" s="167" t="s">
        <v>4543</v>
      </c>
      <c r="L159" s="297"/>
      <c r="M159" s="51"/>
      <c r="N159" s="210"/>
      <c r="O159" s="18"/>
      <c r="P159" s="132" t="s">
        <v>1071</v>
      </c>
      <c r="Q159"/>
      <c r="R159"/>
    </row>
    <row r="160" spans="1:18" s="44" customFormat="1">
      <c r="A160" s="1503" t="str">
        <f>IF(ISERROR(#REF!),"xx","")</f>
        <v>xx</v>
      </c>
      <c r="B160" s="662">
        <v>9967001679</v>
      </c>
      <c r="C160" s="1350"/>
      <c r="D160" s="669" t="s">
        <v>1061</v>
      </c>
      <c r="E160" s="664"/>
      <c r="F160" s="279">
        <v>982.35777024000026</v>
      </c>
      <c r="G160" s="161" t="s">
        <v>4172</v>
      </c>
      <c r="H160" s="162" t="s">
        <v>4161</v>
      </c>
      <c r="I160" s="162" t="s">
        <v>4173</v>
      </c>
      <c r="J160" s="162" t="s">
        <v>4174</v>
      </c>
      <c r="K160" s="167" t="s">
        <v>4543</v>
      </c>
      <c r="L160" s="297"/>
      <c r="M160" s="51"/>
      <c r="N160" s="210"/>
      <c r="O160" s="18"/>
      <c r="P160" s="132" t="s">
        <v>1070</v>
      </c>
      <c r="Q160"/>
      <c r="R160"/>
    </row>
    <row r="161" spans="1:18" s="44" customFormat="1">
      <c r="A161" s="1503" t="str">
        <f>IF(ISERROR(#REF!),"xx","")</f>
        <v>xx</v>
      </c>
      <c r="B161" s="665">
        <v>9967002881</v>
      </c>
      <c r="C161" s="1351"/>
      <c r="D161" s="670" t="s">
        <v>3955</v>
      </c>
      <c r="E161" s="667"/>
      <c r="F161" s="279">
        <v>73.896641280000026</v>
      </c>
      <c r="G161" s="163" t="s">
        <v>4172</v>
      </c>
      <c r="H161" s="164" t="s">
        <v>4161</v>
      </c>
      <c r="I161" s="164" t="s">
        <v>4173</v>
      </c>
      <c r="J161" s="164" t="s">
        <v>4174</v>
      </c>
      <c r="K161" s="168" t="s">
        <v>4543</v>
      </c>
      <c r="L161" s="344"/>
      <c r="M161" s="52"/>
      <c r="N161" s="211"/>
      <c r="O161" s="20"/>
      <c r="P161" s="135"/>
      <c r="Q161"/>
      <c r="R161"/>
    </row>
    <row r="162" spans="1:18" s="44" customFormat="1">
      <c r="A162" s="1503" t="str">
        <f>IF(ISERROR(#REF!),"xx","")</f>
        <v>xx</v>
      </c>
      <c r="B162" s="662">
        <v>9967004043</v>
      </c>
      <c r="C162" s="1350"/>
      <c r="D162" s="669" t="s">
        <v>3971</v>
      </c>
      <c r="E162" s="664"/>
      <c r="F162" s="279">
        <v>16600.050593280004</v>
      </c>
      <c r="G162" s="161" t="s">
        <v>4172</v>
      </c>
      <c r="H162" s="162" t="s">
        <v>4161</v>
      </c>
      <c r="I162" s="162" t="s">
        <v>4173</v>
      </c>
      <c r="J162" s="162" t="s">
        <v>4174</v>
      </c>
      <c r="K162" s="167" t="s">
        <v>4543</v>
      </c>
      <c r="L162" s="297"/>
      <c r="M162" s="51"/>
      <c r="N162" s="210"/>
      <c r="O162" s="18"/>
      <c r="P162" s="132" t="s">
        <v>4339</v>
      </c>
      <c r="Q162"/>
      <c r="R162"/>
    </row>
    <row r="163" spans="1:18">
      <c r="A163" s="1503" t="str">
        <f>IF(ISERROR(#REF!),"xx","")</f>
        <v>xx</v>
      </c>
      <c r="B163" s="662">
        <v>9967004052</v>
      </c>
      <c r="C163" s="1350"/>
      <c r="D163" s="669" t="s">
        <v>3969</v>
      </c>
      <c r="E163" s="664"/>
      <c r="F163" s="279">
        <v>557.88518016</v>
      </c>
      <c r="G163" s="166" t="s">
        <v>4172</v>
      </c>
      <c r="H163" s="162" t="s">
        <v>4161</v>
      </c>
      <c r="I163" s="162" t="s">
        <v>4173</v>
      </c>
      <c r="J163" s="162" t="s">
        <v>4174</v>
      </c>
      <c r="K163" s="167" t="s">
        <v>4543</v>
      </c>
      <c r="L163" s="210"/>
      <c r="M163" s="183"/>
      <c r="N163" s="139"/>
      <c r="O163" s="139"/>
      <c r="P163" s="132"/>
    </row>
    <row r="164" spans="1:18" s="44" customFormat="1">
      <c r="A164" s="1503" t="str">
        <f>IF(ISERROR(#REF!),"xx","")</f>
        <v>xx</v>
      </c>
      <c r="B164" s="662">
        <v>9967004538</v>
      </c>
      <c r="C164" s="1350"/>
      <c r="D164" s="669" t="s">
        <v>3970</v>
      </c>
      <c r="E164" s="664"/>
      <c r="F164" s="279">
        <v>15675.345987839999</v>
      </c>
      <c r="G164" s="161" t="s">
        <v>4172</v>
      </c>
      <c r="H164" s="162" t="s">
        <v>4161</v>
      </c>
      <c r="I164" s="162" t="s">
        <v>4173</v>
      </c>
      <c r="J164" s="162" t="s">
        <v>4174</v>
      </c>
      <c r="K164" s="167" t="s">
        <v>4543</v>
      </c>
      <c r="L164" s="297"/>
      <c r="M164" s="51"/>
      <c r="N164" s="210"/>
      <c r="O164" s="18"/>
      <c r="P164" s="132" t="s">
        <v>4340</v>
      </c>
      <c r="Q164"/>
      <c r="R164"/>
    </row>
    <row r="165" spans="1:18" s="44" customFormat="1">
      <c r="A165" s="1503" t="str">
        <f>IF(ISERROR(#REF!),"xx","")</f>
        <v>xx</v>
      </c>
      <c r="B165" s="665">
        <v>9967004863</v>
      </c>
      <c r="C165" s="1351"/>
      <c r="D165" s="670" t="s">
        <v>3972</v>
      </c>
      <c r="E165" s="667"/>
      <c r="F165" s="279">
        <v>20579.180751360007</v>
      </c>
      <c r="G165" s="163" t="s">
        <v>4172</v>
      </c>
      <c r="H165" s="164" t="s">
        <v>4161</v>
      </c>
      <c r="I165" s="164" t="s">
        <v>4173</v>
      </c>
      <c r="J165" s="164" t="s">
        <v>4174</v>
      </c>
      <c r="K165" s="168" t="s">
        <v>4543</v>
      </c>
      <c r="L165" s="344"/>
      <c r="M165" s="52"/>
      <c r="N165" s="211"/>
      <c r="O165" s="20"/>
      <c r="P165" s="135" t="s">
        <v>4341</v>
      </c>
      <c r="Q165"/>
      <c r="R165"/>
    </row>
    <row r="166" spans="1:18" s="44" customFormat="1">
      <c r="A166" s="1503" t="str">
        <f>IF(ISERROR(#REF!),"xx","")</f>
        <v>xx</v>
      </c>
      <c r="B166" s="674">
        <v>9967004044</v>
      </c>
      <c r="C166" s="1349"/>
      <c r="D166" s="710" t="s">
        <v>3973</v>
      </c>
      <c r="E166" s="673"/>
      <c r="F166" s="279">
        <v>3799.9489651200006</v>
      </c>
      <c r="G166" s="159" t="s">
        <v>4172</v>
      </c>
      <c r="H166" s="160" t="s">
        <v>4161</v>
      </c>
      <c r="I166" s="160" t="s">
        <v>4173</v>
      </c>
      <c r="J166" s="160" t="s">
        <v>4174</v>
      </c>
      <c r="K166" s="165" t="s">
        <v>4543</v>
      </c>
      <c r="L166" s="182"/>
      <c r="M166" s="53"/>
      <c r="N166" s="258"/>
      <c r="O166" s="16"/>
      <c r="P166" s="230"/>
      <c r="Q166"/>
      <c r="R166"/>
    </row>
    <row r="167" spans="1:18" s="44" customFormat="1">
      <c r="A167" s="1503" t="str">
        <f>IF(ISERROR(#REF!),"xx","")</f>
        <v>xx</v>
      </c>
      <c r="B167" s="662">
        <v>9967004045</v>
      </c>
      <c r="C167" s="1350"/>
      <c r="D167" s="669" t="s">
        <v>3974</v>
      </c>
      <c r="E167" s="664"/>
      <c r="F167" s="279">
        <v>3799.9489651200006</v>
      </c>
      <c r="G167" s="161" t="s">
        <v>4172</v>
      </c>
      <c r="H167" s="162" t="s">
        <v>4161</v>
      </c>
      <c r="I167" s="162" t="s">
        <v>4173</v>
      </c>
      <c r="J167" s="162" t="s">
        <v>4174</v>
      </c>
      <c r="K167" s="167" t="s">
        <v>4543</v>
      </c>
      <c r="L167" s="297"/>
      <c r="M167" s="51"/>
      <c r="N167" s="210"/>
      <c r="O167" s="18"/>
      <c r="P167" s="132"/>
      <c r="Q167"/>
      <c r="R167"/>
    </row>
    <row r="168" spans="1:18" s="44" customFormat="1">
      <c r="A168" s="1503" t="str">
        <f>IF(ISERROR(#REF!),"xx","")</f>
        <v>xx</v>
      </c>
      <c r="B168" s="662">
        <v>9967004046</v>
      </c>
      <c r="C168" s="1350"/>
      <c r="D168" s="669" t="s">
        <v>3975</v>
      </c>
      <c r="E168" s="664"/>
      <c r="F168" s="279">
        <v>3799.9489651200006</v>
      </c>
      <c r="G168" s="161" t="s">
        <v>4172</v>
      </c>
      <c r="H168" s="162" t="s">
        <v>4161</v>
      </c>
      <c r="I168" s="162" t="s">
        <v>4173</v>
      </c>
      <c r="J168" s="162" t="s">
        <v>4174</v>
      </c>
      <c r="K168" s="167" t="s">
        <v>4543</v>
      </c>
      <c r="L168" s="297"/>
      <c r="M168" s="51"/>
      <c r="N168" s="210"/>
      <c r="O168" s="18"/>
      <c r="P168" s="132"/>
      <c r="Q168"/>
      <c r="R168"/>
    </row>
    <row r="169" spans="1:18" s="44" customFormat="1">
      <c r="A169" s="1503" t="str">
        <f>IF(ISERROR(#REF!),"xx","")</f>
        <v>xx</v>
      </c>
      <c r="B169" s="662">
        <v>9967004051</v>
      </c>
      <c r="C169" s="1350"/>
      <c r="D169" s="669" t="s">
        <v>3201</v>
      </c>
      <c r="E169" s="664"/>
      <c r="F169" s="279">
        <v>6393.5776396800011</v>
      </c>
      <c r="G169" s="161" t="s">
        <v>4172</v>
      </c>
      <c r="H169" s="162" t="s">
        <v>4161</v>
      </c>
      <c r="I169" s="162" t="s">
        <v>4173</v>
      </c>
      <c r="J169" s="162" t="s">
        <v>4174</v>
      </c>
      <c r="K169" s="167" t="s">
        <v>4543</v>
      </c>
      <c r="L169" s="297"/>
      <c r="M169" s="51"/>
      <c r="N169" s="210"/>
      <c r="O169" s="18"/>
      <c r="P169" s="132"/>
      <c r="Q169"/>
      <c r="R169"/>
    </row>
    <row r="170" spans="1:18">
      <c r="A170" s="1503" t="str">
        <f>IF(ISERROR(#REF!),"xx","")</f>
        <v>xx</v>
      </c>
      <c r="B170" s="674">
        <v>9967004047</v>
      </c>
      <c r="C170" s="1349"/>
      <c r="D170" s="710" t="s">
        <v>3976</v>
      </c>
      <c r="E170" s="673"/>
      <c r="F170" s="279">
        <v>4248.8426534400005</v>
      </c>
      <c r="G170" s="169" t="s">
        <v>4172</v>
      </c>
      <c r="H170" s="160" t="s">
        <v>4161</v>
      </c>
      <c r="I170" s="160" t="s">
        <v>4173</v>
      </c>
      <c r="J170" s="160" t="s">
        <v>4174</v>
      </c>
      <c r="K170" s="165" t="s">
        <v>4543</v>
      </c>
      <c r="L170" s="258"/>
      <c r="M170" s="200"/>
      <c r="N170" s="124"/>
      <c r="O170" s="124"/>
      <c r="P170" s="230"/>
    </row>
    <row r="171" spans="1:18" s="44" customFormat="1">
      <c r="A171" s="1503" t="str">
        <f>IF(ISERROR(#REF!),"xx","")</f>
        <v>xx</v>
      </c>
      <c r="B171" s="662">
        <v>9967004048</v>
      </c>
      <c r="C171" s="1350"/>
      <c r="D171" s="669" t="s">
        <v>3977</v>
      </c>
      <c r="E171" s="664"/>
      <c r="F171" s="279">
        <v>962.46323711999992</v>
      </c>
      <c r="G171" s="161" t="s">
        <v>4172</v>
      </c>
      <c r="H171" s="162" t="s">
        <v>4161</v>
      </c>
      <c r="I171" s="162" t="s">
        <v>4173</v>
      </c>
      <c r="J171" s="162" t="s">
        <v>4174</v>
      </c>
      <c r="K171" s="167" t="s">
        <v>4543</v>
      </c>
      <c r="L171" s="297"/>
      <c r="M171" s="51"/>
      <c r="N171" s="210"/>
      <c r="O171" s="18"/>
      <c r="P171" s="132"/>
      <c r="Q171"/>
      <c r="R171"/>
    </row>
    <row r="172" spans="1:18" s="44" customFormat="1">
      <c r="A172" s="1503" t="str">
        <f>IF(ISERROR(#REF!),"xx","")</f>
        <v>xx</v>
      </c>
      <c r="B172" s="662">
        <v>9967004049</v>
      </c>
      <c r="C172" s="1350"/>
      <c r="D172" s="669" t="s">
        <v>3979</v>
      </c>
      <c r="E172" s="664"/>
      <c r="F172" s="279">
        <v>962.46323711999992</v>
      </c>
      <c r="G172" s="161" t="s">
        <v>4172</v>
      </c>
      <c r="H172" s="162" t="s">
        <v>4161</v>
      </c>
      <c r="I172" s="162" t="s">
        <v>4173</v>
      </c>
      <c r="J172" s="162" t="s">
        <v>4174</v>
      </c>
      <c r="K172" s="167" t="s">
        <v>4543</v>
      </c>
      <c r="L172" s="297"/>
      <c r="M172" s="51"/>
      <c r="N172" s="210"/>
      <c r="O172" s="18"/>
      <c r="P172" s="132"/>
      <c r="Q172"/>
      <c r="R172"/>
    </row>
    <row r="173" spans="1:18" s="44" customFormat="1">
      <c r="A173" s="1503" t="str">
        <f>IF(ISERROR(#REF!),"xx","")</f>
        <v>xx</v>
      </c>
      <c r="B173" s="665">
        <v>9967004050</v>
      </c>
      <c r="C173" s="1351"/>
      <c r="D173" s="670" t="s">
        <v>3978</v>
      </c>
      <c r="E173" s="667"/>
      <c r="F173" s="279">
        <v>962.46323711999992</v>
      </c>
      <c r="G173" s="163" t="s">
        <v>4172</v>
      </c>
      <c r="H173" s="164" t="s">
        <v>4161</v>
      </c>
      <c r="I173" s="164" t="s">
        <v>4173</v>
      </c>
      <c r="J173" s="164" t="s">
        <v>4174</v>
      </c>
      <c r="K173" s="168" t="s">
        <v>4543</v>
      </c>
      <c r="L173" s="344"/>
      <c r="M173" s="52"/>
      <c r="N173" s="211"/>
      <c r="O173" s="20"/>
      <c r="P173" s="135"/>
      <c r="Q173"/>
      <c r="R173"/>
    </row>
    <row r="174" spans="1:18" s="44" customFormat="1">
      <c r="A174" s="1503" t="str">
        <f>IF(ISERROR(#REF!),"xx","")</f>
        <v>xx</v>
      </c>
      <c r="B174" s="674">
        <v>9967006952</v>
      </c>
      <c r="C174" s="1390"/>
      <c r="D174" s="710" t="s">
        <v>4036</v>
      </c>
      <c r="E174" s="678"/>
      <c r="F174" s="279">
        <v>6495.5278080000016</v>
      </c>
      <c r="G174" s="159" t="s">
        <v>4172</v>
      </c>
      <c r="H174" s="160" t="s">
        <v>4161</v>
      </c>
      <c r="I174" s="160" t="s">
        <v>4173</v>
      </c>
      <c r="J174" s="160" t="s">
        <v>4174</v>
      </c>
      <c r="K174" s="165" t="s">
        <v>4543</v>
      </c>
      <c r="L174" s="182"/>
      <c r="M174" s="53"/>
      <c r="N174" s="258"/>
      <c r="O174" s="41"/>
      <c r="P174" s="178"/>
      <c r="Q174"/>
      <c r="R174"/>
    </row>
    <row r="175" spans="1:18" s="44" customFormat="1">
      <c r="A175" s="1503" t="str">
        <f>IF(ISERROR(#REF!),"xx","")</f>
        <v>xx</v>
      </c>
      <c r="B175" s="662">
        <v>9967006953</v>
      </c>
      <c r="C175" s="1356"/>
      <c r="D175" s="669" t="s">
        <v>4037</v>
      </c>
      <c r="E175" s="677"/>
      <c r="F175" s="279">
        <v>8647.0433280000016</v>
      </c>
      <c r="G175" s="161" t="s">
        <v>4172</v>
      </c>
      <c r="H175" s="162" t="s">
        <v>4161</v>
      </c>
      <c r="I175" s="162" t="s">
        <v>4173</v>
      </c>
      <c r="J175" s="162" t="s">
        <v>4174</v>
      </c>
      <c r="K175" s="167" t="s">
        <v>4543</v>
      </c>
      <c r="L175" s="297"/>
      <c r="M175" s="51"/>
      <c r="N175" s="210"/>
      <c r="O175" s="42"/>
      <c r="P175" s="134"/>
      <c r="Q175"/>
      <c r="R175"/>
    </row>
    <row r="176" spans="1:18" s="44" customFormat="1">
      <c r="A176" s="1503" t="str">
        <f>IF(ISERROR(#REF!),"xx","")</f>
        <v>xx</v>
      </c>
      <c r="B176" s="662">
        <v>9967006954</v>
      </c>
      <c r="C176" s="1356"/>
      <c r="D176" s="669" t="s">
        <v>4038</v>
      </c>
      <c r="E176" s="677"/>
      <c r="F176" s="279">
        <v>10122.368256000002</v>
      </c>
      <c r="G176" s="161" t="s">
        <v>4172</v>
      </c>
      <c r="H176" s="162" t="s">
        <v>4161</v>
      </c>
      <c r="I176" s="162" t="s">
        <v>4173</v>
      </c>
      <c r="J176" s="162" t="s">
        <v>4174</v>
      </c>
      <c r="K176" s="167" t="s">
        <v>4543</v>
      </c>
      <c r="L176" s="297"/>
      <c r="M176" s="51"/>
      <c r="N176" s="210"/>
      <c r="O176" s="42"/>
      <c r="P176" s="134"/>
      <c r="Q176"/>
      <c r="R176"/>
    </row>
    <row r="177" spans="1:18" s="44" customFormat="1">
      <c r="A177" s="1503" t="str">
        <f>IF(ISERROR(#REF!),"xx","")</f>
        <v>xx</v>
      </c>
      <c r="B177" s="662">
        <v>9967006955</v>
      </c>
      <c r="C177" s="1356"/>
      <c r="D177" s="669" t="s">
        <v>4039</v>
      </c>
      <c r="E177" s="677"/>
      <c r="F177" s="279">
        <v>10819.049472000002</v>
      </c>
      <c r="G177" s="161" t="s">
        <v>4172</v>
      </c>
      <c r="H177" s="162" t="s">
        <v>4161</v>
      </c>
      <c r="I177" s="162" t="s">
        <v>4173</v>
      </c>
      <c r="J177" s="162" t="s">
        <v>4174</v>
      </c>
      <c r="K177" s="167" t="s">
        <v>4543</v>
      </c>
      <c r="L177" s="297"/>
      <c r="M177" s="51"/>
      <c r="N177" s="210"/>
      <c r="O177" s="42"/>
      <c r="P177" s="134"/>
      <c r="Q177"/>
      <c r="R177"/>
    </row>
    <row r="178" spans="1:18" s="44" customFormat="1">
      <c r="A178" s="1503" t="str">
        <f>IF(ISERROR(#REF!),"xx","")</f>
        <v>xx</v>
      </c>
      <c r="B178" s="662">
        <v>9967006956</v>
      </c>
      <c r="C178" s="1356"/>
      <c r="D178" s="669" t="s">
        <v>4040</v>
      </c>
      <c r="E178" s="677"/>
      <c r="F178" s="279">
        <v>11556.711936000003</v>
      </c>
      <c r="G178" s="161" t="s">
        <v>4172</v>
      </c>
      <c r="H178" s="162" t="s">
        <v>4161</v>
      </c>
      <c r="I178" s="162" t="s">
        <v>4173</v>
      </c>
      <c r="J178" s="162" t="s">
        <v>4174</v>
      </c>
      <c r="K178" s="167" t="s">
        <v>4543</v>
      </c>
      <c r="L178" s="297"/>
      <c r="M178" s="51"/>
      <c r="N178" s="210"/>
      <c r="O178" s="42"/>
      <c r="P178" s="134"/>
      <c r="Q178"/>
      <c r="R178"/>
    </row>
    <row r="179" spans="1:18" s="44" customFormat="1">
      <c r="A179" s="1503" t="str">
        <f>IF(ISERROR(#REF!),"xx","")</f>
        <v>xx</v>
      </c>
      <c r="B179" s="674">
        <v>9967006957</v>
      </c>
      <c r="C179" s="1390"/>
      <c r="D179" s="710" t="s">
        <v>4041</v>
      </c>
      <c r="E179" s="678"/>
      <c r="F179" s="279">
        <v>1639.2499200000004</v>
      </c>
      <c r="G179" s="159" t="s">
        <v>4172</v>
      </c>
      <c r="H179" s="160" t="s">
        <v>4161</v>
      </c>
      <c r="I179" s="160" t="s">
        <v>4173</v>
      </c>
      <c r="J179" s="160" t="s">
        <v>4174</v>
      </c>
      <c r="K179" s="165" t="s">
        <v>4543</v>
      </c>
      <c r="L179" s="182"/>
      <c r="M179" s="53"/>
      <c r="N179" s="258"/>
      <c r="O179" s="41"/>
      <c r="P179" s="178"/>
      <c r="Q179"/>
      <c r="R179"/>
    </row>
    <row r="180" spans="1:18" s="44" customFormat="1">
      <c r="A180" s="1503" t="str">
        <f>IF(ISERROR(#REF!),"xx","")</f>
        <v>xx</v>
      </c>
      <c r="B180" s="662">
        <v>9967006958</v>
      </c>
      <c r="C180" s="1356"/>
      <c r="D180" s="669" t="s">
        <v>4042</v>
      </c>
      <c r="E180" s="677"/>
      <c r="F180" s="279">
        <v>2192.4967680000004</v>
      </c>
      <c r="G180" s="161" t="s">
        <v>4172</v>
      </c>
      <c r="H180" s="162" t="s">
        <v>4161</v>
      </c>
      <c r="I180" s="162" t="s">
        <v>4173</v>
      </c>
      <c r="J180" s="162" t="s">
        <v>4174</v>
      </c>
      <c r="K180" s="167" t="s">
        <v>4543</v>
      </c>
      <c r="L180" s="297"/>
      <c r="M180" s="51"/>
      <c r="N180" s="210"/>
      <c r="O180" s="42"/>
      <c r="P180" s="134"/>
      <c r="Q180"/>
      <c r="R180"/>
    </row>
    <row r="181" spans="1:18" s="44" customFormat="1">
      <c r="A181" s="1503" t="str">
        <f>IF(ISERROR(#REF!),"xx","")</f>
        <v>xx</v>
      </c>
      <c r="B181" s="662">
        <v>9967006959</v>
      </c>
      <c r="C181" s="1356"/>
      <c r="D181" s="669" t="s">
        <v>4043</v>
      </c>
      <c r="E181" s="677"/>
      <c r="F181" s="279">
        <v>2551.0826880000004</v>
      </c>
      <c r="G181" s="161" t="s">
        <v>4172</v>
      </c>
      <c r="H181" s="162" t="s">
        <v>4161</v>
      </c>
      <c r="I181" s="162" t="s">
        <v>4173</v>
      </c>
      <c r="J181" s="162" t="s">
        <v>4174</v>
      </c>
      <c r="K181" s="167" t="s">
        <v>4543</v>
      </c>
      <c r="L181" s="297"/>
      <c r="M181" s="51"/>
      <c r="N181" s="210"/>
      <c r="O181" s="42"/>
      <c r="P181" s="134"/>
      <c r="Q181"/>
      <c r="R181"/>
    </row>
    <row r="182" spans="1:18" s="44" customFormat="1">
      <c r="A182" s="1503" t="str">
        <f>IF(ISERROR(#REF!),"xx","")</f>
        <v>xx</v>
      </c>
      <c r="B182" s="662">
        <v>9967006960</v>
      </c>
      <c r="C182" s="1356"/>
      <c r="D182" s="669" t="s">
        <v>4044</v>
      </c>
      <c r="E182" s="677"/>
      <c r="F182" s="279">
        <v>2735.4983040000011</v>
      </c>
      <c r="G182" s="161" t="s">
        <v>4172</v>
      </c>
      <c r="H182" s="162" t="s">
        <v>4161</v>
      </c>
      <c r="I182" s="162" t="s">
        <v>4173</v>
      </c>
      <c r="J182" s="162" t="s">
        <v>4174</v>
      </c>
      <c r="K182" s="167" t="s">
        <v>4543</v>
      </c>
      <c r="L182" s="297"/>
      <c r="M182" s="51"/>
      <c r="N182" s="210"/>
      <c r="O182" s="42"/>
      <c r="P182" s="134"/>
      <c r="Q182"/>
      <c r="R182"/>
    </row>
    <row r="183" spans="1:18" s="44" customFormat="1">
      <c r="A183" s="1503" t="str">
        <f>IF(ISERROR(#REF!),"xx","")</f>
        <v>xx</v>
      </c>
      <c r="B183" s="665">
        <v>9967006961</v>
      </c>
      <c r="C183" s="1352"/>
      <c r="D183" s="670" t="s">
        <v>4045</v>
      </c>
      <c r="E183" s="679"/>
      <c r="F183" s="279">
        <v>2919.9139200000009</v>
      </c>
      <c r="G183" s="163" t="s">
        <v>4172</v>
      </c>
      <c r="H183" s="164" t="s">
        <v>4161</v>
      </c>
      <c r="I183" s="164" t="s">
        <v>4173</v>
      </c>
      <c r="J183" s="164" t="s">
        <v>4174</v>
      </c>
      <c r="K183" s="168" t="s">
        <v>4543</v>
      </c>
      <c r="L183" s="344"/>
      <c r="M183" s="52"/>
      <c r="N183" s="211"/>
      <c r="O183" s="57"/>
      <c r="P183" s="181"/>
      <c r="Q183"/>
      <c r="R183"/>
    </row>
    <row r="184" spans="1:18" s="44" customFormat="1">
      <c r="A184" s="1503" t="str">
        <f>IF(ISERROR(#REF!),"xx","")</f>
        <v>xx</v>
      </c>
      <c r="B184" s="662">
        <v>9967006962</v>
      </c>
      <c r="C184" s="1356"/>
      <c r="D184" s="669" t="s">
        <v>4046</v>
      </c>
      <c r="E184" s="677"/>
      <c r="F184" s="279">
        <v>19363.639680000004</v>
      </c>
      <c r="G184" s="161" t="s">
        <v>4172</v>
      </c>
      <c r="H184" s="162" t="s">
        <v>4161</v>
      </c>
      <c r="I184" s="162" t="s">
        <v>4173</v>
      </c>
      <c r="J184" s="162" t="s">
        <v>4174</v>
      </c>
      <c r="K184" s="167" t="s">
        <v>4543</v>
      </c>
      <c r="L184" s="297"/>
      <c r="M184" s="51"/>
      <c r="N184" s="210"/>
      <c r="O184" s="42"/>
      <c r="P184" s="134"/>
      <c r="Q184"/>
      <c r="R184"/>
    </row>
    <row r="185" spans="1:18" s="44" customFormat="1">
      <c r="A185" s="1503" t="str">
        <f>IF(ISERROR(#REF!),"xx","")</f>
        <v>xx</v>
      </c>
      <c r="B185" s="662">
        <v>9967006963</v>
      </c>
      <c r="C185" s="1356"/>
      <c r="D185" s="669" t="s">
        <v>4047</v>
      </c>
      <c r="E185" s="677"/>
      <c r="F185" s="279">
        <v>2510.1014400000008</v>
      </c>
      <c r="G185" s="161" t="s">
        <v>4172</v>
      </c>
      <c r="H185" s="162" t="s">
        <v>4161</v>
      </c>
      <c r="I185" s="162" t="s">
        <v>4173</v>
      </c>
      <c r="J185" s="162" t="s">
        <v>4174</v>
      </c>
      <c r="K185" s="167" t="s">
        <v>4543</v>
      </c>
      <c r="L185" s="297"/>
      <c r="M185" s="51"/>
      <c r="N185" s="210"/>
      <c r="O185" s="42"/>
      <c r="P185" s="134"/>
      <c r="Q185"/>
      <c r="R185"/>
    </row>
    <row r="186" spans="1:18" s="44" customFormat="1">
      <c r="A186" s="1503" t="str">
        <f>IF(ISERROR(#REF!),"xx","")</f>
        <v>xx</v>
      </c>
      <c r="B186" s="662">
        <v>9967006964</v>
      </c>
      <c r="C186" s="1356"/>
      <c r="D186" s="669" t="s">
        <v>4048</v>
      </c>
      <c r="E186" s="677"/>
      <c r="F186" s="279">
        <v>2510.1014400000008</v>
      </c>
      <c r="G186" s="161" t="s">
        <v>4172</v>
      </c>
      <c r="H186" s="162" t="s">
        <v>4161</v>
      </c>
      <c r="I186" s="162" t="s">
        <v>4173</v>
      </c>
      <c r="J186" s="162" t="s">
        <v>4174</v>
      </c>
      <c r="K186" s="167" t="s">
        <v>4543</v>
      </c>
      <c r="L186" s="297"/>
      <c r="M186" s="51"/>
      <c r="N186" s="210"/>
      <c r="O186" s="42"/>
      <c r="P186" s="134"/>
      <c r="Q186"/>
      <c r="R186"/>
    </row>
    <row r="187" spans="1:18" s="44" customFormat="1">
      <c r="A187" s="1503" t="str">
        <f>IF(ISERROR(#REF!),"xx","")</f>
        <v>xx</v>
      </c>
      <c r="B187" s="665">
        <v>9967006965</v>
      </c>
      <c r="C187" s="1352"/>
      <c r="D187" s="670" t="s">
        <v>4049</v>
      </c>
      <c r="E187" s="679"/>
      <c r="F187" s="279">
        <v>547.09966080000015</v>
      </c>
      <c r="G187" s="163" t="s">
        <v>4172</v>
      </c>
      <c r="H187" s="164" t="s">
        <v>4161</v>
      </c>
      <c r="I187" s="164" t="s">
        <v>4173</v>
      </c>
      <c r="J187" s="164" t="s">
        <v>4174</v>
      </c>
      <c r="K187" s="168" t="s">
        <v>4543</v>
      </c>
      <c r="L187" s="344"/>
      <c r="M187" s="52"/>
      <c r="N187" s="211"/>
      <c r="O187" s="57"/>
      <c r="P187" s="181"/>
      <c r="Q187"/>
      <c r="R187"/>
    </row>
    <row r="188" spans="1:18" s="441" customFormat="1">
      <c r="A188" s="1503"/>
      <c r="B188" s="1615"/>
      <c r="C188" s="1616"/>
      <c r="D188" s="1615"/>
      <c r="E188" s="1615"/>
      <c r="F188" s="1615"/>
      <c r="G188" s="1615"/>
      <c r="H188" s="1615"/>
      <c r="I188" s="461"/>
      <c r="J188" s="461"/>
      <c r="K188" s="461"/>
      <c r="L188" s="461"/>
      <c r="M188" s="461"/>
      <c r="N188" s="461"/>
      <c r="O188" s="124"/>
      <c r="P188" s="1615"/>
      <c r="Q188"/>
      <c r="R188"/>
    </row>
    <row r="189" spans="1:18" s="78" customFormat="1">
      <c r="A189" s="1503"/>
      <c r="B189" s="90" t="s">
        <v>3232</v>
      </c>
      <c r="C189" s="1343"/>
      <c r="D189" s="83"/>
      <c r="E189" s="83"/>
      <c r="F189" s="83"/>
      <c r="G189" s="431" t="s">
        <v>10</v>
      </c>
      <c r="H189" s="515"/>
      <c r="I189" s="434"/>
      <c r="J189" s="434"/>
      <c r="K189" s="356"/>
      <c r="L189" s="131"/>
      <c r="M189" s="131"/>
      <c r="N189" s="131"/>
      <c r="O189" s="184"/>
      <c r="P189" s="89"/>
      <c r="Q189"/>
      <c r="R189"/>
    </row>
    <row r="190" spans="1:18">
      <c r="A190" s="1503" t="str">
        <f>IF(ISERROR(#REF!),"xx","")</f>
        <v>xx</v>
      </c>
      <c r="B190" s="662" t="s">
        <v>4559</v>
      </c>
      <c r="C190" s="1350"/>
      <c r="D190" s="663" t="s">
        <v>4558</v>
      </c>
      <c r="E190" s="664" t="s">
        <v>3796</v>
      </c>
      <c r="F190" s="279">
        <v>17811.5680512</v>
      </c>
      <c r="G190" s="166"/>
      <c r="H190" s="162" t="s">
        <v>4161</v>
      </c>
      <c r="I190" s="162" t="s">
        <v>4173</v>
      </c>
      <c r="J190" s="162" t="s">
        <v>4174</v>
      </c>
      <c r="K190" s="162" t="s">
        <v>4543</v>
      </c>
      <c r="L190" s="139"/>
      <c r="M190" s="139"/>
      <c r="N190" s="139"/>
      <c r="O190" s="116"/>
      <c r="P190" s="86" t="s">
        <v>3921</v>
      </c>
    </row>
    <row r="191" spans="1:18">
      <c r="A191" s="1503" t="str">
        <f>IF(ISERROR(#REF!),"xx","")</f>
        <v>xx</v>
      </c>
      <c r="B191" s="665" t="s">
        <v>4191</v>
      </c>
      <c r="C191" s="1351"/>
      <c r="D191" s="666" t="s">
        <v>3792</v>
      </c>
      <c r="E191" s="667" t="s">
        <v>1791</v>
      </c>
      <c r="F191" s="279">
        <v>586.05047424000009</v>
      </c>
      <c r="G191" s="172"/>
      <c r="H191" s="164" t="s">
        <v>4161</v>
      </c>
      <c r="I191" s="164" t="s">
        <v>4173</v>
      </c>
      <c r="J191" s="164" t="s">
        <v>4174</v>
      </c>
      <c r="K191" s="164" t="s">
        <v>4543</v>
      </c>
      <c r="L191" s="123"/>
      <c r="M191" s="123"/>
      <c r="N191" s="123"/>
      <c r="O191" s="180"/>
      <c r="P191" s="310"/>
    </row>
    <row r="192" spans="1:18">
      <c r="A192" s="1503" t="str">
        <f>IF(ISERROR(#REF!),"xx","")</f>
        <v>xx</v>
      </c>
      <c r="B192" s="662">
        <v>9967000239</v>
      </c>
      <c r="C192" s="1350"/>
      <c r="D192" s="669" t="s">
        <v>1632</v>
      </c>
      <c r="E192" s="664"/>
      <c r="F192" s="279">
        <v>1179.9805248</v>
      </c>
      <c r="G192" s="243" t="s">
        <v>3791</v>
      </c>
      <c r="H192" s="162"/>
      <c r="I192" s="162"/>
      <c r="J192" s="162"/>
      <c r="K192" s="162"/>
      <c r="L192" s="139"/>
      <c r="M192" s="139"/>
      <c r="N192" s="139"/>
      <c r="O192" s="116"/>
      <c r="P192" s="14"/>
    </row>
    <row r="193" spans="1:16">
      <c r="A193" s="1503" t="str">
        <f>IF(ISERROR(#REF!),"xx","")</f>
        <v>xx</v>
      </c>
      <c r="B193" s="662">
        <v>9967006371</v>
      </c>
      <c r="C193" s="1350"/>
      <c r="D193" s="669" t="s">
        <v>3745</v>
      </c>
      <c r="E193" s="664"/>
      <c r="F193" s="279">
        <v>2826.4021631999999</v>
      </c>
      <c r="G193" s="243" t="s">
        <v>3791</v>
      </c>
      <c r="H193" s="162"/>
      <c r="I193" s="162"/>
      <c r="J193" s="162"/>
      <c r="K193" s="162"/>
      <c r="L193" s="139"/>
      <c r="M193" s="139"/>
      <c r="N193" s="139"/>
      <c r="O193" s="116"/>
      <c r="P193" s="14"/>
    </row>
    <row r="194" spans="1:16">
      <c r="A194" s="1503"/>
      <c r="B194" s="662">
        <v>9967008245</v>
      </c>
      <c r="C194" s="1350"/>
      <c r="D194" s="669" t="s">
        <v>4508</v>
      </c>
      <c r="E194" s="664"/>
      <c r="F194" s="279">
        <v>276.62342400000006</v>
      </c>
      <c r="G194" s="243" t="s">
        <v>3791</v>
      </c>
      <c r="H194" s="162"/>
      <c r="I194" s="162"/>
      <c r="J194" s="162"/>
      <c r="K194" s="162"/>
      <c r="L194" s="139"/>
      <c r="M194" s="139"/>
      <c r="N194" s="139"/>
      <c r="O194" s="116"/>
      <c r="P194" s="14"/>
    </row>
    <row r="195" spans="1:16">
      <c r="A195" s="1503" t="str">
        <f>IF(ISERROR(#REF!),"xx","")</f>
        <v>xx</v>
      </c>
      <c r="B195" s="665">
        <v>9967003761</v>
      </c>
      <c r="C195" s="1351"/>
      <c r="D195" s="670" t="s">
        <v>3011</v>
      </c>
      <c r="E195" s="667"/>
      <c r="F195" s="279">
        <v>488.98080000000004</v>
      </c>
      <c r="G195" s="19" t="s">
        <v>3791</v>
      </c>
      <c r="H195" s="164"/>
      <c r="I195" s="164"/>
      <c r="J195" s="123"/>
      <c r="K195" s="171"/>
      <c r="L195" s="123"/>
      <c r="M195" s="209"/>
      <c r="N195" s="123"/>
      <c r="O195" s="199"/>
      <c r="P195" s="5"/>
    </row>
    <row r="196" spans="1:16">
      <c r="A196" s="1503" t="str">
        <f>IF(ISERROR(#REF!),"xx","")</f>
        <v>xx</v>
      </c>
      <c r="B196" s="674">
        <v>9967002436</v>
      </c>
      <c r="C196" s="1349"/>
      <c r="D196" s="710" t="s">
        <v>1929</v>
      </c>
      <c r="E196" s="673"/>
      <c r="F196" s="279">
        <v>3869.0023680000008</v>
      </c>
      <c r="G196" s="15" t="s">
        <v>3791</v>
      </c>
      <c r="H196" s="160"/>
      <c r="I196" s="160"/>
      <c r="J196" s="124"/>
      <c r="K196" s="170"/>
      <c r="L196" s="124"/>
      <c r="M196" s="200"/>
      <c r="N196" s="124"/>
      <c r="O196" s="125"/>
      <c r="P196" s="4" t="s">
        <v>2740</v>
      </c>
    </row>
    <row r="197" spans="1:16">
      <c r="A197" s="1503" t="str">
        <f>IF(ISERROR(#REF!),"xx","")</f>
        <v>xx</v>
      </c>
      <c r="B197" s="662">
        <v>9967002442</v>
      </c>
      <c r="C197" s="1350"/>
      <c r="D197" s="669" t="s">
        <v>1932</v>
      </c>
      <c r="E197" s="664"/>
      <c r="F197" s="279">
        <v>754.42752000000019</v>
      </c>
      <c r="G197" s="17" t="s">
        <v>3791</v>
      </c>
      <c r="H197" s="162"/>
      <c r="I197" s="162"/>
      <c r="J197" s="139"/>
      <c r="K197" s="153"/>
      <c r="L197" s="139"/>
      <c r="M197" s="183"/>
      <c r="N197" s="139"/>
      <c r="O197" s="58"/>
      <c r="P197" s="14" t="s">
        <v>1939</v>
      </c>
    </row>
    <row r="198" spans="1:16">
      <c r="A198" s="1503" t="str">
        <f>IF(ISERROR(#REF!),"xx","")</f>
        <v>xx</v>
      </c>
      <c r="B198" s="662">
        <v>9967004849</v>
      </c>
      <c r="C198" s="1350"/>
      <c r="D198" s="669" t="s">
        <v>3603</v>
      </c>
      <c r="E198" s="664"/>
      <c r="F198" s="279">
        <v>11773.968433920003</v>
      </c>
      <c r="G198" s="17" t="s">
        <v>3791</v>
      </c>
      <c r="H198" s="162"/>
      <c r="I198" s="162"/>
      <c r="J198" s="139"/>
      <c r="K198" s="153"/>
      <c r="L198" s="139"/>
      <c r="M198" s="183"/>
      <c r="N198" s="139"/>
      <c r="O198" s="58"/>
      <c r="P198" s="14"/>
    </row>
    <row r="199" spans="1:16">
      <c r="A199" s="1503" t="str">
        <f>IF(ISERROR(#REF!),"xx","")</f>
        <v>xx</v>
      </c>
      <c r="B199" s="665">
        <v>9967004851</v>
      </c>
      <c r="C199" s="1351"/>
      <c r="D199" s="670" t="s">
        <v>3605</v>
      </c>
      <c r="E199" s="667"/>
      <c r="F199" s="279">
        <v>2326.1515199999999</v>
      </c>
      <c r="G199" s="19" t="s">
        <v>3791</v>
      </c>
      <c r="H199" s="164"/>
      <c r="I199" s="164"/>
      <c r="J199" s="123"/>
      <c r="K199" s="171"/>
      <c r="L199" s="123"/>
      <c r="M199" s="209"/>
      <c r="N199" s="123"/>
      <c r="O199" s="199"/>
      <c r="P199" s="5"/>
    </row>
    <row r="200" spans="1:16">
      <c r="A200" s="1503" t="str">
        <f>IF(ISERROR(#REF!),"xx","")</f>
        <v>xx</v>
      </c>
      <c r="B200" s="662">
        <v>9967002437</v>
      </c>
      <c r="C200" s="1350"/>
      <c r="D200" s="669" t="s">
        <v>2524</v>
      </c>
      <c r="E200" s="664"/>
      <c r="F200" s="279">
        <v>2192.4967680000004</v>
      </c>
      <c r="G200" s="243" t="s">
        <v>3791</v>
      </c>
      <c r="H200" s="162"/>
      <c r="I200" s="162"/>
      <c r="J200" s="162"/>
      <c r="K200" s="162"/>
      <c r="L200" s="139"/>
      <c r="M200" s="139"/>
      <c r="N200" s="139"/>
      <c r="O200" s="116"/>
      <c r="P200" s="14" t="s">
        <v>2739</v>
      </c>
    </row>
    <row r="201" spans="1:16">
      <c r="A201" s="1503" t="str">
        <f>IF(ISERROR(#REF!),"xx","")</f>
        <v>xx</v>
      </c>
      <c r="B201" s="662">
        <v>9967002744</v>
      </c>
      <c r="C201" s="1350"/>
      <c r="D201" s="669" t="s">
        <v>3641</v>
      </c>
      <c r="E201" s="664"/>
      <c r="F201" s="279">
        <v>957.07979136000006</v>
      </c>
      <c r="G201" s="243" t="s">
        <v>3791</v>
      </c>
      <c r="H201" s="162"/>
      <c r="I201" s="162"/>
      <c r="J201" s="162"/>
      <c r="K201" s="162"/>
      <c r="L201" s="139"/>
      <c r="M201" s="139"/>
      <c r="N201" s="139"/>
      <c r="O201" s="116"/>
      <c r="P201" s="14" t="s">
        <v>2739</v>
      </c>
    </row>
    <row r="202" spans="1:16">
      <c r="A202" s="1503" t="str">
        <f>IF(ISERROR(#REF!),"xx","")</f>
        <v>xx</v>
      </c>
      <c r="B202" s="662">
        <v>9967002745</v>
      </c>
      <c r="C202" s="1350"/>
      <c r="D202" s="669" t="s">
        <v>3642</v>
      </c>
      <c r="E202" s="664"/>
      <c r="F202" s="279">
        <v>2703.8123481600005</v>
      </c>
      <c r="G202" s="243" t="s">
        <v>3791</v>
      </c>
      <c r="H202" s="162"/>
      <c r="I202" s="162"/>
      <c r="J202" s="162"/>
      <c r="K202" s="162"/>
      <c r="L202" s="139"/>
      <c r="M202" s="139"/>
      <c r="N202" s="139"/>
      <c r="O202" s="116"/>
      <c r="P202" s="14" t="s">
        <v>2739</v>
      </c>
    </row>
    <row r="203" spans="1:16">
      <c r="A203" s="1503" t="str">
        <f>IF(ISERROR(#REF!),"xx","")</f>
        <v>xx</v>
      </c>
      <c r="B203" s="665">
        <v>9967002746</v>
      </c>
      <c r="C203" s="1351"/>
      <c r="D203" s="670" t="s">
        <v>3911</v>
      </c>
      <c r="E203" s="667"/>
      <c r="F203" s="279">
        <v>6798.4909977600009</v>
      </c>
      <c r="G203" s="244" t="s">
        <v>3791</v>
      </c>
      <c r="H203" s="164"/>
      <c r="I203" s="164"/>
      <c r="J203" s="164"/>
      <c r="K203" s="164"/>
      <c r="L203" s="123"/>
      <c r="M203" s="123"/>
      <c r="N203" s="123"/>
      <c r="O203" s="180"/>
      <c r="P203" s="5" t="s">
        <v>2739</v>
      </c>
    </row>
    <row r="204" spans="1:16">
      <c r="A204" s="1503" t="str">
        <f>IF(ISERROR(#REF!),"xx","")</f>
        <v>xx</v>
      </c>
      <c r="B204" s="662">
        <v>9967006372</v>
      </c>
      <c r="C204" s="1350"/>
      <c r="D204" s="669" t="s">
        <v>3916</v>
      </c>
      <c r="E204" s="664"/>
      <c r="F204" s="279">
        <v>14047.254144000004</v>
      </c>
      <c r="G204" s="17" t="s">
        <v>3791</v>
      </c>
      <c r="H204" s="162"/>
      <c r="I204" s="162"/>
      <c r="J204" s="139"/>
      <c r="K204" s="153"/>
      <c r="L204" s="139"/>
      <c r="M204" s="183"/>
      <c r="N204" s="139"/>
      <c r="O204" s="58"/>
      <c r="P204" s="1716" t="s">
        <v>3746</v>
      </c>
    </row>
    <row r="205" spans="1:16">
      <c r="A205" s="1503" t="str">
        <f>IF(ISERROR(#REF!),"xx","")</f>
        <v>xx</v>
      </c>
      <c r="B205" s="665">
        <v>9967006373</v>
      </c>
      <c r="C205" s="1351"/>
      <c r="D205" s="670" t="s">
        <v>3918</v>
      </c>
      <c r="E205" s="667"/>
      <c r="F205" s="279">
        <v>11515.730688000001</v>
      </c>
      <c r="G205" s="19" t="s">
        <v>3791</v>
      </c>
      <c r="H205" s="164"/>
      <c r="I205" s="164"/>
      <c r="J205" s="123"/>
      <c r="K205" s="171"/>
      <c r="L205" s="123"/>
      <c r="M205" s="209"/>
      <c r="N205" s="123"/>
      <c r="O205" s="199"/>
      <c r="P205" s="1715" t="s">
        <v>3747</v>
      </c>
    </row>
    <row r="206" spans="1:16">
      <c r="A206" s="1503" t="str">
        <f>IF(ISERROR(#REF!),"xx","")</f>
        <v>xx</v>
      </c>
      <c r="B206" s="662">
        <v>9967002122</v>
      </c>
      <c r="C206" s="1350"/>
      <c r="D206" s="669" t="s">
        <v>1919</v>
      </c>
      <c r="E206" s="664"/>
      <c r="F206" s="279">
        <v>3230.9615923200008</v>
      </c>
      <c r="G206" s="243" t="s">
        <v>3791</v>
      </c>
      <c r="H206" s="162"/>
      <c r="I206" s="162"/>
      <c r="J206" s="162"/>
      <c r="K206" s="162"/>
      <c r="L206" s="139"/>
      <c r="M206" s="139"/>
      <c r="N206" s="139"/>
      <c r="O206" s="116"/>
      <c r="P206" s="14"/>
    </row>
    <row r="207" spans="1:16">
      <c r="A207" s="1503" t="str">
        <f>IF(ISERROR(#REF!),"xx","")</f>
        <v>xx</v>
      </c>
      <c r="B207" s="662">
        <v>9967002124</v>
      </c>
      <c r="C207" s="1350"/>
      <c r="D207" s="669" t="s">
        <v>1911</v>
      </c>
      <c r="E207" s="664"/>
      <c r="F207" s="279">
        <v>2203.8597504000004</v>
      </c>
      <c r="G207" s="243" t="s">
        <v>3791</v>
      </c>
      <c r="H207" s="162"/>
      <c r="I207" s="162"/>
      <c r="J207" s="162"/>
      <c r="K207" s="162"/>
      <c r="L207" s="139"/>
      <c r="M207" s="139"/>
      <c r="N207" s="139"/>
      <c r="O207" s="116"/>
      <c r="P207" s="14"/>
    </row>
    <row r="208" spans="1:16">
      <c r="A208" s="1503" t="str">
        <f>IF(ISERROR(#REF!),"xx","")</f>
        <v>xx</v>
      </c>
      <c r="B208" s="662">
        <v>9967002123</v>
      </c>
      <c r="C208" s="1350"/>
      <c r="D208" s="669" t="s">
        <v>1912</v>
      </c>
      <c r="E208" s="664"/>
      <c r="F208" s="279">
        <v>1224.7804800000001</v>
      </c>
      <c r="G208" s="243" t="s">
        <v>3791</v>
      </c>
      <c r="H208" s="162"/>
      <c r="I208" s="162"/>
      <c r="J208" s="162"/>
      <c r="K208" s="162"/>
      <c r="L208" s="139"/>
      <c r="M208" s="139"/>
      <c r="N208" s="139"/>
      <c r="O208" s="116"/>
      <c r="P208" s="14"/>
    </row>
    <row r="209" spans="1:19">
      <c r="A209" s="1503" t="str">
        <f>IF(ISERROR(#REF!),"xx","")</f>
        <v>xx</v>
      </c>
      <c r="B209" s="665">
        <v>9967002460</v>
      </c>
      <c r="C209" s="1351"/>
      <c r="D209" s="670" t="s">
        <v>1940</v>
      </c>
      <c r="E209" s="667"/>
      <c r="F209" s="279">
        <v>2793.1514688000007</v>
      </c>
      <c r="G209" s="244" t="s">
        <v>3791</v>
      </c>
      <c r="H209" s="164"/>
      <c r="I209" s="164"/>
      <c r="J209" s="164"/>
      <c r="K209" s="164"/>
      <c r="L209" s="123"/>
      <c r="M209" s="123"/>
      <c r="N209" s="123"/>
      <c r="O209" s="180"/>
      <c r="P209" s="5"/>
    </row>
    <row r="210" spans="1:19" s="44" customFormat="1">
      <c r="A210" s="1503" t="str">
        <f>IF(ISERROR(#REF!),"xx","")</f>
        <v>xx</v>
      </c>
      <c r="B210" s="662">
        <v>9967004087</v>
      </c>
      <c r="C210" s="1350"/>
      <c r="D210" s="669" t="s">
        <v>3233</v>
      </c>
      <c r="E210" s="664"/>
      <c r="F210" s="279">
        <v>4162.3535923200006</v>
      </c>
      <c r="G210" s="243" t="s">
        <v>3791</v>
      </c>
      <c r="H210" s="162"/>
      <c r="I210" s="162"/>
      <c r="J210" s="162"/>
      <c r="K210" s="162"/>
      <c r="L210" s="139"/>
      <c r="M210" s="139"/>
      <c r="N210" s="139"/>
      <c r="O210" s="869"/>
      <c r="P210" s="14"/>
      <c r="Q210"/>
      <c r="R210"/>
      <c r="S210" s="532"/>
    </row>
    <row r="211" spans="1:19" s="44" customFormat="1">
      <c r="A211" s="1503" t="str">
        <f>IF(ISERROR(#REF!),"xx","")</f>
        <v>xx</v>
      </c>
      <c r="B211" s="662">
        <v>9967004088</v>
      </c>
      <c r="C211" s="1350"/>
      <c r="D211" s="669" t="s">
        <v>3234</v>
      </c>
      <c r="E211" s="664"/>
      <c r="F211" s="279">
        <v>5093.7455923200005</v>
      </c>
      <c r="G211" s="243" t="s">
        <v>3791</v>
      </c>
      <c r="H211" s="162"/>
      <c r="I211" s="162"/>
      <c r="J211" s="162"/>
      <c r="K211" s="162"/>
      <c r="L211" s="139"/>
      <c r="M211" s="139"/>
      <c r="N211" s="139"/>
      <c r="O211" s="869"/>
      <c r="P211" s="14"/>
      <c r="Q211"/>
      <c r="R211"/>
      <c r="S211" s="532"/>
    </row>
    <row r="212" spans="1:19" s="44" customFormat="1">
      <c r="A212" s="1503" t="str">
        <f>IF(ISERROR(#REF!),"xx","")</f>
        <v>xx</v>
      </c>
      <c r="B212" s="662">
        <v>9967004089</v>
      </c>
      <c r="C212" s="1350"/>
      <c r="D212" s="669" t="s">
        <v>3235</v>
      </c>
      <c r="E212" s="664"/>
      <c r="F212" s="279">
        <v>3135.2517504000002</v>
      </c>
      <c r="G212" s="243" t="s">
        <v>3791</v>
      </c>
      <c r="H212" s="162"/>
      <c r="I212" s="162"/>
      <c r="J212" s="162"/>
      <c r="K212" s="162"/>
      <c r="L212" s="139"/>
      <c r="M212" s="139"/>
      <c r="N212" s="139"/>
      <c r="O212" s="869"/>
      <c r="P212" s="14"/>
      <c r="Q212"/>
      <c r="R212"/>
      <c r="S212" s="532"/>
    </row>
    <row r="213" spans="1:19" s="44" customFormat="1">
      <c r="A213" s="1503" t="str">
        <f>IF(ISERROR(#REF!),"xx","")</f>
        <v>xx</v>
      </c>
      <c r="B213" s="665">
        <v>9967004090</v>
      </c>
      <c r="C213" s="1351"/>
      <c r="D213" s="670" t="s">
        <v>3236</v>
      </c>
      <c r="E213" s="667"/>
      <c r="F213" s="279">
        <v>4066.643750400001</v>
      </c>
      <c r="G213" s="244" t="s">
        <v>3791</v>
      </c>
      <c r="H213" s="164"/>
      <c r="I213" s="164"/>
      <c r="J213" s="164"/>
      <c r="K213" s="164"/>
      <c r="L213" s="123"/>
      <c r="M213" s="123"/>
      <c r="N213" s="123"/>
      <c r="O213" s="923"/>
      <c r="P213" s="5"/>
      <c r="Q213"/>
      <c r="R213"/>
      <c r="S213" s="532"/>
    </row>
    <row r="214" spans="1:19" s="248" customFormat="1" ht="12.75" customHeight="1">
      <c r="A214" s="1503"/>
      <c r="B214" s="860"/>
      <c r="C214" s="1399"/>
      <c r="D214" s="861"/>
      <c r="E214" s="325"/>
      <c r="F214" s="1604"/>
      <c r="G214" s="863"/>
      <c r="H214" s="863"/>
      <c r="I214" s="246"/>
      <c r="J214" s="246"/>
      <c r="K214" s="861"/>
      <c r="L214" s="862"/>
      <c r="M214" s="862"/>
      <c r="N214" s="862"/>
      <c r="O214" s="864"/>
      <c r="P214" s="864"/>
      <c r="Q214"/>
      <c r="R214"/>
    </row>
    <row r="215" spans="1:19">
      <c r="A215" s="1503" t="str">
        <f>IF(ISERROR(#REF!),"xx","")</f>
        <v>xx</v>
      </c>
      <c r="B215" s="665" t="s">
        <v>4191</v>
      </c>
      <c r="C215" s="1351"/>
      <c r="D215" s="666" t="s">
        <v>3792</v>
      </c>
      <c r="E215" s="667" t="s">
        <v>1791</v>
      </c>
      <c r="F215" s="279">
        <v>586.05047424000009</v>
      </c>
      <c r="G215" s="172"/>
      <c r="H215" s="164" t="s">
        <v>4161</v>
      </c>
      <c r="I215" s="164" t="s">
        <v>4173</v>
      </c>
      <c r="J215" s="164" t="s">
        <v>4174</v>
      </c>
      <c r="K215" s="164" t="s">
        <v>4543</v>
      </c>
      <c r="L215" s="123"/>
      <c r="M215" s="123"/>
      <c r="N215" s="123"/>
      <c r="O215" s="180"/>
      <c r="P215" s="310"/>
    </row>
    <row r="216" spans="1:19" s="44" customFormat="1">
      <c r="A216" s="1503" t="str">
        <f>IF(ISERROR(#REF!),"xx","")</f>
        <v>xx</v>
      </c>
      <c r="B216" s="723">
        <v>9967003442</v>
      </c>
      <c r="C216" s="1364"/>
      <c r="D216" s="725" t="s">
        <v>3922</v>
      </c>
      <c r="E216" s="729"/>
      <c r="F216" s="279">
        <v>4581.3682252800008</v>
      </c>
      <c r="G216" s="1251" t="s">
        <v>3793</v>
      </c>
      <c r="H216" s="498"/>
      <c r="I216" s="457"/>
      <c r="J216" s="457"/>
      <c r="K216" s="498"/>
      <c r="L216" s="457"/>
      <c r="M216" s="461"/>
      <c r="N216" s="461"/>
      <c r="O216" s="465"/>
      <c r="P216" s="155" t="s">
        <v>2927</v>
      </c>
      <c r="Q216"/>
      <c r="R216"/>
    </row>
    <row r="217" spans="1:19" s="44" customFormat="1">
      <c r="A217" s="1503" t="str">
        <f>IF(ISERROR(#REF!),"xx","")</f>
        <v>xx</v>
      </c>
      <c r="B217" s="730">
        <v>9967003443</v>
      </c>
      <c r="C217" s="1365"/>
      <c r="D217" s="732" t="s">
        <v>3923</v>
      </c>
      <c r="E217" s="733"/>
      <c r="F217" s="279">
        <v>4581.3682252800008</v>
      </c>
      <c r="G217" s="17" t="s">
        <v>3793</v>
      </c>
      <c r="H217" s="162"/>
      <c r="I217" s="462"/>
      <c r="J217" s="493"/>
      <c r="K217" s="1523"/>
      <c r="L217" s="494"/>
      <c r="M217" s="494"/>
      <c r="N217" s="494"/>
      <c r="O217" s="495"/>
      <c r="P217" s="86" t="s">
        <v>2928</v>
      </c>
      <c r="Q217"/>
      <c r="R217"/>
    </row>
    <row r="218" spans="1:19">
      <c r="A218" s="1503" t="str">
        <f>IF(ISERROR(#REF!),"xx","")</f>
        <v>xx</v>
      </c>
      <c r="B218" s="665">
        <v>9967003444</v>
      </c>
      <c r="C218" s="1351"/>
      <c r="D218" s="670" t="s">
        <v>3924</v>
      </c>
      <c r="E218" s="667"/>
      <c r="F218" s="279">
        <v>4581.3682252800008</v>
      </c>
      <c r="G218" s="244" t="s">
        <v>3793</v>
      </c>
      <c r="H218" s="164"/>
      <c r="I218" s="164"/>
      <c r="J218" s="164"/>
      <c r="K218" s="164"/>
      <c r="L218" s="123"/>
      <c r="M218" s="123"/>
      <c r="N218" s="123"/>
      <c r="O218" s="180"/>
      <c r="P218" s="310" t="s">
        <v>2929</v>
      </c>
    </row>
    <row r="219" spans="1:19">
      <c r="A219" s="1503" t="str">
        <f>IF(ISERROR(#REF!),"xx","")</f>
        <v>xx</v>
      </c>
      <c r="B219" s="662">
        <v>9967003445</v>
      </c>
      <c r="C219" s="1350"/>
      <c r="D219" s="669" t="s">
        <v>3925</v>
      </c>
      <c r="E219" s="664"/>
      <c r="F219" s="279">
        <v>2013.5763648000002</v>
      </c>
      <c r="G219" s="17" t="s">
        <v>3793</v>
      </c>
      <c r="H219" s="162"/>
      <c r="I219" s="162"/>
      <c r="J219" s="139"/>
      <c r="K219" s="153"/>
      <c r="L219" s="139"/>
      <c r="M219" s="183"/>
      <c r="N219" s="139"/>
      <c r="O219" s="58"/>
      <c r="P219" s="86" t="s">
        <v>2930</v>
      </c>
    </row>
    <row r="220" spans="1:19">
      <c r="A220" s="1503" t="str">
        <f>IF(ISERROR(#REF!),"xx","")</f>
        <v>xx</v>
      </c>
      <c r="B220" s="662">
        <v>9967003446</v>
      </c>
      <c r="C220" s="1350"/>
      <c r="D220" s="669" t="s">
        <v>3926</v>
      </c>
      <c r="E220" s="664"/>
      <c r="F220" s="279">
        <v>8239.0563763200007</v>
      </c>
      <c r="G220" s="17" t="s">
        <v>3793</v>
      </c>
      <c r="H220" s="162"/>
      <c r="I220" s="162"/>
      <c r="J220" s="139"/>
      <c r="K220" s="153"/>
      <c r="L220" s="139"/>
      <c r="M220" s="183"/>
      <c r="N220" s="139"/>
      <c r="O220" s="58"/>
      <c r="P220" s="86" t="s">
        <v>2931</v>
      </c>
    </row>
    <row r="221" spans="1:19">
      <c r="A221" s="1503" t="str">
        <f>IF(ISERROR(#REF!),"xx","")</f>
        <v>xx</v>
      </c>
      <c r="B221" s="662">
        <v>9967001565</v>
      </c>
      <c r="C221" s="1350"/>
      <c r="D221" s="669" t="s">
        <v>2919</v>
      </c>
      <c r="E221" s="664"/>
      <c r="F221" s="279">
        <v>1131.4736294400002</v>
      </c>
      <c r="G221" s="243" t="s">
        <v>3793</v>
      </c>
      <c r="H221" s="162"/>
      <c r="I221" s="162"/>
      <c r="J221" s="162"/>
      <c r="K221" s="162"/>
      <c r="L221" s="139"/>
      <c r="M221" s="139"/>
      <c r="N221" s="139"/>
      <c r="O221" s="116"/>
      <c r="P221" s="86"/>
    </row>
    <row r="222" spans="1:19" s="248" customFormat="1" ht="12.75" customHeight="1">
      <c r="A222" s="1503"/>
      <c r="B222" s="860"/>
      <c r="C222" s="1399"/>
      <c r="D222" s="861"/>
      <c r="E222" s="325"/>
      <c r="F222" s="1604"/>
      <c r="G222" s="863"/>
      <c r="H222" s="863"/>
      <c r="I222" s="246"/>
      <c r="J222" s="246"/>
      <c r="K222" s="861"/>
      <c r="L222" s="862"/>
      <c r="M222" s="862"/>
      <c r="N222" s="862"/>
      <c r="O222" s="864"/>
      <c r="P222" s="864"/>
      <c r="Q222"/>
      <c r="R222"/>
    </row>
    <row r="223" spans="1:19">
      <c r="A223" s="1503" t="str">
        <f>IF(ISERROR(#REF!),"xx","")</f>
        <v>xx</v>
      </c>
      <c r="B223" s="662" t="s">
        <v>4525</v>
      </c>
      <c r="C223" s="1350"/>
      <c r="D223" s="663" t="s">
        <v>4538</v>
      </c>
      <c r="E223" s="664" t="s">
        <v>3795</v>
      </c>
      <c r="F223" s="279">
        <v>6948.7990387200016</v>
      </c>
      <c r="G223" s="166" t="s">
        <v>4172</v>
      </c>
      <c r="H223" s="162" t="s">
        <v>4161</v>
      </c>
      <c r="I223" s="162" t="s">
        <v>4173</v>
      </c>
      <c r="J223" s="162" t="s">
        <v>4174</v>
      </c>
      <c r="K223" s="162" t="s">
        <v>4543</v>
      </c>
      <c r="L223" s="139"/>
      <c r="M223" s="139"/>
      <c r="N223" s="139"/>
      <c r="O223" s="116"/>
      <c r="P223" s="86" t="s">
        <v>2521</v>
      </c>
    </row>
    <row r="224" spans="1:19">
      <c r="A224" s="1503" t="str">
        <f>IF(ISERROR(#REF!),"xx","")</f>
        <v>xx</v>
      </c>
      <c r="B224" s="665" t="s">
        <v>4191</v>
      </c>
      <c r="C224" s="1351"/>
      <c r="D224" s="666" t="s">
        <v>3792</v>
      </c>
      <c r="E224" s="667" t="s">
        <v>1791</v>
      </c>
      <c r="F224" s="279">
        <v>586.05047424000009</v>
      </c>
      <c r="G224" s="172" t="s">
        <v>4172</v>
      </c>
      <c r="H224" s="164" t="s">
        <v>4161</v>
      </c>
      <c r="I224" s="164" t="s">
        <v>4173</v>
      </c>
      <c r="J224" s="164" t="s">
        <v>4174</v>
      </c>
      <c r="K224" s="164" t="s">
        <v>4543</v>
      </c>
      <c r="L224" s="123"/>
      <c r="M224" s="123"/>
      <c r="N224" s="123"/>
      <c r="O224" s="180"/>
      <c r="P224" s="310"/>
    </row>
    <row r="225" spans="1:19">
      <c r="A225" s="1503"/>
      <c r="B225" s="662">
        <v>9967008245</v>
      </c>
      <c r="C225" s="1350"/>
      <c r="D225" s="669" t="s">
        <v>4508</v>
      </c>
      <c r="E225" s="664"/>
      <c r="F225" s="279">
        <v>276.62342400000006</v>
      </c>
      <c r="G225" s="243" t="s">
        <v>3794</v>
      </c>
      <c r="H225" s="162"/>
      <c r="I225" s="162"/>
      <c r="J225" s="162"/>
      <c r="K225" s="162"/>
      <c r="L225" s="139"/>
      <c r="M225" s="139"/>
      <c r="N225" s="139"/>
      <c r="O225" s="116"/>
      <c r="P225" s="14"/>
    </row>
    <row r="226" spans="1:19">
      <c r="A226" s="1503" t="str">
        <f>IF(ISERROR(#REF!),"xx","")</f>
        <v>xx</v>
      </c>
      <c r="B226" s="662">
        <v>9967002747</v>
      </c>
      <c r="C226" s="1350"/>
      <c r="D226" s="669" t="s">
        <v>3912</v>
      </c>
      <c r="E226" s="664"/>
      <c r="F226" s="279">
        <v>4524.7209638400009</v>
      </c>
      <c r="G226" s="243" t="s">
        <v>3794</v>
      </c>
      <c r="H226" s="162"/>
      <c r="I226" s="162"/>
      <c r="J226" s="162"/>
      <c r="K226" s="162"/>
      <c r="L226" s="139"/>
      <c r="M226" s="139"/>
      <c r="N226" s="139"/>
      <c r="O226" s="116"/>
      <c r="P226" s="14" t="s">
        <v>2739</v>
      </c>
    </row>
    <row r="227" spans="1:19">
      <c r="A227" s="1503" t="str">
        <f>IF(ISERROR(#REF!),"xx","")</f>
        <v>xx</v>
      </c>
      <c r="B227" s="662">
        <v>9967002749</v>
      </c>
      <c r="C227" s="1350"/>
      <c r="D227" s="669" t="s">
        <v>3913</v>
      </c>
      <c r="E227" s="664"/>
      <c r="F227" s="279">
        <v>806.75312255999995</v>
      </c>
      <c r="G227" s="243" t="s">
        <v>3794</v>
      </c>
      <c r="H227" s="162"/>
      <c r="I227" s="162"/>
      <c r="J227" s="162"/>
      <c r="K227" s="162"/>
      <c r="L227" s="139"/>
      <c r="M227" s="139"/>
      <c r="N227" s="139"/>
      <c r="O227" s="116"/>
      <c r="P227" s="14" t="s">
        <v>2739</v>
      </c>
    </row>
    <row r="228" spans="1:19">
      <c r="A228" s="1503" t="str">
        <f>IF(ISERROR(#REF!),"xx","")</f>
        <v>xx</v>
      </c>
      <c r="B228" s="665">
        <v>9967002750</v>
      </c>
      <c r="C228" s="1351"/>
      <c r="D228" s="670" t="s">
        <v>3914</v>
      </c>
      <c r="E228" s="667"/>
      <c r="F228" s="279">
        <v>806.75312255999995</v>
      </c>
      <c r="G228" s="244" t="s">
        <v>3794</v>
      </c>
      <c r="H228" s="164"/>
      <c r="I228" s="164"/>
      <c r="J228" s="164"/>
      <c r="K228" s="164"/>
      <c r="L228" s="123"/>
      <c r="M228" s="123"/>
      <c r="N228" s="123"/>
      <c r="O228" s="180"/>
      <c r="P228" s="5" t="s">
        <v>2739</v>
      </c>
    </row>
    <row r="229" spans="1:19">
      <c r="A229" s="1503" t="str">
        <f>IF(ISERROR(#REF!),"xx","")</f>
        <v>xx</v>
      </c>
      <c r="B229" s="662">
        <v>9967002437</v>
      </c>
      <c r="C229" s="1350"/>
      <c r="D229" s="669" t="s">
        <v>2524</v>
      </c>
      <c r="E229" s="664"/>
      <c r="F229" s="279">
        <v>2192.4967680000004</v>
      </c>
      <c r="G229" s="243" t="s">
        <v>3794</v>
      </c>
      <c r="H229" s="162"/>
      <c r="I229" s="162"/>
      <c r="J229" s="162"/>
      <c r="K229" s="162"/>
      <c r="L229" s="139"/>
      <c r="M229" s="139"/>
      <c r="N229" s="139"/>
      <c r="O229" s="116"/>
      <c r="P229" s="14" t="s">
        <v>2739</v>
      </c>
    </row>
    <row r="230" spans="1:19">
      <c r="A230" s="1503" t="str">
        <f>IF(ISERROR(#REF!),"xx","")</f>
        <v>xx</v>
      </c>
      <c r="B230" s="662">
        <v>9967002744</v>
      </c>
      <c r="C230" s="1350"/>
      <c r="D230" s="669" t="s">
        <v>3641</v>
      </c>
      <c r="E230" s="664"/>
      <c r="F230" s="279">
        <v>957.07979136000006</v>
      </c>
      <c r="G230" s="243" t="s">
        <v>3794</v>
      </c>
      <c r="H230" s="162"/>
      <c r="I230" s="162"/>
      <c r="J230" s="162"/>
      <c r="K230" s="162"/>
      <c r="L230" s="139"/>
      <c r="M230" s="139"/>
      <c r="N230" s="139"/>
      <c r="O230" s="116"/>
      <c r="P230" s="14" t="s">
        <v>2739</v>
      </c>
    </row>
    <row r="231" spans="1:19">
      <c r="A231" s="1503" t="str">
        <f>IF(ISERROR(#REF!),"xx","")</f>
        <v>xx</v>
      </c>
      <c r="B231" s="665">
        <v>9967002745</v>
      </c>
      <c r="C231" s="1351"/>
      <c r="D231" s="670" t="s">
        <v>3642</v>
      </c>
      <c r="E231" s="667"/>
      <c r="F231" s="279">
        <v>2703.8123481600005</v>
      </c>
      <c r="G231" s="244" t="s">
        <v>3794</v>
      </c>
      <c r="H231" s="164"/>
      <c r="I231" s="164"/>
      <c r="J231" s="164"/>
      <c r="K231" s="164"/>
      <c r="L231" s="123"/>
      <c r="M231" s="123"/>
      <c r="N231" s="123"/>
      <c r="O231" s="180"/>
      <c r="P231" s="5" t="s">
        <v>2739</v>
      </c>
    </row>
    <row r="232" spans="1:19">
      <c r="A232" s="1503" t="str">
        <f>IF(ISERROR(#REF!),"xx","")</f>
        <v>xx</v>
      </c>
      <c r="B232" s="662">
        <v>9967002122</v>
      </c>
      <c r="C232" s="1350"/>
      <c r="D232" s="669" t="s">
        <v>1919</v>
      </c>
      <c r="E232" s="664"/>
      <c r="F232" s="279">
        <v>3230.9615923200008</v>
      </c>
      <c r="G232" s="243" t="s">
        <v>3794</v>
      </c>
      <c r="H232" s="162"/>
      <c r="I232" s="162"/>
      <c r="J232" s="162"/>
      <c r="K232" s="162"/>
      <c r="L232" s="139"/>
      <c r="M232" s="139"/>
      <c r="N232" s="139"/>
      <c r="O232" s="116"/>
      <c r="P232" s="14"/>
    </row>
    <row r="233" spans="1:19">
      <c r="A233" s="1503" t="str">
        <f>IF(ISERROR(#REF!),"xx","")</f>
        <v>xx</v>
      </c>
      <c r="B233" s="662">
        <v>9967002124</v>
      </c>
      <c r="C233" s="1350"/>
      <c r="D233" s="669" t="s">
        <v>1911</v>
      </c>
      <c r="E233" s="664"/>
      <c r="F233" s="279">
        <v>2203.8597504000004</v>
      </c>
      <c r="G233" s="243" t="s">
        <v>3794</v>
      </c>
      <c r="H233" s="162"/>
      <c r="I233" s="162"/>
      <c r="J233" s="162"/>
      <c r="K233" s="162"/>
      <c r="L233" s="139"/>
      <c r="M233" s="139"/>
      <c r="N233" s="139"/>
      <c r="O233" s="116"/>
      <c r="P233" s="14"/>
    </row>
    <row r="234" spans="1:19">
      <c r="A234" s="1503" t="str">
        <f>IF(ISERROR(#REF!),"xx","")</f>
        <v>xx</v>
      </c>
      <c r="B234" s="662">
        <v>9967002123</v>
      </c>
      <c r="C234" s="1350"/>
      <c r="D234" s="669" t="s">
        <v>1912</v>
      </c>
      <c r="E234" s="664"/>
      <c r="F234" s="279">
        <v>1224.7804800000001</v>
      </c>
      <c r="G234" s="243" t="s">
        <v>3794</v>
      </c>
      <c r="H234" s="162"/>
      <c r="I234" s="162"/>
      <c r="J234" s="162"/>
      <c r="K234" s="162"/>
      <c r="L234" s="139"/>
      <c r="M234" s="139"/>
      <c r="N234" s="139"/>
      <c r="O234" s="116"/>
      <c r="P234" s="14"/>
    </row>
    <row r="235" spans="1:19">
      <c r="A235" s="1503" t="str">
        <f>IF(ISERROR(#REF!),"xx","")</f>
        <v>xx</v>
      </c>
      <c r="B235" s="665">
        <v>9967002460</v>
      </c>
      <c r="C235" s="1351"/>
      <c r="D235" s="670" t="s">
        <v>1940</v>
      </c>
      <c r="E235" s="667"/>
      <c r="F235" s="279">
        <v>2793.1514688000007</v>
      </c>
      <c r="G235" s="244" t="s">
        <v>3794</v>
      </c>
      <c r="H235" s="164"/>
      <c r="I235" s="164"/>
      <c r="J235" s="164"/>
      <c r="K235" s="164"/>
      <c r="L235" s="123"/>
      <c r="M235" s="123"/>
      <c r="N235" s="123"/>
      <c r="O235" s="180"/>
      <c r="P235" s="5"/>
    </row>
    <row r="236" spans="1:19" s="44" customFormat="1">
      <c r="A236" s="1503" t="str">
        <f>IF(ISERROR(#REF!),"xx","")</f>
        <v>xx</v>
      </c>
      <c r="B236" s="662">
        <v>9967004087</v>
      </c>
      <c r="C236" s="1350"/>
      <c r="D236" s="669" t="s">
        <v>3233</v>
      </c>
      <c r="E236" s="664"/>
      <c r="F236" s="279">
        <v>4162.3535923200006</v>
      </c>
      <c r="G236" s="243" t="s">
        <v>3794</v>
      </c>
      <c r="H236" s="162"/>
      <c r="I236" s="162"/>
      <c r="J236" s="162"/>
      <c r="K236" s="162"/>
      <c r="L236" s="139"/>
      <c r="M236" s="139"/>
      <c r="N236" s="139"/>
      <c r="O236" s="869"/>
      <c r="P236" s="14"/>
      <c r="Q236"/>
      <c r="R236"/>
      <c r="S236" s="532"/>
    </row>
    <row r="237" spans="1:19" s="44" customFormat="1">
      <c r="A237" s="1503" t="str">
        <f>IF(ISERROR(#REF!),"xx","")</f>
        <v>xx</v>
      </c>
      <c r="B237" s="662">
        <v>9967004088</v>
      </c>
      <c r="C237" s="1350"/>
      <c r="D237" s="669" t="s">
        <v>3234</v>
      </c>
      <c r="E237" s="664"/>
      <c r="F237" s="279">
        <v>5093.7455923200005</v>
      </c>
      <c r="G237" s="243" t="s">
        <v>3794</v>
      </c>
      <c r="H237" s="162"/>
      <c r="I237" s="162"/>
      <c r="J237" s="162"/>
      <c r="K237" s="162"/>
      <c r="L237" s="139"/>
      <c r="M237" s="139"/>
      <c r="N237" s="139"/>
      <c r="O237" s="869"/>
      <c r="P237" s="14"/>
      <c r="Q237"/>
      <c r="R237"/>
      <c r="S237" s="532"/>
    </row>
    <row r="238" spans="1:19" s="44" customFormat="1">
      <c r="A238" s="1503" t="str">
        <f>IF(ISERROR(#REF!),"xx","")</f>
        <v>xx</v>
      </c>
      <c r="B238" s="662">
        <v>9967004089</v>
      </c>
      <c r="C238" s="1350"/>
      <c r="D238" s="669" t="s">
        <v>3235</v>
      </c>
      <c r="E238" s="664"/>
      <c r="F238" s="279">
        <v>3135.2517504000002</v>
      </c>
      <c r="G238" s="243" t="s">
        <v>3794</v>
      </c>
      <c r="H238" s="162"/>
      <c r="I238" s="162"/>
      <c r="J238" s="162"/>
      <c r="K238" s="162"/>
      <c r="L238" s="139"/>
      <c r="M238" s="139"/>
      <c r="N238" s="139"/>
      <c r="O238" s="869"/>
      <c r="P238" s="14"/>
      <c r="Q238"/>
      <c r="R238"/>
      <c r="S238" s="532"/>
    </row>
    <row r="239" spans="1:19" s="44" customFormat="1">
      <c r="A239" s="1503" t="str">
        <f>IF(ISERROR(#REF!),"xx","")</f>
        <v>xx</v>
      </c>
      <c r="B239" s="665">
        <v>9967004090</v>
      </c>
      <c r="C239" s="1351"/>
      <c r="D239" s="670" t="s">
        <v>3236</v>
      </c>
      <c r="E239" s="667"/>
      <c r="F239" s="279">
        <v>4066.643750400001</v>
      </c>
      <c r="G239" s="244" t="s">
        <v>3794</v>
      </c>
      <c r="H239" s="164"/>
      <c r="I239" s="164"/>
      <c r="J239" s="164"/>
      <c r="K239" s="164"/>
      <c r="L239" s="123"/>
      <c r="M239" s="123"/>
      <c r="N239" s="123"/>
      <c r="O239" s="923"/>
      <c r="P239" s="5"/>
      <c r="Q239"/>
      <c r="R239"/>
      <c r="S239" s="532"/>
    </row>
    <row r="240" spans="1:19" s="248" customFormat="1" ht="12.75" customHeight="1">
      <c r="A240" s="1503"/>
      <c r="B240" s="860"/>
      <c r="C240" s="1399"/>
      <c r="D240" s="861"/>
      <c r="E240" s="325"/>
      <c r="F240" s="1604"/>
      <c r="G240" s="863"/>
      <c r="H240" s="863"/>
      <c r="I240" s="246"/>
      <c r="J240" s="246"/>
      <c r="K240" s="861"/>
      <c r="L240" s="862"/>
      <c r="M240" s="862"/>
      <c r="N240" s="862"/>
      <c r="O240" s="864"/>
      <c r="P240" s="864"/>
      <c r="Q240"/>
      <c r="R240"/>
    </row>
    <row r="241" spans="1:18">
      <c r="A241" s="1503" t="str">
        <f>IF(ISERROR(#REF!),"xx","")</f>
        <v>xx</v>
      </c>
      <c r="B241" s="755" t="s">
        <v>4196</v>
      </c>
      <c r="C241" s="1347"/>
      <c r="D241" s="756" t="s">
        <v>4197</v>
      </c>
      <c r="E241" s="757" t="s">
        <v>245</v>
      </c>
      <c r="F241" s="279">
        <v>4522.2434611200006</v>
      </c>
      <c r="G241" s="166" t="s">
        <v>4172</v>
      </c>
      <c r="H241" s="162" t="s">
        <v>4161</v>
      </c>
      <c r="I241" s="162" t="s">
        <v>4173</v>
      </c>
      <c r="J241" s="167"/>
      <c r="K241" s="162"/>
      <c r="L241" s="139"/>
      <c r="M241" s="139"/>
      <c r="N241" s="139"/>
      <c r="O241" s="116"/>
      <c r="P241" s="86" t="s">
        <v>3927</v>
      </c>
    </row>
    <row r="242" spans="1:18">
      <c r="A242" s="1503" t="str">
        <f>IF(ISERROR(#REF!),"xx","")</f>
        <v>xx</v>
      </c>
      <c r="B242" s="755" t="s">
        <v>4281</v>
      </c>
      <c r="C242" s="1347"/>
      <c r="D242" s="756" t="s">
        <v>4282</v>
      </c>
      <c r="E242" s="757" t="s">
        <v>245</v>
      </c>
      <c r="F242" s="279">
        <v>5388.6429273600006</v>
      </c>
      <c r="G242" s="166"/>
      <c r="H242" s="162"/>
      <c r="I242" s="162"/>
      <c r="J242" s="167" t="s">
        <v>4174</v>
      </c>
      <c r="K242" s="162" t="s">
        <v>4543</v>
      </c>
      <c r="L242" s="139"/>
      <c r="M242" s="139"/>
      <c r="N242" s="139"/>
      <c r="O242" s="116"/>
      <c r="P242" s="86" t="s">
        <v>4283</v>
      </c>
    </row>
    <row r="243" spans="1:18">
      <c r="A243" s="1503" t="str">
        <f>IF(ISERROR(#REF!),"xx","")</f>
        <v>xx</v>
      </c>
      <c r="B243" s="674" t="s">
        <v>3801</v>
      </c>
      <c r="C243" s="1349"/>
      <c r="D243" s="708" t="s">
        <v>2428</v>
      </c>
      <c r="E243" s="673" t="s">
        <v>2431</v>
      </c>
      <c r="F243" s="279">
        <v>1733.5254182400001</v>
      </c>
      <c r="G243" s="169"/>
      <c r="H243" s="160" t="s">
        <v>4161</v>
      </c>
      <c r="I243" s="160" t="s">
        <v>4173</v>
      </c>
      <c r="J243" s="160" t="s">
        <v>4174</v>
      </c>
      <c r="K243" s="160" t="s">
        <v>4543</v>
      </c>
      <c r="L243" s="124"/>
      <c r="M243" s="124"/>
      <c r="N243" s="124"/>
      <c r="O243" s="179"/>
      <c r="P243" s="155"/>
    </row>
    <row r="244" spans="1:18">
      <c r="A244" s="1503" t="str">
        <f>IF(ISERROR(#REF!),"xx","")</f>
        <v>xx</v>
      </c>
      <c r="B244" s="665" t="s">
        <v>4194</v>
      </c>
      <c r="C244" s="1351"/>
      <c r="D244" s="666" t="s">
        <v>4195</v>
      </c>
      <c r="E244" s="667" t="s">
        <v>4284</v>
      </c>
      <c r="F244" s="279">
        <v>2616.29875584</v>
      </c>
      <c r="G244" s="172"/>
      <c r="H244" s="164" t="s">
        <v>4161</v>
      </c>
      <c r="I244" s="164" t="s">
        <v>4173</v>
      </c>
      <c r="J244" s="164" t="s">
        <v>4174</v>
      </c>
      <c r="K244" s="164" t="s">
        <v>4543</v>
      </c>
      <c r="L244" s="123"/>
      <c r="M244" s="123"/>
      <c r="N244" s="123"/>
      <c r="O244" s="180"/>
      <c r="P244" s="310" t="s">
        <v>2667</v>
      </c>
    </row>
    <row r="245" spans="1:18">
      <c r="A245" s="1503" t="str">
        <f>IF(ISERROR(#REF!),"xx","")</f>
        <v>xx</v>
      </c>
      <c r="B245" s="662">
        <v>9967005205</v>
      </c>
      <c r="C245" s="1350"/>
      <c r="D245" s="669" t="s">
        <v>3946</v>
      </c>
      <c r="E245" s="664"/>
      <c r="F245" s="279">
        <v>1689.9176448000005</v>
      </c>
      <c r="G245" s="243" t="s">
        <v>4285</v>
      </c>
      <c r="H245" s="162"/>
      <c r="I245" s="162"/>
      <c r="J245" s="162"/>
      <c r="K245" s="162"/>
      <c r="L245" s="139"/>
      <c r="M245" s="139"/>
      <c r="N245" s="139"/>
      <c r="O245" s="116"/>
      <c r="P245" s="86" t="s">
        <v>4527</v>
      </c>
    </row>
    <row r="246" spans="1:18">
      <c r="A246" s="1503" t="str">
        <f>IF(ISERROR(#REF!),"xx","")</f>
        <v>xx</v>
      </c>
      <c r="B246" s="662">
        <v>9967005206</v>
      </c>
      <c r="C246" s="1350"/>
      <c r="D246" s="669" t="s">
        <v>3947</v>
      </c>
      <c r="E246" s="664"/>
      <c r="F246" s="279">
        <v>331.72457472000008</v>
      </c>
      <c r="G246" s="243" t="s">
        <v>4285</v>
      </c>
      <c r="H246" s="162"/>
      <c r="I246" s="162"/>
      <c r="J246" s="162"/>
      <c r="K246" s="162"/>
      <c r="L246" s="139"/>
      <c r="M246" s="139"/>
      <c r="N246" s="139"/>
      <c r="O246" s="116"/>
      <c r="P246" s="86"/>
    </row>
    <row r="247" spans="1:18">
      <c r="A247" s="1503" t="str">
        <f>IF(ISERROR(#REF!),"xx","")</f>
        <v>xx</v>
      </c>
      <c r="B247" s="662">
        <v>9967005207</v>
      </c>
      <c r="C247" s="1350"/>
      <c r="D247" s="669" t="s">
        <v>3948</v>
      </c>
      <c r="E247" s="664"/>
      <c r="F247" s="279">
        <v>1373.0580864000001</v>
      </c>
      <c r="G247" s="243" t="s">
        <v>4285</v>
      </c>
      <c r="H247" s="162"/>
      <c r="I247" s="162"/>
      <c r="J247" s="162"/>
      <c r="K247" s="162"/>
      <c r="L247" s="139"/>
      <c r="M247" s="139"/>
      <c r="N247" s="139"/>
      <c r="O247" s="116"/>
      <c r="P247" s="86"/>
    </row>
    <row r="248" spans="1:18">
      <c r="A248" s="1503" t="str">
        <f>IF(ISERROR(#REF!),"xx","")</f>
        <v>xx</v>
      </c>
      <c r="B248" s="665">
        <v>9967005208</v>
      </c>
      <c r="C248" s="1351"/>
      <c r="D248" s="670" t="s">
        <v>3949</v>
      </c>
      <c r="E248" s="667"/>
      <c r="F248" s="279">
        <v>269.52621696000011</v>
      </c>
      <c r="G248" s="244" t="s">
        <v>4285</v>
      </c>
      <c r="H248" s="164"/>
      <c r="I248" s="164"/>
      <c r="J248" s="164"/>
      <c r="K248" s="164"/>
      <c r="L248" s="123"/>
      <c r="M248" s="123"/>
      <c r="N248" s="123"/>
      <c r="O248" s="180"/>
      <c r="P248" s="310"/>
    </row>
    <row r="249" spans="1:18">
      <c r="A249" s="1503"/>
      <c r="G249" s="287"/>
      <c r="H249" s="287"/>
      <c r="I249" s="433"/>
      <c r="J249" s="433"/>
      <c r="K249" s="1"/>
      <c r="L249" s="129"/>
      <c r="M249" s="129"/>
      <c r="N249" s="129"/>
      <c r="O249" s="129"/>
    </row>
    <row r="250" spans="1:18" s="78" customFormat="1">
      <c r="A250" s="1503"/>
      <c r="B250" s="90" t="s">
        <v>1030</v>
      </c>
      <c r="C250" s="1343"/>
      <c r="D250" s="83"/>
      <c r="E250" s="83"/>
      <c r="F250" s="91"/>
      <c r="G250" s="515" t="s">
        <v>10</v>
      </c>
      <c r="H250" s="515"/>
      <c r="I250" s="434"/>
      <c r="J250" s="434"/>
      <c r="K250" s="356"/>
      <c r="L250" s="131"/>
      <c r="M250" s="131"/>
      <c r="N250" s="131"/>
      <c r="O250" s="184"/>
      <c r="P250" s="89"/>
      <c r="Q250"/>
      <c r="R250"/>
    </row>
    <row r="251" spans="1:18" s="44" customFormat="1">
      <c r="A251" s="1503" t="str">
        <f>IF(ISERROR(#REF!),"xx","")</f>
        <v>xx</v>
      </c>
      <c r="B251" s="754" t="s">
        <v>4198</v>
      </c>
      <c r="C251" s="1360"/>
      <c r="D251" s="705" t="s">
        <v>3460</v>
      </c>
      <c r="E251" s="658" t="s">
        <v>717</v>
      </c>
      <c r="F251" s="279">
        <v>59.880744000000007</v>
      </c>
      <c r="G251" s="169" t="s">
        <v>4172</v>
      </c>
      <c r="H251" s="165"/>
      <c r="I251" s="322"/>
      <c r="J251" s="322"/>
      <c r="K251" s="322"/>
      <c r="L251" s="281"/>
      <c r="M251" s="281"/>
      <c r="N251" s="281"/>
      <c r="O251" s="364"/>
      <c r="P251" s="411" t="s">
        <v>2456</v>
      </c>
      <c r="Q251"/>
      <c r="R251"/>
    </row>
    <row r="252" spans="1:18" s="44" customFormat="1">
      <c r="A252" s="1503" t="str">
        <f>IF(ISERROR(#REF!),"xx","")</f>
        <v>xx</v>
      </c>
      <c r="B252" s="755" t="s">
        <v>4199</v>
      </c>
      <c r="C252" s="1347"/>
      <c r="D252" s="756" t="s">
        <v>3461</v>
      </c>
      <c r="E252" s="757" t="s">
        <v>718</v>
      </c>
      <c r="F252" s="279">
        <v>98.76636000000002</v>
      </c>
      <c r="G252" s="166" t="s">
        <v>4172</v>
      </c>
      <c r="H252" s="167"/>
      <c r="I252" s="323"/>
      <c r="J252" s="323"/>
      <c r="K252" s="323"/>
      <c r="L252" s="365"/>
      <c r="M252" s="365"/>
      <c r="N252" s="365"/>
      <c r="O252" s="366"/>
      <c r="P252" s="88" t="s">
        <v>2458</v>
      </c>
      <c r="Q252"/>
      <c r="R252"/>
    </row>
    <row r="253" spans="1:18" s="44" customFormat="1">
      <c r="A253" s="1503" t="str">
        <f>IF(ISERROR(#REF!),"xx","")</f>
        <v>xx</v>
      </c>
      <c r="B253" s="755" t="s">
        <v>4200</v>
      </c>
      <c r="C253" s="1347"/>
      <c r="D253" s="756" t="s">
        <v>3462</v>
      </c>
      <c r="E253" s="757" t="s">
        <v>719</v>
      </c>
      <c r="F253" s="279">
        <v>75.520368000000005</v>
      </c>
      <c r="G253" s="166" t="s">
        <v>4172</v>
      </c>
      <c r="H253" s="167"/>
      <c r="I253" s="323"/>
      <c r="J253" s="323"/>
      <c r="K253" s="323"/>
      <c r="L253" s="365"/>
      <c r="M253" s="365"/>
      <c r="N253" s="365"/>
      <c r="O253" s="366"/>
      <c r="P253" s="88" t="s">
        <v>2457</v>
      </c>
      <c r="Q253"/>
      <c r="R253"/>
    </row>
    <row r="254" spans="1:18" s="44" customFormat="1">
      <c r="A254" s="1503" t="str">
        <f>IF(ISERROR(#REF!),"xx","")</f>
        <v>xx</v>
      </c>
      <c r="B254" s="758" t="s">
        <v>4201</v>
      </c>
      <c r="C254" s="1348"/>
      <c r="D254" s="706" t="s">
        <v>3463</v>
      </c>
      <c r="E254" s="661" t="s">
        <v>720</v>
      </c>
      <c r="F254" s="279">
        <v>107.76981600000001</v>
      </c>
      <c r="G254" s="172" t="s">
        <v>4172</v>
      </c>
      <c r="H254" s="168"/>
      <c r="I254" s="324"/>
      <c r="J254" s="324"/>
      <c r="K254" s="324"/>
      <c r="L254" s="282"/>
      <c r="M254" s="282"/>
      <c r="N254" s="282"/>
      <c r="O254" s="369"/>
      <c r="P254" s="256" t="s">
        <v>2459</v>
      </c>
      <c r="Q254"/>
      <c r="R254"/>
    </row>
    <row r="255" spans="1:18" s="44" customFormat="1">
      <c r="A255" s="1503" t="str">
        <f>IF(ISERROR(#REF!),"xx","")</f>
        <v>xx</v>
      </c>
      <c r="B255" s="754" t="s">
        <v>4202</v>
      </c>
      <c r="C255" s="1360"/>
      <c r="D255" s="705" t="s">
        <v>3464</v>
      </c>
      <c r="E255" s="658" t="s">
        <v>717</v>
      </c>
      <c r="F255" s="279">
        <v>64.013796000000013</v>
      </c>
      <c r="G255" s="169"/>
      <c r="H255" s="165" t="s">
        <v>4161</v>
      </c>
      <c r="I255" s="322" t="s">
        <v>4173</v>
      </c>
      <c r="J255" s="322" t="s">
        <v>4174</v>
      </c>
      <c r="K255" s="322"/>
      <c r="L255" s="281"/>
      <c r="M255" s="281"/>
      <c r="N255" s="281"/>
      <c r="O255" s="364"/>
      <c r="P255" s="411" t="s">
        <v>2452</v>
      </c>
      <c r="Q255"/>
      <c r="R255"/>
    </row>
    <row r="256" spans="1:18" s="44" customFormat="1">
      <c r="A256" s="1503" t="str">
        <f>IF(ISERROR(#REF!),"xx","")</f>
        <v>xx</v>
      </c>
      <c r="B256" s="755" t="s">
        <v>4203</v>
      </c>
      <c r="C256" s="1347"/>
      <c r="D256" s="756" t="s">
        <v>3465</v>
      </c>
      <c r="E256" s="757" t="s">
        <v>718</v>
      </c>
      <c r="F256" s="279">
        <v>114.85227600000005</v>
      </c>
      <c r="G256" s="166"/>
      <c r="H256" s="167" t="s">
        <v>4161</v>
      </c>
      <c r="I256" s="323" t="s">
        <v>4173</v>
      </c>
      <c r="J256" s="323" t="s">
        <v>4174</v>
      </c>
      <c r="K256" s="323"/>
      <c r="L256" s="365"/>
      <c r="M256" s="365"/>
      <c r="N256" s="365"/>
      <c r="O256" s="366"/>
      <c r="P256" s="88" t="s">
        <v>2453</v>
      </c>
      <c r="Q256"/>
      <c r="R256"/>
    </row>
    <row r="257" spans="1:18" s="44" customFormat="1">
      <c r="A257" s="1503" t="str">
        <f>IF(ISERROR(#REF!),"xx","")</f>
        <v>xx</v>
      </c>
      <c r="B257" s="755" t="s">
        <v>4204</v>
      </c>
      <c r="C257" s="1347"/>
      <c r="D257" s="756" t="s">
        <v>3466</v>
      </c>
      <c r="E257" s="757" t="s">
        <v>719</v>
      </c>
      <c r="F257" s="279">
        <v>87.900120000000001</v>
      </c>
      <c r="G257" s="166"/>
      <c r="H257" s="167" t="s">
        <v>4161</v>
      </c>
      <c r="I257" s="323" t="s">
        <v>4173</v>
      </c>
      <c r="J257" s="323" t="s">
        <v>4174</v>
      </c>
      <c r="K257" s="323"/>
      <c r="L257" s="365"/>
      <c r="M257" s="365"/>
      <c r="N257" s="365"/>
      <c r="O257" s="366"/>
      <c r="P257" s="88" t="s">
        <v>2454</v>
      </c>
      <c r="Q257"/>
      <c r="R257"/>
    </row>
    <row r="258" spans="1:18" s="44" customFormat="1">
      <c r="A258" s="1503" t="str">
        <f>IF(ISERROR(#REF!),"xx","")</f>
        <v>xx</v>
      </c>
      <c r="B258" s="758" t="s">
        <v>4205</v>
      </c>
      <c r="C258" s="1348"/>
      <c r="D258" s="706" t="s">
        <v>3467</v>
      </c>
      <c r="E258" s="661" t="s">
        <v>720</v>
      </c>
      <c r="F258" s="279">
        <v>125.52447600000002</v>
      </c>
      <c r="G258" s="172"/>
      <c r="H258" s="168" t="s">
        <v>4161</v>
      </c>
      <c r="I258" s="324" t="s">
        <v>4173</v>
      </c>
      <c r="J258" s="324" t="s">
        <v>4174</v>
      </c>
      <c r="K258" s="324"/>
      <c r="L258" s="282"/>
      <c r="M258" s="282"/>
      <c r="N258" s="282"/>
      <c r="O258" s="369"/>
      <c r="P258" s="256" t="s">
        <v>2455</v>
      </c>
      <c r="Q258"/>
      <c r="R258"/>
    </row>
    <row r="259" spans="1:18" s="44" customFormat="1">
      <c r="A259" s="1503" t="str">
        <f>IF(ISERROR(#REF!),"xx","")</f>
        <v>xx</v>
      </c>
      <c r="B259" s="754" t="s">
        <v>4545</v>
      </c>
      <c r="C259" s="1360"/>
      <c r="D259" s="705" t="s">
        <v>3119</v>
      </c>
      <c r="E259" s="658" t="s">
        <v>717</v>
      </c>
      <c r="F259" s="279">
        <v>62.888363999999996</v>
      </c>
      <c r="G259" s="169"/>
      <c r="H259" s="165"/>
      <c r="I259" s="322"/>
      <c r="J259" s="322"/>
      <c r="K259" s="323" t="s">
        <v>4543</v>
      </c>
      <c r="L259" s="281"/>
      <c r="M259" s="281"/>
      <c r="N259" s="281"/>
      <c r="O259" s="364"/>
      <c r="P259" s="411" t="s">
        <v>2452</v>
      </c>
      <c r="Q259"/>
      <c r="R259"/>
    </row>
    <row r="260" spans="1:18" s="44" customFormat="1">
      <c r="A260" s="1503" t="str">
        <f>IF(ISERROR(#REF!),"xx","")</f>
        <v>xx</v>
      </c>
      <c r="B260" s="755" t="s">
        <v>4546</v>
      </c>
      <c r="C260" s="1347"/>
      <c r="D260" s="756" t="s">
        <v>3120</v>
      </c>
      <c r="E260" s="757" t="s">
        <v>718</v>
      </c>
      <c r="F260" s="279">
        <v>96.515496000000013</v>
      </c>
      <c r="G260" s="166"/>
      <c r="H260" s="167"/>
      <c r="I260" s="323"/>
      <c r="J260" s="323"/>
      <c r="K260" s="323" t="s">
        <v>4543</v>
      </c>
      <c r="L260" s="365"/>
      <c r="M260" s="365"/>
      <c r="N260" s="365"/>
      <c r="O260" s="366"/>
      <c r="P260" s="88" t="s">
        <v>2458</v>
      </c>
      <c r="Q260"/>
      <c r="R260"/>
    </row>
    <row r="261" spans="1:18" s="44" customFormat="1">
      <c r="A261" s="1503" t="str">
        <f>IF(ISERROR(#REF!),"xx","")</f>
        <v>xx</v>
      </c>
      <c r="B261" s="755" t="s">
        <v>4547</v>
      </c>
      <c r="C261" s="1347"/>
      <c r="D261" s="756" t="s">
        <v>3121</v>
      </c>
      <c r="E261" s="757" t="s">
        <v>719</v>
      </c>
      <c r="F261" s="279">
        <v>74.957652000000024</v>
      </c>
      <c r="G261" s="166"/>
      <c r="H261" s="167"/>
      <c r="I261" s="323"/>
      <c r="J261" s="323"/>
      <c r="K261" s="323" t="s">
        <v>4543</v>
      </c>
      <c r="L261" s="365"/>
      <c r="M261" s="365"/>
      <c r="N261" s="365"/>
      <c r="O261" s="366"/>
      <c r="P261" s="88" t="s">
        <v>4549</v>
      </c>
      <c r="Q261"/>
      <c r="R261"/>
    </row>
    <row r="262" spans="1:18" s="44" customFormat="1">
      <c r="A262" s="1503" t="str">
        <f>IF(ISERROR(#REF!),"xx","")</f>
        <v>xx</v>
      </c>
      <c r="B262" s="758" t="s">
        <v>4548</v>
      </c>
      <c r="C262" s="1348"/>
      <c r="D262" s="706" t="s">
        <v>3122</v>
      </c>
      <c r="E262" s="661" t="s">
        <v>720</v>
      </c>
      <c r="F262" s="279">
        <v>91.470456000000013</v>
      </c>
      <c r="G262" s="172"/>
      <c r="H262" s="168"/>
      <c r="I262" s="324"/>
      <c r="J262" s="324"/>
      <c r="K262" s="324" t="s">
        <v>4543</v>
      </c>
      <c r="L262" s="282"/>
      <c r="M262" s="282"/>
      <c r="N262" s="282"/>
      <c r="O262" s="369"/>
      <c r="P262" s="256" t="s">
        <v>2455</v>
      </c>
      <c r="Q262"/>
      <c r="R262"/>
    </row>
    <row r="263" spans="1:18" s="44" customFormat="1">
      <c r="A263" s="1503" t="str">
        <f>IF(ISERROR(#REF!),"xx","")</f>
        <v>xx</v>
      </c>
      <c r="B263" s="755" t="s">
        <v>2442</v>
      </c>
      <c r="C263" s="1347"/>
      <c r="D263" s="756" t="s">
        <v>3468</v>
      </c>
      <c r="E263" s="757" t="s">
        <v>376</v>
      </c>
      <c r="F263" s="279">
        <v>355.09320000000008</v>
      </c>
      <c r="G263" s="169" t="s">
        <v>4172</v>
      </c>
      <c r="H263" s="165" t="s">
        <v>4161</v>
      </c>
      <c r="I263" s="322" t="s">
        <v>4173</v>
      </c>
      <c r="J263" s="322" t="s">
        <v>4174</v>
      </c>
      <c r="K263" s="323" t="s">
        <v>4543</v>
      </c>
      <c r="L263" s="365"/>
      <c r="M263" s="365" t="s">
        <v>3804</v>
      </c>
      <c r="N263" s="365" t="s">
        <v>3777</v>
      </c>
      <c r="O263" s="365" t="s">
        <v>4544</v>
      </c>
      <c r="P263" s="94" t="s">
        <v>2460</v>
      </c>
      <c r="Q263"/>
      <c r="R263"/>
    </row>
    <row r="264" spans="1:18" s="44" customFormat="1">
      <c r="A264" s="1503" t="str">
        <f>IF(ISERROR(#REF!),"xx","")</f>
        <v>xx</v>
      </c>
      <c r="B264" s="755" t="s">
        <v>2444</v>
      </c>
      <c r="C264" s="1347"/>
      <c r="D264" s="756" t="s">
        <v>3469</v>
      </c>
      <c r="E264" s="757" t="s">
        <v>81</v>
      </c>
      <c r="F264" s="279">
        <v>397.7820000000001</v>
      </c>
      <c r="G264" s="166" t="s">
        <v>4172</v>
      </c>
      <c r="H264" s="167" t="s">
        <v>4161</v>
      </c>
      <c r="I264" s="323" t="s">
        <v>4173</v>
      </c>
      <c r="J264" s="323" t="s">
        <v>4174</v>
      </c>
      <c r="K264" s="323" t="s">
        <v>4543</v>
      </c>
      <c r="L264" s="365"/>
      <c r="M264" s="365" t="s">
        <v>3804</v>
      </c>
      <c r="N264" s="365" t="s">
        <v>3777</v>
      </c>
      <c r="O264" s="365" t="s">
        <v>4544</v>
      </c>
      <c r="P264" s="94" t="s">
        <v>2460</v>
      </c>
      <c r="Q264"/>
      <c r="R264"/>
    </row>
    <row r="265" spans="1:18" s="44" customFormat="1">
      <c r="A265" s="1503" t="str">
        <f>IF(ISERROR(#REF!),"xx","")</f>
        <v>xx</v>
      </c>
      <c r="B265" s="755" t="s">
        <v>2443</v>
      </c>
      <c r="C265" s="1347"/>
      <c r="D265" s="756" t="s">
        <v>3470</v>
      </c>
      <c r="E265" s="757" t="s">
        <v>1581</v>
      </c>
      <c r="F265" s="279">
        <v>397.7820000000001</v>
      </c>
      <c r="G265" s="166" t="s">
        <v>4172</v>
      </c>
      <c r="H265" s="167" t="s">
        <v>4161</v>
      </c>
      <c r="I265" s="323" t="s">
        <v>4173</v>
      </c>
      <c r="J265" s="323" t="s">
        <v>4174</v>
      </c>
      <c r="K265" s="323"/>
      <c r="L265" s="365"/>
      <c r="M265" s="365" t="s">
        <v>3804</v>
      </c>
      <c r="N265" s="365" t="s">
        <v>3777</v>
      </c>
      <c r="O265" s="365" t="s">
        <v>4544</v>
      </c>
      <c r="P265" s="94" t="s">
        <v>2460</v>
      </c>
      <c r="Q265"/>
      <c r="R265"/>
    </row>
    <row r="266" spans="1:18" s="44" customFormat="1">
      <c r="A266" s="1503" t="str">
        <f>IF(ISERROR(#REF!),"xx","")</f>
        <v>xx</v>
      </c>
      <c r="B266" s="755" t="s">
        <v>2441</v>
      </c>
      <c r="C266" s="1347"/>
      <c r="D266" s="756" t="s">
        <v>3471</v>
      </c>
      <c r="E266" s="757" t="s">
        <v>1582</v>
      </c>
      <c r="F266" s="279">
        <v>397.7820000000001</v>
      </c>
      <c r="G266" s="166" t="s">
        <v>4172</v>
      </c>
      <c r="H266" s="167" t="s">
        <v>4161</v>
      </c>
      <c r="I266" s="323" t="s">
        <v>4173</v>
      </c>
      <c r="J266" s="323" t="s">
        <v>4174</v>
      </c>
      <c r="K266" s="323"/>
      <c r="L266" s="365"/>
      <c r="M266" s="365" t="s">
        <v>3804</v>
      </c>
      <c r="N266" s="365" t="s">
        <v>3777</v>
      </c>
      <c r="O266" s="365" t="s">
        <v>4544</v>
      </c>
      <c r="P266" s="94" t="s">
        <v>2460</v>
      </c>
      <c r="Q266"/>
      <c r="R266"/>
    </row>
    <row r="267" spans="1:18" s="44" customFormat="1">
      <c r="A267" s="1503" t="str">
        <f>IF(ISERROR(#REF!),"xx","")</f>
        <v>xx</v>
      </c>
      <c r="B267" s="755" t="s">
        <v>3126</v>
      </c>
      <c r="C267" s="1347"/>
      <c r="D267" s="756" t="s">
        <v>3127</v>
      </c>
      <c r="E267" s="757" t="s">
        <v>1581</v>
      </c>
      <c r="F267" s="279">
        <v>397.7820000000001</v>
      </c>
      <c r="G267" s="161"/>
      <c r="H267" s="162"/>
      <c r="I267" s="221"/>
      <c r="J267" s="221"/>
      <c r="K267" s="221" t="s">
        <v>4543</v>
      </c>
      <c r="L267" s="365"/>
      <c r="M267" s="365" t="s">
        <v>3123</v>
      </c>
      <c r="N267" s="365"/>
      <c r="O267" s="366"/>
      <c r="P267" s="88" t="s">
        <v>2460</v>
      </c>
      <c r="Q267"/>
      <c r="R267"/>
    </row>
    <row r="268" spans="1:18" s="44" customFormat="1">
      <c r="A268" s="1503" t="str">
        <f>IF(ISERROR(#REF!),"xx","")</f>
        <v>xx</v>
      </c>
      <c r="B268" s="758" t="s">
        <v>3124</v>
      </c>
      <c r="C268" s="1348"/>
      <c r="D268" s="706" t="s">
        <v>3125</v>
      </c>
      <c r="E268" s="661" t="s">
        <v>1582</v>
      </c>
      <c r="F268" s="279">
        <v>397.7820000000001</v>
      </c>
      <c r="G268" s="163"/>
      <c r="H268" s="164"/>
      <c r="I268" s="223"/>
      <c r="J268" s="223"/>
      <c r="K268" s="223" t="s">
        <v>4543</v>
      </c>
      <c r="L268" s="224"/>
      <c r="M268" s="224" t="s">
        <v>3123</v>
      </c>
      <c r="N268" s="224"/>
      <c r="O268" s="254"/>
      <c r="P268" s="256" t="s">
        <v>2460</v>
      </c>
      <c r="Q268"/>
      <c r="R268"/>
    </row>
    <row r="269" spans="1:18" s="44" customFormat="1">
      <c r="A269" s="1503" t="str">
        <f>IF(ISERROR(#REF!),"xx","")</f>
        <v>xx</v>
      </c>
      <c r="B269" s="754" t="s">
        <v>2446</v>
      </c>
      <c r="C269" s="1360"/>
      <c r="D269" s="705" t="s">
        <v>3472</v>
      </c>
      <c r="E269" s="658" t="s">
        <v>509</v>
      </c>
      <c r="F269" s="279">
        <v>816.90840000000003</v>
      </c>
      <c r="G269" s="169" t="s">
        <v>4172</v>
      </c>
      <c r="H269" s="165"/>
      <c r="I269" s="322"/>
      <c r="J269" s="322"/>
      <c r="K269" s="362"/>
      <c r="L269" s="365"/>
      <c r="M269" s="365" t="s">
        <v>3804</v>
      </c>
      <c r="N269" s="365"/>
      <c r="O269" s="365"/>
      <c r="P269" s="122" t="s">
        <v>2461</v>
      </c>
      <c r="Q269"/>
      <c r="R269"/>
    </row>
    <row r="270" spans="1:18" s="44" customFormat="1">
      <c r="A270" s="1503" t="str">
        <f>IF(ISERROR(#REF!),"xx","")</f>
        <v>xx</v>
      </c>
      <c r="B270" s="758" t="s">
        <v>2445</v>
      </c>
      <c r="C270" s="1348"/>
      <c r="D270" s="706" t="s">
        <v>3473</v>
      </c>
      <c r="E270" s="661" t="s">
        <v>509</v>
      </c>
      <c r="F270" s="279">
        <v>638.39160000000015</v>
      </c>
      <c r="G270" s="172"/>
      <c r="H270" s="168" t="s">
        <v>4161</v>
      </c>
      <c r="I270" s="324" t="s">
        <v>4173</v>
      </c>
      <c r="J270" s="324" t="s">
        <v>4174</v>
      </c>
      <c r="K270" s="324" t="s">
        <v>4543</v>
      </c>
      <c r="L270" s="282"/>
      <c r="M270" s="282"/>
      <c r="N270" s="282" t="s">
        <v>3777</v>
      </c>
      <c r="O270" s="282" t="s">
        <v>4544</v>
      </c>
      <c r="P270" s="126" t="s">
        <v>2641</v>
      </c>
      <c r="Q270"/>
      <c r="R270"/>
    </row>
    <row r="271" spans="1:18" s="44" customFormat="1">
      <c r="A271" s="1503" t="str">
        <f>IF(ISERROR(#REF!),"xx","")</f>
        <v>xx</v>
      </c>
      <c r="B271" s="662" t="s">
        <v>3341</v>
      </c>
      <c r="C271" s="1350"/>
      <c r="D271" s="663" t="s">
        <v>187</v>
      </c>
      <c r="E271" s="664"/>
      <c r="F271" s="279">
        <v>49.441392000000015</v>
      </c>
      <c r="G271" s="166" t="s">
        <v>4172</v>
      </c>
      <c r="H271" s="167" t="s">
        <v>4161</v>
      </c>
      <c r="I271" s="323" t="s">
        <v>4173</v>
      </c>
      <c r="J271" s="323" t="s">
        <v>4174</v>
      </c>
      <c r="K271" s="323" t="s">
        <v>4543</v>
      </c>
      <c r="L271" s="365"/>
      <c r="M271" s="365" t="s">
        <v>3804</v>
      </c>
      <c r="N271" s="365" t="s">
        <v>3777</v>
      </c>
      <c r="O271" s="365" t="s">
        <v>4544</v>
      </c>
      <c r="P271" s="94" t="s">
        <v>2914</v>
      </c>
      <c r="Q271"/>
      <c r="R271"/>
    </row>
    <row r="272" spans="1:18" s="44" customFormat="1">
      <c r="A272" s="1503" t="str">
        <f>IF(ISERROR(#REF!),"xx","")</f>
        <v>xx</v>
      </c>
      <c r="B272" s="665" t="s">
        <v>4286</v>
      </c>
      <c r="C272" s="1351"/>
      <c r="D272" s="666" t="s">
        <v>1536</v>
      </c>
      <c r="E272" s="667"/>
      <c r="F272" s="279">
        <v>2726.4948480000007</v>
      </c>
      <c r="G272" s="172" t="s">
        <v>4172</v>
      </c>
      <c r="H272" s="168" t="s">
        <v>4161</v>
      </c>
      <c r="I272" s="324" t="s">
        <v>4173</v>
      </c>
      <c r="J272" s="324" t="s">
        <v>4174</v>
      </c>
      <c r="K272" s="324" t="s">
        <v>4543</v>
      </c>
      <c r="L272" s="282"/>
      <c r="M272" s="282"/>
      <c r="N272" s="282"/>
      <c r="O272" s="282"/>
      <c r="P272" s="1753"/>
      <c r="Q272"/>
      <c r="R272"/>
    </row>
    <row r="273" spans="1:18">
      <c r="A273" s="1503" t="str">
        <f>IF(ISERROR(#REF!),"xx","")</f>
        <v>xx</v>
      </c>
      <c r="B273" s="662">
        <v>4448121</v>
      </c>
      <c r="C273" s="1350"/>
      <c r="D273" s="663" t="s">
        <v>1235</v>
      </c>
      <c r="E273" s="664" t="s">
        <v>295</v>
      </c>
      <c r="F273" s="279">
        <v>53.555040000000012</v>
      </c>
      <c r="G273" s="166" t="s">
        <v>4172</v>
      </c>
      <c r="H273" s="167" t="s">
        <v>4161</v>
      </c>
      <c r="I273" s="167" t="s">
        <v>4173</v>
      </c>
      <c r="J273" s="167" t="s">
        <v>4174</v>
      </c>
      <c r="K273" s="167" t="s">
        <v>4543</v>
      </c>
      <c r="L273" s="365"/>
      <c r="M273" s="365" t="s">
        <v>3804</v>
      </c>
      <c r="N273" s="365" t="s">
        <v>3777</v>
      </c>
      <c r="O273" s="365" t="s">
        <v>4544</v>
      </c>
      <c r="P273" s="14" t="s">
        <v>79</v>
      </c>
    </row>
    <row r="274" spans="1:18" s="44" customFormat="1">
      <c r="A274" s="1503" t="str">
        <f>IF(ISERROR(#REF!),"xx","")</f>
        <v>xx</v>
      </c>
      <c r="B274" s="662" t="s">
        <v>1353</v>
      </c>
      <c r="C274" s="1350"/>
      <c r="D274" s="663" t="s">
        <v>917</v>
      </c>
      <c r="E274" s="664" t="s">
        <v>1243</v>
      </c>
      <c r="F274" s="279">
        <v>105.75180000000002</v>
      </c>
      <c r="G274" s="166"/>
      <c r="H274" s="167" t="s">
        <v>4161</v>
      </c>
      <c r="I274" s="323" t="s">
        <v>4173</v>
      </c>
      <c r="J274" s="323" t="s">
        <v>4174</v>
      </c>
      <c r="K274" s="323" t="s">
        <v>4543</v>
      </c>
      <c r="L274" s="365"/>
      <c r="M274" s="365"/>
      <c r="N274" s="365" t="s">
        <v>3777</v>
      </c>
      <c r="O274" s="365" t="s">
        <v>4544</v>
      </c>
      <c r="P274" s="14" t="s">
        <v>1232</v>
      </c>
      <c r="Q274"/>
      <c r="R274"/>
    </row>
    <row r="275" spans="1:18" s="44" customFormat="1">
      <c r="A275" s="1503" t="str">
        <f>IF(ISERROR(#REF!),"xx","")</f>
        <v>xx</v>
      </c>
      <c r="B275" s="662" t="s">
        <v>3308</v>
      </c>
      <c r="C275" s="1350"/>
      <c r="D275" s="663" t="s">
        <v>3309</v>
      </c>
      <c r="E275" s="664" t="s">
        <v>3310</v>
      </c>
      <c r="F275" s="279">
        <v>105.75180000000002</v>
      </c>
      <c r="G275" s="166"/>
      <c r="H275" s="167" t="s">
        <v>4161</v>
      </c>
      <c r="I275" s="323" t="s">
        <v>4173</v>
      </c>
      <c r="J275" s="323" t="s">
        <v>4174</v>
      </c>
      <c r="K275" s="323" t="s">
        <v>4543</v>
      </c>
      <c r="L275" s="365"/>
      <c r="M275" s="365"/>
      <c r="N275" s="365" t="s">
        <v>3777</v>
      </c>
      <c r="O275" s="365" t="s">
        <v>4544</v>
      </c>
      <c r="P275" s="14" t="s">
        <v>3312</v>
      </c>
      <c r="Q275"/>
      <c r="R275"/>
    </row>
    <row r="276" spans="1:18" s="44" customFormat="1">
      <c r="A276" s="1503" t="str">
        <f>IF(ISERROR(#REF!),"xx","")</f>
        <v>xx</v>
      </c>
      <c r="B276" s="662" t="s">
        <v>1372</v>
      </c>
      <c r="C276" s="1350"/>
      <c r="D276" s="663" t="s">
        <v>1373</v>
      </c>
      <c r="E276" s="664" t="s">
        <v>1243</v>
      </c>
      <c r="F276" s="279">
        <v>53.555040000000012</v>
      </c>
      <c r="G276" s="166" t="s">
        <v>4172</v>
      </c>
      <c r="H276" s="167" t="s">
        <v>4161</v>
      </c>
      <c r="I276" s="323" t="s">
        <v>4173</v>
      </c>
      <c r="J276" s="323" t="s">
        <v>4174</v>
      </c>
      <c r="K276" s="323" t="s">
        <v>4543</v>
      </c>
      <c r="L276" s="365"/>
      <c r="M276" s="365" t="s">
        <v>3804</v>
      </c>
      <c r="N276" s="365" t="s">
        <v>3777</v>
      </c>
      <c r="O276" s="365" t="s">
        <v>4544</v>
      </c>
      <c r="P276" s="14" t="s">
        <v>744</v>
      </c>
      <c r="Q276"/>
      <c r="R276"/>
    </row>
    <row r="277" spans="1:18" s="44" customFormat="1">
      <c r="A277" s="1503" t="str">
        <f>IF(ISERROR(#REF!),"xx","")</f>
        <v>xx</v>
      </c>
      <c r="B277" s="662" t="s">
        <v>1746</v>
      </c>
      <c r="C277" s="1350"/>
      <c r="D277" s="663" t="s">
        <v>1747</v>
      </c>
      <c r="E277" s="664" t="s">
        <v>3816</v>
      </c>
      <c r="F277" s="279">
        <v>222.56388000000007</v>
      </c>
      <c r="G277" s="166"/>
      <c r="H277" s="167" t="s">
        <v>4161</v>
      </c>
      <c r="I277" s="323" t="s">
        <v>4173</v>
      </c>
      <c r="J277" s="323" t="s">
        <v>4174</v>
      </c>
      <c r="K277" s="323" t="s">
        <v>4543</v>
      </c>
      <c r="L277" s="365"/>
      <c r="M277" s="365"/>
      <c r="N277" s="365" t="s">
        <v>3777</v>
      </c>
      <c r="O277" s="365" t="s">
        <v>4544</v>
      </c>
      <c r="P277" s="14" t="s">
        <v>1750</v>
      </c>
      <c r="Q277"/>
      <c r="R277"/>
    </row>
    <row r="278" spans="1:18">
      <c r="A278" s="1503" t="str">
        <f>IF(ISERROR(#REF!),"xx","")</f>
        <v>xx</v>
      </c>
      <c r="B278" s="674" t="s">
        <v>1256</v>
      </c>
      <c r="C278" s="1349"/>
      <c r="D278" s="708" t="s">
        <v>513</v>
      </c>
      <c r="E278" s="673" t="s">
        <v>547</v>
      </c>
      <c r="F278" s="279">
        <v>56.271600000000014</v>
      </c>
      <c r="G278" s="169"/>
      <c r="H278" s="165" t="s">
        <v>4161</v>
      </c>
      <c r="I278" s="165" t="s">
        <v>4173</v>
      </c>
      <c r="J278" s="165" t="s">
        <v>4174</v>
      </c>
      <c r="K278" s="165" t="s">
        <v>4543</v>
      </c>
      <c r="L278" s="198"/>
      <c r="M278" s="198"/>
      <c r="N278" s="198" t="s">
        <v>3777</v>
      </c>
      <c r="O278" s="198" t="s">
        <v>4544</v>
      </c>
      <c r="P278" s="4" t="s">
        <v>754</v>
      </c>
    </row>
    <row r="279" spans="1:18">
      <c r="A279" s="1503" t="str">
        <f>IF(ISERROR(#REF!),"xx","")</f>
        <v>xx</v>
      </c>
      <c r="B279" s="662" t="s">
        <v>1720</v>
      </c>
      <c r="C279" s="1350"/>
      <c r="D279" s="663" t="s">
        <v>1721</v>
      </c>
      <c r="E279" s="664" t="s">
        <v>1722</v>
      </c>
      <c r="F279" s="279">
        <v>425.27746800000006</v>
      </c>
      <c r="G279" s="166"/>
      <c r="H279" s="167" t="s">
        <v>4161</v>
      </c>
      <c r="I279" s="167" t="s">
        <v>4173</v>
      </c>
      <c r="J279" s="167" t="s">
        <v>4174</v>
      </c>
      <c r="K279" s="167" t="s">
        <v>4543</v>
      </c>
      <c r="L279" s="128"/>
      <c r="M279" s="128"/>
      <c r="N279" s="128" t="s">
        <v>3777</v>
      </c>
      <c r="O279" s="128" t="s">
        <v>4544</v>
      </c>
      <c r="P279" s="14" t="s">
        <v>1846</v>
      </c>
    </row>
    <row r="280" spans="1:18">
      <c r="A280" s="1503" t="str">
        <f>IF(ISERROR(#REF!),"xx","")</f>
        <v>xx</v>
      </c>
      <c r="B280" s="662" t="s">
        <v>1723</v>
      </c>
      <c r="C280" s="1350"/>
      <c r="D280" s="663" t="s">
        <v>1721</v>
      </c>
      <c r="E280" s="664" t="s">
        <v>1724</v>
      </c>
      <c r="F280" s="279">
        <v>425.27746800000006</v>
      </c>
      <c r="G280" s="166"/>
      <c r="H280" s="167" t="s">
        <v>4161</v>
      </c>
      <c r="I280" s="167" t="s">
        <v>4173</v>
      </c>
      <c r="J280" s="167" t="s">
        <v>4174</v>
      </c>
      <c r="K280" s="167" t="s">
        <v>4543</v>
      </c>
      <c r="L280" s="128"/>
      <c r="M280" s="128"/>
      <c r="N280" s="128" t="s">
        <v>3777</v>
      </c>
      <c r="O280" s="128" t="s">
        <v>4544</v>
      </c>
      <c r="P280" s="14" t="s">
        <v>1847</v>
      </c>
    </row>
    <row r="281" spans="1:18">
      <c r="A281" s="1503" t="str">
        <f>IF(ISERROR(#REF!),"xx","")</f>
        <v>xx</v>
      </c>
      <c r="B281" s="662" t="s">
        <v>1725</v>
      </c>
      <c r="C281" s="1350"/>
      <c r="D281" s="663" t="s">
        <v>1721</v>
      </c>
      <c r="E281" s="664" t="s">
        <v>1726</v>
      </c>
      <c r="F281" s="279">
        <v>425.27746800000006</v>
      </c>
      <c r="G281" s="166"/>
      <c r="H281" s="167" t="s">
        <v>4161</v>
      </c>
      <c r="I281" s="167" t="s">
        <v>4173</v>
      </c>
      <c r="J281" s="167" t="s">
        <v>4174</v>
      </c>
      <c r="K281" s="167" t="s">
        <v>4543</v>
      </c>
      <c r="L281" s="128"/>
      <c r="M281" s="128"/>
      <c r="N281" s="128" t="s">
        <v>3777</v>
      </c>
      <c r="O281" s="128" t="s">
        <v>4544</v>
      </c>
      <c r="P281" s="14" t="s">
        <v>1848</v>
      </c>
    </row>
    <row r="282" spans="1:18">
      <c r="A282" s="1503" t="str">
        <f>IF(ISERROR(#REF!),"xx","")</f>
        <v>xx</v>
      </c>
      <c r="B282" s="665" t="s">
        <v>1727</v>
      </c>
      <c r="C282" s="1351"/>
      <c r="D282" s="666" t="s">
        <v>1721</v>
      </c>
      <c r="E282" s="667" t="s">
        <v>1728</v>
      </c>
      <c r="F282" s="279">
        <v>425.27746800000006</v>
      </c>
      <c r="G282" s="172"/>
      <c r="H282" s="168" t="s">
        <v>4161</v>
      </c>
      <c r="I282" s="168" t="s">
        <v>4173</v>
      </c>
      <c r="J282" s="168" t="s">
        <v>4174</v>
      </c>
      <c r="K282" s="168" t="s">
        <v>4543</v>
      </c>
      <c r="L282" s="268"/>
      <c r="M282" s="268"/>
      <c r="N282" s="268" t="s">
        <v>3777</v>
      </c>
      <c r="O282" s="268" t="s">
        <v>4544</v>
      </c>
      <c r="P282" s="5" t="s">
        <v>1849</v>
      </c>
    </row>
    <row r="283" spans="1:18" s="44" customFormat="1">
      <c r="A283" s="1503" t="str">
        <f>IF(ISERROR(#REF!),"xx","")</f>
        <v>xx</v>
      </c>
      <c r="B283" s="711">
        <v>9967000748</v>
      </c>
      <c r="C283" s="1353"/>
      <c r="D283" s="721" t="s">
        <v>755</v>
      </c>
      <c r="E283" s="713"/>
      <c r="F283" s="279">
        <v>261.95400000000001</v>
      </c>
      <c r="G283" s="436" t="s">
        <v>4172</v>
      </c>
      <c r="H283" s="246" t="s">
        <v>4161</v>
      </c>
      <c r="I283" s="1836" t="s">
        <v>4173</v>
      </c>
      <c r="J283" s="1836" t="s">
        <v>4174</v>
      </c>
      <c r="K283" s="1836" t="s">
        <v>4543</v>
      </c>
      <c r="L283" s="1838"/>
      <c r="M283" s="1838" t="s">
        <v>3804</v>
      </c>
      <c r="N283" s="1838" t="s">
        <v>3777</v>
      </c>
      <c r="O283" s="982" t="s">
        <v>4544</v>
      </c>
      <c r="P283" s="1839" t="s">
        <v>756</v>
      </c>
    </row>
  </sheetData>
  <mergeCells count="1">
    <mergeCell ref="L2:M2"/>
  </mergeCells>
  <conditionalFormatting sqref="F9 F11 F13 F15 F17 F22">
    <cfRule type="cellIs" dxfId="31" priority="89" stopIfTrue="1" operator="equal">
      <formula>0</formula>
    </cfRule>
  </conditionalFormatting>
  <conditionalFormatting sqref="F21 F251:F283 F23:F94 F98:F106 F108 F112:F125 F127:F145 F148:F152 F155:F187 F190:F213 F215:F221 F223:F239 F241:F248">
    <cfRule type="cellIs" dxfId="30" priority="79" operator="equal">
      <formula>0</formula>
    </cfRule>
  </conditionalFormatting>
  <pageMargins left="0.55118110236220474" right="0.19685039370078741" top="0.35433070866141736" bottom="0.35433070866141736" header="0.35433070866141736" footer="0.19685039370078741"/>
  <pageSetup paperSize="9" scale="59" fitToHeight="3" orientation="landscape" r:id="rId1"/>
  <headerFooter alignWithMargins="0">
    <oddFooter>&amp;C&amp;8&amp;F / &amp;N  page &amp;P / &amp;N   printed &amp;D</oddFooter>
  </headerFooter>
  <rowBreaks count="2" manualBreakCount="2">
    <brk id="205" min="1" max="18" man="1"/>
    <brk id="262" min="1" max="18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theme="0" tint="-0.34998626667073579"/>
  </sheetPr>
  <dimension ref="A1:S274"/>
  <sheetViews>
    <sheetView zoomScaleNormal="100" zoomScaleSheetLayoutView="75" workbookViewId="0">
      <pane xSplit="5" ySplit="6" topLeftCell="F7" activePane="bottomRight" state="frozen"/>
      <selection activeCell="B507" sqref="B507"/>
      <selection pane="topRight" activeCell="B507" sqref="B507"/>
      <selection pane="bottomLeft" activeCell="B507" sqref="B507"/>
      <selection pane="bottomRight" activeCell="F1" sqref="F1:F1048576"/>
    </sheetView>
  </sheetViews>
  <sheetFormatPr defaultColWidth="11.44140625" defaultRowHeight="13.2"/>
  <cols>
    <col min="1" max="1" width="4.6640625" style="287" hidden="1" customWidth="1"/>
    <col min="2" max="2" width="13.88671875" customWidth="1"/>
    <col min="3" max="3" width="10.109375" style="1341" hidden="1" customWidth="1"/>
    <col min="4" max="4" width="11.109375" customWidth="1"/>
    <col min="5" max="5" width="37.109375" customWidth="1"/>
    <col min="6" max="6" width="10.109375" customWidth="1"/>
    <col min="7" max="8" width="8.6640625" customWidth="1"/>
    <col min="9" max="9" width="5.88671875" customWidth="1"/>
    <col min="10" max="10" width="4.88671875" customWidth="1"/>
    <col min="11" max="11" width="5.88671875" customWidth="1"/>
    <col min="12" max="12" width="6.33203125" customWidth="1"/>
    <col min="13" max="13" width="7.6640625" customWidth="1"/>
    <col min="14" max="14" width="6.44140625" customWidth="1"/>
    <col min="15" max="15" width="6.6640625" customWidth="1"/>
    <col min="16" max="16" width="83.88671875" customWidth="1"/>
  </cols>
  <sheetData>
    <row r="1" spans="1:18" ht="15.6">
      <c r="A1" s="287" t="str">
        <f>Front!J3</f>
        <v>k</v>
      </c>
      <c r="B1" s="827" t="s">
        <v>640</v>
      </c>
      <c r="C1" s="1335"/>
      <c r="D1" s="833"/>
      <c r="E1" s="828"/>
      <c r="F1" s="619"/>
      <c r="G1" s="619"/>
      <c r="H1" s="619"/>
      <c r="I1" s="1504"/>
      <c r="J1" s="1505" t="s">
        <v>619</v>
      </c>
      <c r="K1" s="1543" t="str">
        <f>Front!D14</f>
        <v>Logic Computers</v>
      </c>
      <c r="L1" s="1506"/>
      <c r="M1" s="1543"/>
      <c r="N1" s="1506"/>
      <c r="O1" s="1506"/>
      <c r="P1" s="1507"/>
    </row>
    <row r="2" spans="1:18" ht="15.6">
      <c r="B2" s="837" t="str">
        <f>IF(OR(A1="x",A1="k"),"AccurioPress C6085, C6100","ineo+ 6085 / + 6100")</f>
        <v>AccurioPress C6085, C6100</v>
      </c>
      <c r="C2" s="1336"/>
      <c r="D2" s="834"/>
      <c r="E2" s="830"/>
      <c r="F2" s="1508"/>
      <c r="G2" s="1508"/>
      <c r="H2" s="1508"/>
      <c r="I2" s="1509"/>
      <c r="J2" s="1509"/>
      <c r="K2" s="1510" t="s">
        <v>620</v>
      </c>
      <c r="L2" s="1988">
        <f>+Front!I12</f>
        <v>43412</v>
      </c>
      <c r="M2" s="1988"/>
      <c r="N2" s="1511"/>
      <c r="O2" s="1510" t="s">
        <v>621</v>
      </c>
      <c r="P2" s="1512">
        <f>+Front!I10</f>
        <v>43412</v>
      </c>
    </row>
    <row r="3" spans="1:18" ht="15.6">
      <c r="B3" s="837"/>
      <c r="C3" s="1336"/>
      <c r="D3" s="834"/>
      <c r="E3" s="830"/>
      <c r="F3" s="1949"/>
      <c r="G3" s="1508"/>
      <c r="H3" s="1508"/>
      <c r="I3" s="1509"/>
      <c r="J3" s="1509"/>
      <c r="K3" s="1510"/>
      <c r="L3" s="1789"/>
      <c r="M3" s="1789"/>
      <c r="N3" s="1511"/>
      <c r="O3" s="1510"/>
      <c r="P3" s="1512"/>
    </row>
    <row r="4" spans="1:18">
      <c r="B4" s="831"/>
      <c r="C4" s="1337"/>
      <c r="D4" s="835"/>
      <c r="E4" s="832"/>
      <c r="F4" s="87"/>
      <c r="G4" s="623"/>
      <c r="H4" s="623"/>
      <c r="I4" s="623"/>
      <c r="J4" s="623"/>
      <c r="K4" s="623"/>
      <c r="L4" s="623"/>
      <c r="M4" s="623"/>
      <c r="N4" s="623"/>
      <c r="O4" s="623"/>
      <c r="P4" s="1515"/>
    </row>
    <row r="5" spans="1:18">
      <c r="B5" s="110" t="s">
        <v>642</v>
      </c>
      <c r="C5" s="1342"/>
      <c r="D5" s="103" t="s">
        <v>643</v>
      </c>
      <c r="E5" s="104"/>
      <c r="F5" s="1950" t="s">
        <v>4608</v>
      </c>
      <c r="G5" s="106" t="s">
        <v>617</v>
      </c>
      <c r="H5" s="98"/>
      <c r="I5" s="98"/>
      <c r="J5" s="98"/>
      <c r="K5" s="98"/>
      <c r="L5" s="98"/>
      <c r="M5" s="98"/>
      <c r="N5" s="147" t="s">
        <v>630</v>
      </c>
      <c r="O5" s="1210" t="str">
        <f>+Front!J19</f>
        <v>EUR</v>
      </c>
      <c r="P5" s="107" t="s">
        <v>618</v>
      </c>
    </row>
    <row r="6" spans="1:18">
      <c r="B6" s="109"/>
      <c r="C6" s="1338"/>
      <c r="D6" s="105"/>
      <c r="E6" s="101"/>
      <c r="F6" s="1951"/>
      <c r="G6" s="99"/>
      <c r="H6" s="100"/>
      <c r="I6" s="100"/>
      <c r="J6" s="100"/>
      <c r="K6" s="100"/>
      <c r="L6" s="100"/>
      <c r="M6" s="100"/>
      <c r="N6" s="100"/>
      <c r="O6" s="101"/>
      <c r="P6" s="102"/>
    </row>
    <row r="7" spans="1:18" ht="6" customHeight="1">
      <c r="B7" s="2"/>
      <c r="C7" s="1340"/>
      <c r="D7" s="1"/>
      <c r="E7" s="2"/>
      <c r="F7" s="53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8">
      <c r="B8" s="80" t="s">
        <v>1028</v>
      </c>
      <c r="C8" s="1343"/>
      <c r="D8" s="81"/>
      <c r="E8" s="81"/>
      <c r="F8" s="536"/>
      <c r="G8" s="81" t="s">
        <v>220</v>
      </c>
      <c r="H8" s="81"/>
      <c r="I8" s="81"/>
      <c r="J8" s="81"/>
      <c r="K8" s="81"/>
      <c r="L8" s="81"/>
      <c r="M8" s="81"/>
      <c r="N8" s="81"/>
      <c r="O8" s="82"/>
      <c r="P8" s="79"/>
    </row>
    <row r="9" spans="1:18">
      <c r="A9" s="1503" t="str">
        <f>IF(ISERROR(#REF!),"xx","")</f>
        <v>xx</v>
      </c>
      <c r="B9" s="656" t="s">
        <v>3980</v>
      </c>
      <c r="C9" s="1397"/>
      <c r="D9" s="657" t="s">
        <v>3981</v>
      </c>
      <c r="E9" s="716"/>
      <c r="F9" s="1980"/>
      <c r="G9" s="59" t="s">
        <v>4016</v>
      </c>
      <c r="H9" s="59"/>
      <c r="I9" s="59"/>
      <c r="J9" s="59"/>
      <c r="K9" s="59"/>
      <c r="L9" s="59"/>
      <c r="M9" s="59"/>
      <c r="N9" s="59"/>
      <c r="O9" s="93"/>
      <c r="P9" s="308" t="s">
        <v>2821</v>
      </c>
    </row>
    <row r="10" spans="1:18">
      <c r="A10" s="1503" t="str">
        <f>IF(ISERROR(#REF!),"xx","")</f>
        <v>xx</v>
      </c>
      <c r="B10" s="660"/>
      <c r="C10" s="1398"/>
      <c r="D10" s="917"/>
      <c r="E10" s="718"/>
      <c r="F10" s="1957"/>
      <c r="G10" s="60"/>
      <c r="H10" s="60"/>
      <c r="I10" s="60"/>
      <c r="J10" s="60"/>
      <c r="K10" s="60"/>
      <c r="L10" s="60"/>
      <c r="M10" s="60"/>
      <c r="N10" s="60"/>
      <c r="O10" s="309" t="s">
        <v>817</v>
      </c>
      <c r="P10" s="310"/>
    </row>
    <row r="11" spans="1:18">
      <c r="A11" s="1503" t="str">
        <f>IF(ISERROR(#REF!),"xx","")</f>
        <v>xx</v>
      </c>
      <c r="B11" s="656" t="s">
        <v>3982</v>
      </c>
      <c r="C11" s="1397"/>
      <c r="D11" s="657" t="s">
        <v>3983</v>
      </c>
      <c r="E11" s="658"/>
      <c r="F11" s="1980"/>
      <c r="G11" s="59" t="s">
        <v>4016</v>
      </c>
      <c r="H11" s="59"/>
      <c r="I11" s="59"/>
      <c r="J11" s="59"/>
      <c r="K11" s="59"/>
      <c r="L11" s="59"/>
      <c r="M11" s="59"/>
      <c r="N11" s="59"/>
      <c r="O11" s="93"/>
      <c r="P11" s="308" t="s">
        <v>4017</v>
      </c>
    </row>
    <row r="12" spans="1:18">
      <c r="A12" s="1503" t="str">
        <f>IF(ISERROR(#REF!),"xx","")</f>
        <v>xx</v>
      </c>
      <c r="B12" s="660"/>
      <c r="C12" s="1398"/>
      <c r="D12" s="717"/>
      <c r="E12" s="718"/>
      <c r="F12" s="1957"/>
      <c r="G12" s="60"/>
      <c r="H12" s="60"/>
      <c r="I12" s="60"/>
      <c r="J12" s="60"/>
      <c r="K12" s="60"/>
      <c r="L12" s="60"/>
      <c r="M12" s="60"/>
      <c r="N12" s="60"/>
      <c r="O12" s="309" t="s">
        <v>817</v>
      </c>
      <c r="P12" s="310"/>
    </row>
    <row r="13" spans="1:18">
      <c r="A13" s="1503"/>
      <c r="B13" s="348"/>
      <c r="C13" s="1340"/>
      <c r="D13" s="349"/>
      <c r="E13" s="34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8">
      <c r="A14" s="1503"/>
      <c r="B14" s="90" t="s">
        <v>296</v>
      </c>
      <c r="C14" s="1343"/>
      <c r="D14" s="83"/>
      <c r="E14" s="83"/>
      <c r="F14" s="83"/>
      <c r="G14" s="83" t="s">
        <v>10</v>
      </c>
      <c r="H14" s="83"/>
      <c r="I14" s="83"/>
      <c r="J14" s="83"/>
      <c r="K14" s="83"/>
      <c r="L14" s="83"/>
      <c r="M14" s="83"/>
      <c r="N14" s="83"/>
      <c r="O14" s="91"/>
      <c r="P14" s="89"/>
    </row>
    <row r="15" spans="1:18" s="44" customFormat="1">
      <c r="A15" s="1503" t="str">
        <f>IF(ISERROR(#REF!),"xx","")</f>
        <v>xx</v>
      </c>
      <c r="B15" s="665" t="s">
        <v>3992</v>
      </c>
      <c r="C15" s="1351"/>
      <c r="D15" s="666" t="s">
        <v>3993</v>
      </c>
      <c r="E15" s="667" t="s">
        <v>1854</v>
      </c>
      <c r="F15" s="1956">
        <v>4744.5294758400014</v>
      </c>
      <c r="G15" s="163" t="s">
        <v>3984</v>
      </c>
      <c r="H15" s="164" t="s">
        <v>3985</v>
      </c>
      <c r="I15" s="52"/>
      <c r="J15" s="209"/>
      <c r="K15" s="1791"/>
      <c r="L15" s="209"/>
      <c r="M15" s="123"/>
      <c r="N15" s="123"/>
      <c r="O15" s="180"/>
      <c r="P15" s="310" t="s">
        <v>4021</v>
      </c>
      <c r="Q15"/>
      <c r="R15"/>
    </row>
    <row r="16" spans="1:18" s="108" customFormat="1">
      <c r="A16" s="1503" t="str">
        <f>IF(ISERROR(#REF!),"xx","")</f>
        <v>xx</v>
      </c>
      <c r="B16" s="1431" t="s">
        <v>3786</v>
      </c>
      <c r="C16" s="1432"/>
      <c r="D16" s="1433" t="s">
        <v>3015</v>
      </c>
      <c r="E16" s="1434" t="s">
        <v>3016</v>
      </c>
      <c r="F16" s="1956">
        <v>751.83825024000021</v>
      </c>
      <c r="G16" s="1435" t="s">
        <v>3984</v>
      </c>
      <c r="H16" s="1524" t="s">
        <v>3985</v>
      </c>
      <c r="I16" s="1524"/>
      <c r="J16" s="1524"/>
      <c r="K16" s="1524"/>
      <c r="L16" s="1437"/>
      <c r="M16" s="1437"/>
      <c r="N16" s="1437"/>
      <c r="O16" s="1438"/>
      <c r="P16" s="1439" t="s">
        <v>4367</v>
      </c>
      <c r="Q16"/>
      <c r="R16"/>
    </row>
    <row r="17" spans="1:18" s="108" customFormat="1">
      <c r="A17" s="1503" t="str">
        <f>IF(ISERROR(#REF!),"xx","")</f>
        <v>xx</v>
      </c>
      <c r="B17" s="1431" t="s">
        <v>4176</v>
      </c>
      <c r="C17" s="1432"/>
      <c r="D17" s="1433" t="s">
        <v>4177</v>
      </c>
      <c r="E17" s="1434" t="s">
        <v>3016</v>
      </c>
      <c r="F17" s="1956">
        <v>2336.8811558400002</v>
      </c>
      <c r="G17" s="1435" t="s">
        <v>3984</v>
      </c>
      <c r="H17" s="1524" t="s">
        <v>3985</v>
      </c>
      <c r="I17" s="1524"/>
      <c r="J17" s="1524"/>
      <c r="K17" s="1524"/>
      <c r="L17" s="1437"/>
      <c r="M17" s="1437"/>
      <c r="N17" s="1437"/>
      <c r="O17" s="1438"/>
      <c r="P17" s="1439" t="s">
        <v>4368</v>
      </c>
      <c r="Q17"/>
      <c r="R17"/>
    </row>
    <row r="18" spans="1:18" s="44" customFormat="1">
      <c r="A18" s="1503" t="str">
        <f>IF(ISERROR(#REF!),"xx","")</f>
        <v>xx</v>
      </c>
      <c r="B18" s="711" t="s">
        <v>4179</v>
      </c>
      <c r="C18" s="1353"/>
      <c r="D18" s="712" t="s">
        <v>4180</v>
      </c>
      <c r="E18" s="713" t="s">
        <v>3784</v>
      </c>
      <c r="F18" s="1956">
        <v>2938.6162713600006</v>
      </c>
      <c r="G18" s="173" t="s">
        <v>3984</v>
      </c>
      <c r="H18" s="174" t="s">
        <v>3985</v>
      </c>
      <c r="I18" s="74"/>
      <c r="J18" s="296"/>
      <c r="K18" s="1793"/>
      <c r="L18" s="296"/>
      <c r="M18" s="151"/>
      <c r="N18" s="151"/>
      <c r="O18" s="277"/>
      <c r="P18" s="787" t="s">
        <v>4239</v>
      </c>
      <c r="Q18"/>
      <c r="R18"/>
    </row>
    <row r="19" spans="1:18" s="44" customFormat="1">
      <c r="A19" s="1503" t="str">
        <f>IF(ISERROR(#REF!),"xx","")</f>
        <v>xx</v>
      </c>
      <c r="B19" s="662" t="s">
        <v>3988</v>
      </c>
      <c r="C19" s="1350"/>
      <c r="D19" s="663" t="s">
        <v>3990</v>
      </c>
      <c r="E19" s="664" t="s">
        <v>1240</v>
      </c>
      <c r="F19" s="1956">
        <v>8153.2379174400003</v>
      </c>
      <c r="G19" s="161" t="s">
        <v>3984</v>
      </c>
      <c r="H19" s="162" t="s">
        <v>3985</v>
      </c>
      <c r="I19" s="51"/>
      <c r="J19" s="183"/>
      <c r="K19" s="1790"/>
      <c r="L19" s="183"/>
      <c r="M19" s="139"/>
      <c r="N19" s="139"/>
      <c r="O19" s="116"/>
      <c r="P19" s="86" t="s">
        <v>2469</v>
      </c>
      <c r="Q19"/>
      <c r="R19"/>
    </row>
    <row r="20" spans="1:18" s="44" customFormat="1">
      <c r="A20" s="1503" t="str">
        <f>IF(ISERROR(#REF!),"xx","")</f>
        <v>xx</v>
      </c>
      <c r="B20" s="662" t="s">
        <v>3989</v>
      </c>
      <c r="C20" s="1350"/>
      <c r="D20" s="663" t="s">
        <v>3991</v>
      </c>
      <c r="E20" s="664" t="s">
        <v>1240</v>
      </c>
      <c r="F20" s="1956">
        <v>11927.424579840004</v>
      </c>
      <c r="G20" s="161" t="s">
        <v>3984</v>
      </c>
      <c r="H20" s="162" t="s">
        <v>3985</v>
      </c>
      <c r="I20" s="51"/>
      <c r="J20" s="183"/>
      <c r="K20" s="1790"/>
      <c r="L20" s="183"/>
      <c r="M20" s="139"/>
      <c r="N20" s="139"/>
      <c r="O20" s="116"/>
      <c r="P20" s="86" t="s">
        <v>2469</v>
      </c>
      <c r="Q20"/>
      <c r="R20"/>
    </row>
    <row r="21" spans="1:18" s="44" customFormat="1">
      <c r="A21" s="1503" t="str">
        <f>IF(ISERROR(#REF!),"xx","")</f>
        <v>xx</v>
      </c>
      <c r="B21" s="731" t="s">
        <v>3997</v>
      </c>
      <c r="C21" s="1365"/>
      <c r="D21" s="737" t="s">
        <v>3998</v>
      </c>
      <c r="E21" s="733" t="s">
        <v>2431</v>
      </c>
      <c r="F21" s="1956">
        <v>2694.4984281600005</v>
      </c>
      <c r="G21" s="161" t="s">
        <v>3984</v>
      </c>
      <c r="H21" s="162" t="s">
        <v>3985</v>
      </c>
      <c r="I21" s="462"/>
      <c r="J21" s="493"/>
      <c r="K21" s="493"/>
      <c r="L21" s="494"/>
      <c r="M21" s="494"/>
      <c r="N21" s="494"/>
      <c r="O21" s="495"/>
      <c r="P21" s="86" t="s">
        <v>4022</v>
      </c>
      <c r="Q21"/>
      <c r="R21"/>
    </row>
    <row r="22" spans="1:18" s="44" customFormat="1">
      <c r="A22" s="1503" t="str">
        <f>IF(ISERROR(#REF!),"xx","")</f>
        <v>xx</v>
      </c>
      <c r="B22" s="662" t="s">
        <v>4221</v>
      </c>
      <c r="C22" s="1350"/>
      <c r="D22" s="663" t="s">
        <v>172</v>
      </c>
      <c r="E22" s="664" t="s">
        <v>173</v>
      </c>
      <c r="F22" s="1956">
        <v>1114.0379712000001</v>
      </c>
      <c r="G22" s="161" t="s">
        <v>3984</v>
      </c>
      <c r="H22" s="162" t="s">
        <v>3985</v>
      </c>
      <c r="I22" s="51"/>
      <c r="J22" s="183"/>
      <c r="K22" s="1790"/>
      <c r="L22" s="183"/>
      <c r="M22" s="139"/>
      <c r="N22" s="139"/>
      <c r="O22" s="116"/>
      <c r="P22" s="14" t="s">
        <v>3996</v>
      </c>
      <c r="Q22"/>
      <c r="R22"/>
    </row>
    <row r="23" spans="1:18" s="44" customFormat="1">
      <c r="A23" s="1503" t="str">
        <f>IF(ISERROR(#REF!),"xx","")</f>
        <v>xx</v>
      </c>
      <c r="B23" s="662" t="s">
        <v>2828</v>
      </c>
      <c r="C23" s="1350"/>
      <c r="D23" s="663" t="s">
        <v>2829</v>
      </c>
      <c r="E23" s="664" t="s">
        <v>2830</v>
      </c>
      <c r="F23" s="1956">
        <v>435.25810944000006</v>
      </c>
      <c r="G23" s="161" t="s">
        <v>3984</v>
      </c>
      <c r="H23" s="162" t="s">
        <v>3985</v>
      </c>
      <c r="I23" s="51"/>
      <c r="J23" s="183"/>
      <c r="K23" s="1790"/>
      <c r="L23" s="183"/>
      <c r="M23" s="139"/>
      <c r="N23" s="139"/>
      <c r="O23" s="116"/>
      <c r="P23" s="14" t="s">
        <v>2873</v>
      </c>
      <c r="Q23"/>
      <c r="R23"/>
    </row>
    <row r="24" spans="1:18" s="44" customFormat="1">
      <c r="A24" s="1503" t="str">
        <f>IF(ISERROR(#REF!),"xx","")</f>
        <v>xx</v>
      </c>
      <c r="B24" s="665" t="s">
        <v>4189</v>
      </c>
      <c r="C24" s="1351"/>
      <c r="D24" s="666" t="s">
        <v>4190</v>
      </c>
      <c r="E24" s="667" t="s">
        <v>303</v>
      </c>
      <c r="F24" s="1956">
        <v>4032.3312691200008</v>
      </c>
      <c r="G24" s="163" t="s">
        <v>3984</v>
      </c>
      <c r="H24" s="164" t="s">
        <v>3985</v>
      </c>
      <c r="I24" s="52"/>
      <c r="J24" s="209"/>
      <c r="K24" s="1791"/>
      <c r="L24" s="209"/>
      <c r="M24" s="123"/>
      <c r="N24" s="123"/>
      <c r="O24" s="180"/>
      <c r="P24" s="5" t="s">
        <v>4238</v>
      </c>
      <c r="Q24"/>
      <c r="R24"/>
    </row>
    <row r="25" spans="1:18">
      <c r="A25" s="1503" t="str">
        <f>IF(ISERROR(#REF!),"xx","")</f>
        <v>xx</v>
      </c>
      <c r="B25" s="662" t="s">
        <v>4184</v>
      </c>
      <c r="C25" s="1350"/>
      <c r="D25" s="708" t="s">
        <v>4185</v>
      </c>
      <c r="E25" s="673" t="s">
        <v>1588</v>
      </c>
      <c r="F25" s="1956">
        <v>4755.01694976</v>
      </c>
      <c r="G25" s="166" t="s">
        <v>3984</v>
      </c>
      <c r="H25" s="167" t="s">
        <v>3985</v>
      </c>
      <c r="I25" s="167"/>
      <c r="J25" s="167"/>
      <c r="K25" s="167"/>
      <c r="L25" s="191"/>
      <c r="M25" s="191"/>
      <c r="N25" s="191"/>
      <c r="O25" s="197"/>
      <c r="P25" s="86" t="s">
        <v>168</v>
      </c>
    </row>
    <row r="26" spans="1:18">
      <c r="A26" s="1503" t="str">
        <f>IF(ISERROR(#REF!),"xx","")</f>
        <v>xx</v>
      </c>
      <c r="B26" s="662">
        <v>9967008336</v>
      </c>
      <c r="C26" s="1350"/>
      <c r="D26" s="663" t="s">
        <v>4185</v>
      </c>
      <c r="E26" s="664" t="s">
        <v>4533</v>
      </c>
      <c r="F26" s="1956">
        <v>609.61469184000009</v>
      </c>
      <c r="G26" s="166" t="s">
        <v>3984</v>
      </c>
      <c r="H26" s="167" t="s">
        <v>3985</v>
      </c>
      <c r="I26" s="167"/>
      <c r="J26" s="167"/>
      <c r="K26" s="167"/>
      <c r="L26" s="139"/>
      <c r="M26" s="139"/>
      <c r="N26" s="139"/>
      <c r="O26" s="116"/>
      <c r="P26" s="86" t="s">
        <v>4534</v>
      </c>
    </row>
    <row r="27" spans="1:18">
      <c r="A27" s="1503" t="str">
        <f>IF(ISERROR(#REF!),"xx","")</f>
        <v>xx</v>
      </c>
      <c r="B27" s="665" t="s">
        <v>4183</v>
      </c>
      <c r="C27" s="1351"/>
      <c r="D27" s="666" t="s">
        <v>4182</v>
      </c>
      <c r="E27" s="667" t="s">
        <v>4186</v>
      </c>
      <c r="F27" s="1956">
        <v>6197.7804134400003</v>
      </c>
      <c r="G27" s="172" t="s">
        <v>3984</v>
      </c>
      <c r="H27" s="168" t="s">
        <v>3985</v>
      </c>
      <c r="I27" s="168"/>
      <c r="J27" s="168"/>
      <c r="K27" s="168"/>
      <c r="L27" s="195"/>
      <c r="M27" s="195"/>
      <c r="N27" s="195"/>
      <c r="O27" s="388"/>
      <c r="P27" s="310" t="s">
        <v>4187</v>
      </c>
    </row>
    <row r="28" spans="1:18" s="44" customFormat="1">
      <c r="A28" s="1503" t="str">
        <f>IF(ISERROR(#REF!),"xx","")</f>
        <v>xx</v>
      </c>
      <c r="B28" s="662" t="s">
        <v>4088</v>
      </c>
      <c r="C28" s="1350"/>
      <c r="D28" s="663" t="s">
        <v>1704</v>
      </c>
      <c r="E28" s="664" t="s">
        <v>1852</v>
      </c>
      <c r="F28" s="1956">
        <v>4507.1735385600005</v>
      </c>
      <c r="G28" s="161" t="s">
        <v>3984</v>
      </c>
      <c r="H28" s="162" t="s">
        <v>3985</v>
      </c>
      <c r="I28" s="153"/>
      <c r="J28" s="312"/>
      <c r="K28" s="1790"/>
      <c r="L28" s="312"/>
      <c r="M28" s="139"/>
      <c r="N28" s="139"/>
      <c r="O28" s="58"/>
      <c r="P28" s="14" t="s">
        <v>4014</v>
      </c>
      <c r="Q28"/>
      <c r="R28"/>
    </row>
    <row r="29" spans="1:18" s="44" customFormat="1">
      <c r="A29" s="1503" t="str">
        <f>IF(ISERROR(#REF!),"xx","")</f>
        <v>xx</v>
      </c>
      <c r="B29" s="662" t="s">
        <v>1705</v>
      </c>
      <c r="C29" s="1350"/>
      <c r="D29" s="663" t="s">
        <v>885</v>
      </c>
      <c r="E29" s="664" t="s">
        <v>2464</v>
      </c>
      <c r="F29" s="1956">
        <v>954.8817062400002</v>
      </c>
      <c r="G29" s="161" t="s">
        <v>3984</v>
      </c>
      <c r="H29" s="162" t="s">
        <v>3985</v>
      </c>
      <c r="I29" s="51"/>
      <c r="J29" s="183"/>
      <c r="K29" s="1790"/>
      <c r="L29" s="183"/>
      <c r="M29" s="139"/>
      <c r="N29" s="139"/>
      <c r="O29" s="116"/>
      <c r="P29" s="14" t="s">
        <v>2871</v>
      </c>
      <c r="Q29"/>
      <c r="R29"/>
    </row>
    <row r="30" spans="1:18" s="44" customFormat="1">
      <c r="A30" s="1503" t="str">
        <f>IF(ISERROR(#REF!),"xx","")</f>
        <v>xx</v>
      </c>
      <c r="B30" s="665" t="s">
        <v>1712</v>
      </c>
      <c r="C30" s="1351"/>
      <c r="D30" s="666" t="s">
        <v>1713</v>
      </c>
      <c r="E30" s="667" t="s">
        <v>1714</v>
      </c>
      <c r="F30" s="1956">
        <v>405.11826431999998</v>
      </c>
      <c r="G30" s="163" t="s">
        <v>3984</v>
      </c>
      <c r="H30" s="164" t="s">
        <v>3985</v>
      </c>
      <c r="I30" s="52"/>
      <c r="J30" s="209"/>
      <c r="K30" s="1791"/>
      <c r="L30" s="209"/>
      <c r="M30" s="123"/>
      <c r="N30" s="123"/>
      <c r="O30" s="180"/>
      <c r="P30" s="5" t="s">
        <v>2872</v>
      </c>
      <c r="Q30"/>
      <c r="R30"/>
    </row>
    <row r="31" spans="1:18" s="44" customFormat="1">
      <c r="A31" s="1503" t="str">
        <f>IF(ISERROR(#REF!),"xx","")</f>
        <v>xx</v>
      </c>
      <c r="B31" s="662" t="s">
        <v>2395</v>
      </c>
      <c r="C31" s="1350"/>
      <c r="D31" s="663" t="s">
        <v>1710</v>
      </c>
      <c r="E31" s="664" t="s">
        <v>1711</v>
      </c>
      <c r="F31" s="1956">
        <v>448.44662016000007</v>
      </c>
      <c r="G31" s="161" t="s">
        <v>3984</v>
      </c>
      <c r="H31" s="162" t="s">
        <v>3985</v>
      </c>
      <c r="I31" s="51"/>
      <c r="J31" s="183"/>
      <c r="K31" s="1790"/>
      <c r="L31" s="183"/>
      <c r="M31" s="139"/>
      <c r="N31" s="139"/>
      <c r="O31" s="58"/>
      <c r="P31" s="14" t="s">
        <v>1738</v>
      </c>
      <c r="Q31"/>
      <c r="R31"/>
    </row>
    <row r="32" spans="1:18" s="44" customFormat="1">
      <c r="A32" s="1503" t="str">
        <f>IF(ISERROR(#REF!),"xx","")</f>
        <v>xx</v>
      </c>
      <c r="B32" s="662" t="s">
        <v>1707</v>
      </c>
      <c r="C32" s="1350"/>
      <c r="D32" s="663" t="s">
        <v>1708</v>
      </c>
      <c r="E32" s="664" t="s">
        <v>1709</v>
      </c>
      <c r="F32" s="1956">
        <v>1744.8325171199999</v>
      </c>
      <c r="G32" s="161" t="s">
        <v>3984</v>
      </c>
      <c r="H32" s="162" t="s">
        <v>3985</v>
      </c>
      <c r="I32" s="153"/>
      <c r="J32" s="312"/>
      <c r="K32" s="1790"/>
      <c r="L32" s="312"/>
      <c r="M32" s="139"/>
      <c r="N32" s="139"/>
      <c r="O32" s="58"/>
      <c r="P32" s="14" t="s">
        <v>1737</v>
      </c>
      <c r="Q32"/>
      <c r="R32"/>
    </row>
    <row r="33" spans="1:18" s="44" customFormat="1">
      <c r="A33" s="1503" t="str">
        <f>IF(ISERROR(#REF!),"xx","")</f>
        <v>xx</v>
      </c>
      <c r="B33" s="674" t="s">
        <v>625</v>
      </c>
      <c r="C33" s="1349"/>
      <c r="D33" s="708" t="s">
        <v>624</v>
      </c>
      <c r="E33" s="673" t="s">
        <v>1242</v>
      </c>
      <c r="F33" s="1956">
        <v>12091.163293440002</v>
      </c>
      <c r="G33" s="159" t="s">
        <v>3984</v>
      </c>
      <c r="H33" s="160" t="s">
        <v>3985</v>
      </c>
      <c r="I33" s="53"/>
      <c r="J33" s="200"/>
      <c r="K33" s="1792"/>
      <c r="L33" s="200"/>
      <c r="M33" s="124"/>
      <c r="N33" s="124"/>
      <c r="O33" s="125"/>
      <c r="P33" s="4" t="s">
        <v>1552</v>
      </c>
      <c r="Q33"/>
      <c r="R33"/>
    </row>
    <row r="34" spans="1:18" s="44" customFormat="1">
      <c r="A34" s="1503" t="str">
        <f>IF(ISERROR(#REF!),"xx","")</f>
        <v>xx</v>
      </c>
      <c r="B34" s="665" t="s">
        <v>1550</v>
      </c>
      <c r="C34" s="1351"/>
      <c r="D34" s="670" t="s">
        <v>1551</v>
      </c>
      <c r="E34" s="667"/>
      <c r="F34" s="1956">
        <v>45.228395520000007</v>
      </c>
      <c r="G34" s="172" t="s">
        <v>3984</v>
      </c>
      <c r="H34" s="164" t="s">
        <v>3985</v>
      </c>
      <c r="I34" s="164"/>
      <c r="J34" s="164"/>
      <c r="K34" s="1791"/>
      <c r="L34" s="123"/>
      <c r="M34" s="123"/>
      <c r="N34" s="123"/>
      <c r="O34" s="180"/>
      <c r="P34" s="5" t="s">
        <v>1557</v>
      </c>
      <c r="Q34"/>
      <c r="R34"/>
    </row>
    <row r="35" spans="1:18" s="44" customFormat="1">
      <c r="A35" s="1503" t="str">
        <f>IF(ISERROR(#REF!),"xx","")</f>
        <v>xx</v>
      </c>
      <c r="B35" s="662" t="s">
        <v>2822</v>
      </c>
      <c r="C35" s="1350"/>
      <c r="D35" s="663" t="s">
        <v>2823</v>
      </c>
      <c r="E35" s="664" t="s">
        <v>916</v>
      </c>
      <c r="F35" s="1956">
        <v>17599.080280320002</v>
      </c>
      <c r="G35" s="161" t="s">
        <v>3984</v>
      </c>
      <c r="H35" s="162" t="s">
        <v>3985</v>
      </c>
      <c r="I35" s="51"/>
      <c r="J35" s="183"/>
      <c r="K35" s="1790"/>
      <c r="L35" s="183"/>
      <c r="M35" s="139"/>
      <c r="N35" s="139"/>
      <c r="O35" s="58"/>
      <c r="P35" s="14" t="s">
        <v>1047</v>
      </c>
      <c r="Q35"/>
      <c r="R35"/>
    </row>
    <row r="36" spans="1:18" s="44" customFormat="1">
      <c r="A36" s="1503" t="str">
        <f>IF(ISERROR(#REF!),"xx","")</f>
        <v>xx</v>
      </c>
      <c r="B36" s="662" t="s">
        <v>2824</v>
      </c>
      <c r="C36" s="1350"/>
      <c r="D36" s="663" t="s">
        <v>397</v>
      </c>
      <c r="E36" s="664" t="s">
        <v>2825</v>
      </c>
      <c r="F36" s="1956">
        <v>1331.38760832</v>
      </c>
      <c r="G36" s="161" t="s">
        <v>3984</v>
      </c>
      <c r="H36" s="162" t="s">
        <v>3985</v>
      </c>
      <c r="I36" s="51"/>
      <c r="J36" s="183"/>
      <c r="K36" s="1790"/>
      <c r="L36" s="183"/>
      <c r="M36" s="139"/>
      <c r="N36" s="139"/>
      <c r="O36" s="58"/>
      <c r="P36" s="14"/>
      <c r="Q36"/>
      <c r="R36"/>
    </row>
    <row r="37" spans="1:18">
      <c r="A37" s="1503" t="str">
        <f>IF(ISERROR(#REF!),"xx","")</f>
        <v>xx</v>
      </c>
      <c r="B37" s="665">
        <v>9967004066</v>
      </c>
      <c r="C37" s="1351"/>
      <c r="D37" s="670" t="s">
        <v>4011</v>
      </c>
      <c r="E37" s="667"/>
      <c r="F37" s="1956">
        <v>1420.7267289600004</v>
      </c>
      <c r="G37" s="172" t="s">
        <v>3984</v>
      </c>
      <c r="H37" s="164" t="s">
        <v>3985</v>
      </c>
      <c r="I37" s="164"/>
      <c r="J37" s="164"/>
      <c r="K37" s="1794"/>
      <c r="L37" s="123"/>
      <c r="M37" s="123"/>
      <c r="N37" s="123"/>
      <c r="O37" s="180"/>
      <c r="P37" s="5"/>
    </row>
    <row r="38" spans="1:18" s="44" customFormat="1">
      <c r="A38" s="1503" t="str">
        <f>IF(ISERROR(#REF!),"xx","")</f>
        <v>xx</v>
      </c>
      <c r="B38" s="665" t="s">
        <v>1432</v>
      </c>
      <c r="C38" s="1351"/>
      <c r="D38" s="666" t="s">
        <v>913</v>
      </c>
      <c r="E38" s="667" t="s">
        <v>1447</v>
      </c>
      <c r="F38" s="1956">
        <v>22468.621190400005</v>
      </c>
      <c r="G38" s="163" t="s">
        <v>3984</v>
      </c>
      <c r="H38" s="164" t="s">
        <v>3985</v>
      </c>
      <c r="I38" s="171"/>
      <c r="J38" s="313"/>
      <c r="K38" s="1791"/>
      <c r="L38" s="313"/>
      <c r="M38" s="123"/>
      <c r="N38" s="123"/>
      <c r="O38" s="199"/>
      <c r="P38" s="5" t="s">
        <v>776</v>
      </c>
      <c r="Q38"/>
      <c r="R38"/>
    </row>
    <row r="39" spans="1:18" s="44" customFormat="1">
      <c r="A39" s="1503" t="str">
        <f>IF(ISERROR(#REF!),"xx","")</f>
        <v>xx</v>
      </c>
      <c r="B39" s="662" t="s">
        <v>3293</v>
      </c>
      <c r="C39" s="1350"/>
      <c r="D39" s="663" t="s">
        <v>3298</v>
      </c>
      <c r="E39" s="664" t="s">
        <v>3329</v>
      </c>
      <c r="F39" s="1956">
        <v>12270.363114240001</v>
      </c>
      <c r="G39" s="159" t="s">
        <v>3984</v>
      </c>
      <c r="H39" s="160" t="s">
        <v>3985</v>
      </c>
      <c r="I39" s="170"/>
      <c r="J39" s="320"/>
      <c r="K39" s="1792"/>
      <c r="L39" s="365"/>
      <c r="M39" s="205"/>
      <c r="N39" s="205"/>
      <c r="O39" s="116"/>
      <c r="P39" s="86" t="s">
        <v>3303</v>
      </c>
      <c r="Q39"/>
      <c r="R39"/>
    </row>
    <row r="40" spans="1:18" s="44" customFormat="1">
      <c r="A40" s="1503" t="str">
        <f>IF(ISERROR(#REF!),"xx","")</f>
        <v>xx</v>
      </c>
      <c r="B40" s="662" t="s">
        <v>3294</v>
      </c>
      <c r="C40" s="1350"/>
      <c r="D40" s="663" t="s">
        <v>3299</v>
      </c>
      <c r="E40" s="664" t="s">
        <v>3403</v>
      </c>
      <c r="F40" s="1956">
        <v>12270.363114240001</v>
      </c>
      <c r="G40" s="161" t="s">
        <v>3984</v>
      </c>
      <c r="H40" s="162" t="s">
        <v>3985</v>
      </c>
      <c r="I40" s="153"/>
      <c r="J40" s="312"/>
      <c r="K40" s="1790"/>
      <c r="L40" s="365"/>
      <c r="M40" s="205"/>
      <c r="N40" s="205"/>
      <c r="O40" s="116"/>
      <c r="P40" s="86" t="s">
        <v>3304</v>
      </c>
      <c r="Q40"/>
      <c r="R40"/>
    </row>
    <row r="41" spans="1:18" s="44" customFormat="1">
      <c r="A41" s="1503" t="str">
        <f>IF(ISERROR(#REF!),"xx","")</f>
        <v>xx</v>
      </c>
      <c r="B41" s="662" t="s">
        <v>3295</v>
      </c>
      <c r="C41" s="1350"/>
      <c r="D41" s="663" t="s">
        <v>3300</v>
      </c>
      <c r="E41" s="664" t="s">
        <v>3406</v>
      </c>
      <c r="F41" s="1956">
        <v>5907.2047372800007</v>
      </c>
      <c r="G41" s="161" t="s">
        <v>3984</v>
      </c>
      <c r="H41" s="162" t="s">
        <v>3985</v>
      </c>
      <c r="I41" s="153"/>
      <c r="J41" s="312"/>
      <c r="K41" s="1790"/>
      <c r="L41" s="365"/>
      <c r="M41" s="205"/>
      <c r="N41" s="205"/>
      <c r="O41" s="116"/>
      <c r="P41" s="86" t="s">
        <v>3305</v>
      </c>
      <c r="Q41"/>
      <c r="R41"/>
    </row>
    <row r="42" spans="1:18" s="44" customFormat="1">
      <c r="A42" s="1503" t="str">
        <f>IF(ISERROR(#REF!),"xx","")</f>
        <v>xx</v>
      </c>
      <c r="B42" s="662" t="s">
        <v>3296</v>
      </c>
      <c r="C42" s="1350"/>
      <c r="D42" s="663" t="s">
        <v>3301</v>
      </c>
      <c r="E42" s="664" t="s">
        <v>3404</v>
      </c>
      <c r="F42" s="1956">
        <v>12788.53373952</v>
      </c>
      <c r="G42" s="161" t="s">
        <v>3984</v>
      </c>
      <c r="H42" s="162" t="s">
        <v>3985</v>
      </c>
      <c r="I42" s="153"/>
      <c r="J42" s="312"/>
      <c r="K42" s="1790"/>
      <c r="L42" s="365"/>
      <c r="M42" s="205"/>
      <c r="N42" s="205"/>
      <c r="O42" s="116"/>
      <c r="P42" s="86" t="s">
        <v>3306</v>
      </c>
      <c r="Q42"/>
      <c r="R42"/>
    </row>
    <row r="43" spans="1:18" s="44" customFormat="1">
      <c r="A43" s="1503" t="str">
        <f>IF(ISERROR(#REF!),"xx","")</f>
        <v>xx</v>
      </c>
      <c r="B43" s="665" t="s">
        <v>3297</v>
      </c>
      <c r="C43" s="1351"/>
      <c r="D43" s="666" t="s">
        <v>3302</v>
      </c>
      <c r="E43" s="667" t="s">
        <v>3405</v>
      </c>
      <c r="F43" s="1956">
        <v>6031.5641971200012</v>
      </c>
      <c r="G43" s="163" t="s">
        <v>3984</v>
      </c>
      <c r="H43" s="164" t="s">
        <v>3985</v>
      </c>
      <c r="I43" s="171"/>
      <c r="J43" s="313"/>
      <c r="K43" s="1791"/>
      <c r="L43" s="282"/>
      <c r="M43" s="224"/>
      <c r="N43" s="224"/>
      <c r="O43" s="180"/>
      <c r="P43" s="310" t="s">
        <v>3307</v>
      </c>
      <c r="Q43"/>
      <c r="R43"/>
    </row>
    <row r="44" spans="1:18" s="44" customFormat="1">
      <c r="A44" s="1503" t="str">
        <f>IF(ISERROR(#REF!),"xx","")</f>
        <v>xx</v>
      </c>
      <c r="B44" s="662" t="s">
        <v>683</v>
      </c>
      <c r="C44" s="1350"/>
      <c r="D44" s="663" t="s">
        <v>684</v>
      </c>
      <c r="E44" s="664" t="s">
        <v>1816</v>
      </c>
      <c r="F44" s="1956">
        <v>12329.89769088</v>
      </c>
      <c r="G44" s="161" t="s">
        <v>3984</v>
      </c>
      <c r="H44" s="162" t="s">
        <v>3985</v>
      </c>
      <c r="I44" s="51"/>
      <c r="J44" s="183"/>
      <c r="K44" s="1790"/>
      <c r="L44" s="183"/>
      <c r="M44" s="139"/>
      <c r="N44" s="139"/>
      <c r="O44" s="116"/>
      <c r="P44" s="14" t="s">
        <v>311</v>
      </c>
      <c r="Q44"/>
      <c r="R44"/>
    </row>
    <row r="45" spans="1:18" s="44" customFormat="1">
      <c r="A45" s="1503" t="str">
        <f>IF(ISERROR(#REF!),"xx","")</f>
        <v>xx</v>
      </c>
      <c r="B45" s="662" t="s">
        <v>1825</v>
      </c>
      <c r="C45" s="1350"/>
      <c r="D45" s="663" t="s">
        <v>1826</v>
      </c>
      <c r="E45" s="664" t="s">
        <v>381</v>
      </c>
      <c r="F45" s="1956">
        <v>2502.3150028800005</v>
      </c>
      <c r="G45" s="161" t="s">
        <v>3984</v>
      </c>
      <c r="H45" s="162" t="s">
        <v>3985</v>
      </c>
      <c r="I45" s="51"/>
      <c r="J45" s="183"/>
      <c r="K45" s="1790"/>
      <c r="L45" s="183"/>
      <c r="M45" s="139"/>
      <c r="N45" s="139"/>
      <c r="O45" s="116"/>
      <c r="P45" s="14" t="s">
        <v>2467</v>
      </c>
      <c r="Q45"/>
      <c r="R45"/>
    </row>
    <row r="46" spans="1:18" s="44" customFormat="1">
      <c r="A46" s="1503" t="str">
        <f>IF(ISERROR(#REF!),"xx","")</f>
        <v>xx</v>
      </c>
      <c r="B46" s="674" t="s">
        <v>774</v>
      </c>
      <c r="C46" s="1349"/>
      <c r="D46" s="708" t="s">
        <v>291</v>
      </c>
      <c r="E46" s="673" t="s">
        <v>290</v>
      </c>
      <c r="F46" s="1956">
        <v>1121.7871526400002</v>
      </c>
      <c r="G46" s="159" t="s">
        <v>3984</v>
      </c>
      <c r="H46" s="160" t="s">
        <v>3985</v>
      </c>
      <c r="I46" s="53"/>
      <c r="J46" s="200"/>
      <c r="K46" s="1792"/>
      <c r="L46" s="200"/>
      <c r="M46" s="124"/>
      <c r="N46" s="124"/>
      <c r="O46" s="179"/>
      <c r="P46" s="4" t="s">
        <v>121</v>
      </c>
      <c r="Q46"/>
      <c r="R46"/>
    </row>
    <row r="47" spans="1:18" s="44" customFormat="1">
      <c r="A47" s="1503" t="str">
        <f>IF(ISERROR(#REF!),"xx","")</f>
        <v>xx</v>
      </c>
      <c r="B47" s="662" t="s">
        <v>282</v>
      </c>
      <c r="C47" s="1350"/>
      <c r="D47" s="663" t="s">
        <v>292</v>
      </c>
      <c r="E47" s="664" t="s">
        <v>290</v>
      </c>
      <c r="F47" s="1956">
        <v>1121.7871526400002</v>
      </c>
      <c r="G47" s="161" t="s">
        <v>3984</v>
      </c>
      <c r="H47" s="162" t="s">
        <v>3985</v>
      </c>
      <c r="I47" s="51"/>
      <c r="J47" s="183"/>
      <c r="K47" s="1790"/>
      <c r="L47" s="183"/>
      <c r="M47" s="139"/>
      <c r="N47" s="139"/>
      <c r="O47" s="116"/>
      <c r="P47" s="14" t="s">
        <v>1088</v>
      </c>
      <c r="Q47"/>
      <c r="R47"/>
    </row>
    <row r="48" spans="1:18" s="44" customFormat="1">
      <c r="A48" s="1503" t="str">
        <f>IF(ISERROR(#REF!),"xx","")</f>
        <v>xx</v>
      </c>
      <c r="B48" s="662" t="s">
        <v>283</v>
      </c>
      <c r="C48" s="1350"/>
      <c r="D48" s="663" t="s">
        <v>1425</v>
      </c>
      <c r="E48" s="664" t="s">
        <v>290</v>
      </c>
      <c r="F48" s="1956">
        <v>1121.7871526400002</v>
      </c>
      <c r="G48" s="161" t="s">
        <v>3984</v>
      </c>
      <c r="H48" s="162" t="s">
        <v>3985</v>
      </c>
      <c r="I48" s="51"/>
      <c r="J48" s="183"/>
      <c r="K48" s="1790"/>
      <c r="L48" s="183"/>
      <c r="M48" s="139"/>
      <c r="N48" s="139"/>
      <c r="O48" s="116"/>
      <c r="P48" s="14" t="s">
        <v>1089</v>
      </c>
      <c r="Q48"/>
      <c r="R48"/>
    </row>
    <row r="49" spans="1:18" s="44" customFormat="1">
      <c r="A49" s="1503" t="str">
        <f>IF(ISERROR(#REF!),"xx","")</f>
        <v>xx</v>
      </c>
      <c r="B49" s="665" t="s">
        <v>284</v>
      </c>
      <c r="C49" s="1351"/>
      <c r="D49" s="666" t="s">
        <v>1426</v>
      </c>
      <c r="E49" s="667" t="s">
        <v>290</v>
      </c>
      <c r="F49" s="1956">
        <v>1121.7871526400002</v>
      </c>
      <c r="G49" s="163" t="s">
        <v>3984</v>
      </c>
      <c r="H49" s="164" t="s">
        <v>3985</v>
      </c>
      <c r="I49" s="52"/>
      <c r="J49" s="209"/>
      <c r="K49" s="1791"/>
      <c r="L49" s="209"/>
      <c r="M49" s="123"/>
      <c r="N49" s="123"/>
      <c r="O49" s="180"/>
      <c r="P49" s="5" t="s">
        <v>1090</v>
      </c>
      <c r="Q49"/>
      <c r="R49"/>
    </row>
    <row r="50" spans="1:18" s="44" customFormat="1">
      <c r="A50" s="1503" t="str">
        <f>IF(ISERROR(#REF!),"xx","")</f>
        <v>xx</v>
      </c>
      <c r="B50" s="662" t="s">
        <v>285</v>
      </c>
      <c r="C50" s="1350"/>
      <c r="D50" s="663" t="s">
        <v>1427</v>
      </c>
      <c r="E50" s="664" t="s">
        <v>290</v>
      </c>
      <c r="F50" s="1956">
        <v>1121.7871526400002</v>
      </c>
      <c r="G50" s="161" t="s">
        <v>3984</v>
      </c>
      <c r="H50" s="162" t="s">
        <v>3985</v>
      </c>
      <c r="I50" s="51"/>
      <c r="J50" s="183"/>
      <c r="K50" s="1790"/>
      <c r="L50" s="183"/>
      <c r="M50" s="139"/>
      <c r="N50" s="139"/>
      <c r="O50" s="116"/>
      <c r="P50" s="14" t="s">
        <v>256</v>
      </c>
      <c r="Q50"/>
      <c r="R50"/>
    </row>
    <row r="51" spans="1:18" s="44" customFormat="1">
      <c r="A51" s="1503" t="str">
        <f>IF(ISERROR(#REF!),"xx","")</f>
        <v>xx</v>
      </c>
      <c r="B51" s="662" t="s">
        <v>286</v>
      </c>
      <c r="C51" s="1350"/>
      <c r="D51" s="663" t="s">
        <v>1428</v>
      </c>
      <c r="E51" s="664" t="s">
        <v>290</v>
      </c>
      <c r="F51" s="1956">
        <v>1121.7871526400002</v>
      </c>
      <c r="G51" s="161" t="s">
        <v>3984</v>
      </c>
      <c r="H51" s="162" t="s">
        <v>3985</v>
      </c>
      <c r="I51" s="51"/>
      <c r="J51" s="183"/>
      <c r="K51" s="1790"/>
      <c r="L51" s="183"/>
      <c r="M51" s="139"/>
      <c r="N51" s="139"/>
      <c r="O51" s="116"/>
      <c r="P51" s="14" t="s">
        <v>257</v>
      </c>
      <c r="Q51"/>
      <c r="R51"/>
    </row>
    <row r="52" spans="1:18" s="44" customFormat="1">
      <c r="A52" s="1503" t="str">
        <f>IF(ISERROR(#REF!),"xx","")</f>
        <v>xx</v>
      </c>
      <c r="B52" s="662" t="s">
        <v>287</v>
      </c>
      <c r="C52" s="1350"/>
      <c r="D52" s="663" t="s">
        <v>1429</v>
      </c>
      <c r="E52" s="664" t="s">
        <v>290</v>
      </c>
      <c r="F52" s="1956">
        <v>1121.7871526400002</v>
      </c>
      <c r="G52" s="161" t="s">
        <v>3984</v>
      </c>
      <c r="H52" s="162" t="s">
        <v>3985</v>
      </c>
      <c r="I52" s="51"/>
      <c r="J52" s="183"/>
      <c r="K52" s="1790"/>
      <c r="L52" s="183"/>
      <c r="M52" s="139"/>
      <c r="N52" s="139"/>
      <c r="O52" s="116"/>
      <c r="P52" s="14" t="s">
        <v>258</v>
      </c>
      <c r="Q52"/>
      <c r="R52"/>
    </row>
    <row r="53" spans="1:18" s="44" customFormat="1">
      <c r="A53" s="1503" t="str">
        <f>IF(ISERROR(#REF!),"xx","")</f>
        <v>xx</v>
      </c>
      <c r="B53" s="665" t="s">
        <v>288</v>
      </c>
      <c r="C53" s="1351"/>
      <c r="D53" s="666" t="s">
        <v>1430</v>
      </c>
      <c r="E53" s="667" t="s">
        <v>290</v>
      </c>
      <c r="F53" s="1956">
        <v>1121.7871526400002</v>
      </c>
      <c r="G53" s="163" t="s">
        <v>3984</v>
      </c>
      <c r="H53" s="164" t="s">
        <v>3985</v>
      </c>
      <c r="I53" s="52"/>
      <c r="J53" s="209"/>
      <c r="K53" s="1791"/>
      <c r="L53" s="209"/>
      <c r="M53" s="123"/>
      <c r="N53" s="123"/>
      <c r="O53" s="180"/>
      <c r="P53" s="5" t="s">
        <v>259</v>
      </c>
      <c r="Q53"/>
      <c r="R53"/>
    </row>
    <row r="54" spans="1:18" s="44" customFormat="1">
      <c r="A54" s="1503" t="str">
        <f>IF(ISERROR(#REF!),"xx","")</f>
        <v>xx</v>
      </c>
      <c r="B54" s="662" t="s">
        <v>289</v>
      </c>
      <c r="C54" s="1350"/>
      <c r="D54" s="663" t="s">
        <v>1431</v>
      </c>
      <c r="E54" s="664" t="s">
        <v>290</v>
      </c>
      <c r="F54" s="1956">
        <v>1121.7871526400002</v>
      </c>
      <c r="G54" s="161" t="s">
        <v>3984</v>
      </c>
      <c r="H54" s="162" t="s">
        <v>3985</v>
      </c>
      <c r="I54" s="51"/>
      <c r="J54" s="183"/>
      <c r="K54" s="1790"/>
      <c r="L54" s="183"/>
      <c r="M54" s="139"/>
      <c r="N54" s="139"/>
      <c r="O54" s="116"/>
      <c r="P54" s="14" t="s">
        <v>259</v>
      </c>
      <c r="Q54"/>
      <c r="R54"/>
    </row>
    <row r="55" spans="1:18" s="44" customFormat="1">
      <c r="A55" s="1503" t="str">
        <f>IF(ISERROR(#REF!),"xx","")</f>
        <v>xx</v>
      </c>
      <c r="B55" s="662" t="s">
        <v>1541</v>
      </c>
      <c r="C55" s="1350"/>
      <c r="D55" s="663" t="s">
        <v>1543</v>
      </c>
      <c r="E55" s="664" t="s">
        <v>290</v>
      </c>
      <c r="F55" s="1956">
        <v>1121.7871526400002</v>
      </c>
      <c r="G55" s="161" t="s">
        <v>3984</v>
      </c>
      <c r="H55" s="162" t="s">
        <v>3985</v>
      </c>
      <c r="I55" s="51"/>
      <c r="J55" s="183"/>
      <c r="K55" s="1790"/>
      <c r="L55" s="183"/>
      <c r="M55" s="139"/>
      <c r="N55" s="139"/>
      <c r="O55" s="116"/>
      <c r="P55" s="14" t="s">
        <v>1090</v>
      </c>
      <c r="Q55"/>
      <c r="R55"/>
    </row>
    <row r="56" spans="1:18" s="44" customFormat="1">
      <c r="A56" s="1503" t="str">
        <f>IF(ISERROR(#REF!),"xx","")</f>
        <v>xx</v>
      </c>
      <c r="B56" s="665" t="s">
        <v>1542</v>
      </c>
      <c r="C56" s="1351"/>
      <c r="D56" s="666" t="s">
        <v>1544</v>
      </c>
      <c r="E56" s="667" t="s">
        <v>290</v>
      </c>
      <c r="F56" s="1956">
        <v>1121.7871526400002</v>
      </c>
      <c r="G56" s="163" t="s">
        <v>3984</v>
      </c>
      <c r="H56" s="164" t="s">
        <v>3985</v>
      </c>
      <c r="I56" s="52"/>
      <c r="J56" s="209"/>
      <c r="K56" s="1791"/>
      <c r="L56" s="209"/>
      <c r="M56" s="123"/>
      <c r="N56" s="123"/>
      <c r="O56" s="180"/>
      <c r="P56" s="5" t="s">
        <v>1089</v>
      </c>
      <c r="Q56"/>
      <c r="R56"/>
    </row>
    <row r="57" spans="1:18">
      <c r="A57" s="1503" t="str">
        <f>IF(ISERROR(#REF!),"xx","")</f>
        <v>xx</v>
      </c>
      <c r="B57" s="662">
        <v>9967002756</v>
      </c>
      <c r="C57" s="1350"/>
      <c r="D57" s="669" t="s">
        <v>2731</v>
      </c>
      <c r="E57" s="664"/>
      <c r="F57" s="1956">
        <v>1746.7325568000001</v>
      </c>
      <c r="G57" s="166" t="s">
        <v>3984</v>
      </c>
      <c r="H57" s="162" t="s">
        <v>3985</v>
      </c>
      <c r="I57" s="162"/>
      <c r="J57" s="162"/>
      <c r="K57" s="1790"/>
      <c r="L57" s="139"/>
      <c r="M57" s="183"/>
      <c r="N57" s="139"/>
      <c r="O57" s="58"/>
      <c r="P57" s="14" t="s">
        <v>2734</v>
      </c>
    </row>
    <row r="58" spans="1:18">
      <c r="A58" s="1503" t="str">
        <f>IF(ISERROR(#REF!),"xx","")</f>
        <v>xx</v>
      </c>
      <c r="B58" s="662">
        <v>9967002757</v>
      </c>
      <c r="C58" s="1350"/>
      <c r="D58" s="669" t="s">
        <v>2732</v>
      </c>
      <c r="E58" s="664"/>
      <c r="F58" s="1956">
        <v>2117.9108966399999</v>
      </c>
      <c r="G58" s="166" t="s">
        <v>3984</v>
      </c>
      <c r="H58" s="162" t="s">
        <v>3985</v>
      </c>
      <c r="I58" s="162"/>
      <c r="J58" s="162"/>
      <c r="K58" s="1790"/>
      <c r="L58" s="139"/>
      <c r="M58" s="183"/>
      <c r="N58" s="139"/>
      <c r="O58" s="58"/>
      <c r="P58" s="14" t="s">
        <v>2734</v>
      </c>
    </row>
    <row r="59" spans="1:18">
      <c r="A59" s="1503" t="str">
        <f>IF(ISERROR(#REF!),"xx","")</f>
        <v>xx</v>
      </c>
      <c r="B59" s="665">
        <v>9967002758</v>
      </c>
      <c r="C59" s="1351"/>
      <c r="D59" s="670" t="s">
        <v>2733</v>
      </c>
      <c r="E59" s="667"/>
      <c r="F59" s="1956">
        <v>1891.8061747200004</v>
      </c>
      <c r="G59" s="172" t="s">
        <v>3984</v>
      </c>
      <c r="H59" s="164" t="s">
        <v>3985</v>
      </c>
      <c r="I59" s="164"/>
      <c r="J59" s="164"/>
      <c r="K59" s="1791"/>
      <c r="L59" s="123"/>
      <c r="M59" s="209"/>
      <c r="N59" s="123"/>
      <c r="O59" s="199"/>
      <c r="P59" s="5" t="s">
        <v>2734</v>
      </c>
    </row>
    <row r="60" spans="1:18" s="44" customFormat="1">
      <c r="A60" s="1503" t="str">
        <f>IF(ISERROR(#REF!),"xx","")</f>
        <v>xx</v>
      </c>
      <c r="B60" s="674" t="s">
        <v>3986</v>
      </c>
      <c r="C60" s="1349"/>
      <c r="D60" s="708" t="s">
        <v>3987</v>
      </c>
      <c r="E60" s="673" t="s">
        <v>4012</v>
      </c>
      <c r="F60" s="1956">
        <v>14680.302658560004</v>
      </c>
      <c r="G60" s="159" t="s">
        <v>3984</v>
      </c>
      <c r="H60" s="160" t="s">
        <v>3985</v>
      </c>
      <c r="I60" s="170"/>
      <c r="J60" s="320"/>
      <c r="K60" s="1792"/>
      <c r="L60" s="281"/>
      <c r="M60" s="204"/>
      <c r="N60" s="204"/>
      <c r="O60" s="179"/>
      <c r="P60" s="155" t="s">
        <v>4023</v>
      </c>
      <c r="Q60"/>
      <c r="R60"/>
    </row>
    <row r="61" spans="1:18" s="44" customFormat="1">
      <c r="A61" s="1503" t="str">
        <f>IF(ISERROR(#REF!),"xx","")</f>
        <v>xx</v>
      </c>
      <c r="B61" s="726" t="s">
        <v>4000</v>
      </c>
      <c r="C61" s="1363"/>
      <c r="D61" s="736" t="s">
        <v>4001</v>
      </c>
      <c r="E61" s="735" t="s">
        <v>4013</v>
      </c>
      <c r="F61" s="1956">
        <v>663.07659263999994</v>
      </c>
      <c r="G61" s="472" t="s">
        <v>3984</v>
      </c>
      <c r="H61" s="499" t="s">
        <v>3985</v>
      </c>
      <c r="I61" s="459"/>
      <c r="J61" s="459"/>
      <c r="K61" s="459"/>
      <c r="L61" s="459"/>
      <c r="M61" s="463"/>
      <c r="N61" s="463"/>
      <c r="O61" s="469"/>
      <c r="P61" s="310" t="s">
        <v>4024</v>
      </c>
      <c r="Q61"/>
      <c r="R61"/>
    </row>
    <row r="62" spans="1:18" s="44" customFormat="1">
      <c r="A62" s="1503" t="str">
        <f>IF(ISERROR(#REF!),"xx","")</f>
        <v>xx</v>
      </c>
      <c r="B62" s="662" t="s">
        <v>4085</v>
      </c>
      <c r="C62" s="1350"/>
      <c r="D62" s="663" t="s">
        <v>3778</v>
      </c>
      <c r="E62" s="664" t="s">
        <v>3781</v>
      </c>
      <c r="F62" s="1956">
        <v>2103.7723660800002</v>
      </c>
      <c r="G62" s="161" t="s">
        <v>3984</v>
      </c>
      <c r="H62" s="162" t="s">
        <v>3985</v>
      </c>
      <c r="I62" s="153"/>
      <c r="J62" s="312"/>
      <c r="K62" s="1790"/>
      <c r="L62" s="365"/>
      <c r="M62" s="205"/>
      <c r="N62" s="205"/>
      <c r="O62" s="116"/>
      <c r="P62" s="86" t="s">
        <v>3920</v>
      </c>
      <c r="Q62"/>
      <c r="R62"/>
    </row>
    <row r="63" spans="1:18" s="44" customFormat="1">
      <c r="A63" s="1503" t="str">
        <f>IF(ISERROR(#REF!),"xx","")</f>
        <v>xx</v>
      </c>
      <c r="B63" s="665" t="s">
        <v>1433</v>
      </c>
      <c r="C63" s="1351"/>
      <c r="D63" s="666" t="s">
        <v>1435</v>
      </c>
      <c r="E63" s="667" t="s">
        <v>534</v>
      </c>
      <c r="F63" s="1956">
        <v>30160.000442880002</v>
      </c>
      <c r="G63" s="163" t="s">
        <v>3984</v>
      </c>
      <c r="H63" s="164" t="s">
        <v>3985</v>
      </c>
      <c r="I63" s="52"/>
      <c r="J63" s="209"/>
      <c r="K63" s="1791"/>
      <c r="L63" s="209"/>
      <c r="M63" s="123"/>
      <c r="N63" s="123"/>
      <c r="O63" s="180"/>
      <c r="P63" s="5" t="s">
        <v>1853</v>
      </c>
      <c r="Q63"/>
      <c r="R63"/>
    </row>
    <row r="64" spans="1:18" s="44" customFormat="1">
      <c r="A64" s="1503" t="str">
        <f>IF(ISERROR(#REF!),"xx","")</f>
        <v>xx</v>
      </c>
      <c r="B64" s="711" t="s">
        <v>2397</v>
      </c>
      <c r="C64" s="1353"/>
      <c r="D64" s="712" t="s">
        <v>1719</v>
      </c>
      <c r="E64" s="713" t="s">
        <v>1758</v>
      </c>
      <c r="F64" s="1956">
        <v>29893.939004160005</v>
      </c>
      <c r="G64" s="173" t="s">
        <v>3984</v>
      </c>
      <c r="H64" s="174" t="s">
        <v>3985</v>
      </c>
      <c r="I64" s="74"/>
      <c r="J64" s="296"/>
      <c r="K64" s="1793"/>
      <c r="L64" s="296"/>
      <c r="M64" s="151"/>
      <c r="N64" s="151"/>
      <c r="O64" s="277"/>
      <c r="P64" s="24" t="s">
        <v>1741</v>
      </c>
      <c r="Q64"/>
      <c r="R64"/>
    </row>
    <row r="65" spans="1:18" s="44" customFormat="1">
      <c r="A65" s="1503" t="str">
        <f>IF(ISERROR(#REF!),"xx","")</f>
        <v>xx</v>
      </c>
      <c r="B65" s="662" t="s">
        <v>2831</v>
      </c>
      <c r="C65" s="1350"/>
      <c r="D65" s="663" t="s">
        <v>2832</v>
      </c>
      <c r="E65" s="664" t="s">
        <v>542</v>
      </c>
      <c r="F65" s="1956">
        <v>290.16586368000009</v>
      </c>
      <c r="G65" s="161" t="s">
        <v>3984</v>
      </c>
      <c r="H65" s="162" t="s">
        <v>3985</v>
      </c>
      <c r="I65" s="51"/>
      <c r="J65" s="183"/>
      <c r="K65" s="1790"/>
      <c r="L65" s="183"/>
      <c r="M65" s="139"/>
      <c r="N65" s="139"/>
      <c r="O65" s="58"/>
      <c r="P65" s="14"/>
      <c r="Q65"/>
      <c r="R65"/>
    </row>
    <row r="66" spans="1:18" s="44" customFormat="1">
      <c r="A66" s="1503" t="str">
        <f>IF(ISERROR(#REF!),"xx","")</f>
        <v>xx</v>
      </c>
      <c r="B66" s="662" t="s">
        <v>2833</v>
      </c>
      <c r="C66" s="1350"/>
      <c r="D66" s="663" t="s">
        <v>2834</v>
      </c>
      <c r="E66" s="664" t="s">
        <v>2835</v>
      </c>
      <c r="F66" s="1956">
        <v>459.75371904000008</v>
      </c>
      <c r="G66" s="161" t="s">
        <v>3984</v>
      </c>
      <c r="H66" s="162" t="s">
        <v>3985</v>
      </c>
      <c r="I66" s="51"/>
      <c r="J66" s="183"/>
      <c r="K66" s="1790"/>
      <c r="L66" s="183"/>
      <c r="M66" s="139"/>
      <c r="N66" s="139"/>
      <c r="O66" s="116"/>
      <c r="P66" s="14"/>
      <c r="Q66"/>
      <c r="R66"/>
    </row>
    <row r="67" spans="1:18">
      <c r="A67" s="1503" t="str">
        <f>IF(ISERROR(#REF!),"xx","")</f>
        <v>xx</v>
      </c>
      <c r="B67" s="665" t="s">
        <v>4188</v>
      </c>
      <c r="C67" s="1351"/>
      <c r="D67" s="666" t="s">
        <v>2935</v>
      </c>
      <c r="E67" s="667" t="s">
        <v>2936</v>
      </c>
      <c r="F67" s="1956">
        <v>1052.6033548800001</v>
      </c>
      <c r="G67" s="163" t="s">
        <v>3984</v>
      </c>
      <c r="H67" s="164" t="s">
        <v>3985</v>
      </c>
      <c r="I67" s="164"/>
      <c r="J67" s="164"/>
      <c r="K67" s="1791"/>
      <c r="L67" s="123"/>
      <c r="M67" s="209"/>
      <c r="N67" s="123"/>
      <c r="O67" s="199"/>
      <c r="P67" s="5" t="s">
        <v>2937</v>
      </c>
      <c r="Q67" s="25"/>
    </row>
    <row r="68" spans="1:18">
      <c r="A68" s="1503" t="str">
        <f>IF(ISERROR(#REF!),"xx","")</f>
        <v>xx</v>
      </c>
      <c r="B68" s="662">
        <v>9967002759</v>
      </c>
      <c r="C68" s="1350"/>
      <c r="D68" s="669" t="s">
        <v>2745</v>
      </c>
      <c r="E68" s="664"/>
      <c r="F68" s="1956">
        <v>79.131064320000007</v>
      </c>
      <c r="G68" s="161" t="s">
        <v>3984</v>
      </c>
      <c r="H68" s="162" t="s">
        <v>3985</v>
      </c>
      <c r="I68" s="162"/>
      <c r="J68" s="139"/>
      <c r="K68" s="1790"/>
      <c r="L68" s="139"/>
      <c r="M68" s="183"/>
      <c r="N68" s="139"/>
      <c r="O68" s="58"/>
      <c r="P68" s="14" t="s">
        <v>854</v>
      </c>
    </row>
    <row r="69" spans="1:18">
      <c r="A69" s="1503" t="str">
        <f>IF(ISERROR(#REF!),"xx","")</f>
        <v>xx</v>
      </c>
      <c r="B69" s="1911">
        <v>9967007982</v>
      </c>
      <c r="C69" s="1912"/>
      <c r="D69" s="1920" t="s">
        <v>1507</v>
      </c>
      <c r="E69" s="664"/>
      <c r="F69" s="1956">
        <v>311.1780672000001</v>
      </c>
      <c r="G69" s="161" t="s">
        <v>3984</v>
      </c>
      <c r="H69" s="162" t="s">
        <v>3985</v>
      </c>
      <c r="I69" s="162"/>
      <c r="J69" s="139"/>
      <c r="K69" s="1790"/>
      <c r="L69" s="183"/>
      <c r="M69" s="183"/>
      <c r="N69" s="139"/>
      <c r="O69" s="58"/>
      <c r="P69" s="14" t="s">
        <v>401</v>
      </c>
    </row>
    <row r="70" spans="1:18">
      <c r="A70" s="1503" t="str">
        <f>IF(ISERROR(#REF!),"xx","")</f>
        <v>xx</v>
      </c>
      <c r="B70" s="662">
        <v>9967008359</v>
      </c>
      <c r="C70" s="1350"/>
      <c r="D70" s="669" t="s">
        <v>4561</v>
      </c>
      <c r="E70" s="664"/>
      <c r="F70" s="1956">
        <v>311.1780672000001</v>
      </c>
      <c r="G70" s="166" t="s">
        <v>3984</v>
      </c>
      <c r="H70" s="162" t="s">
        <v>3985</v>
      </c>
      <c r="I70" s="162"/>
      <c r="J70" s="162"/>
      <c r="K70" s="167"/>
      <c r="L70" s="139"/>
      <c r="M70" s="139"/>
      <c r="N70" s="139"/>
      <c r="O70" s="116"/>
      <c r="P70" s="86" t="s">
        <v>401</v>
      </c>
    </row>
    <row r="71" spans="1:18" s="44" customFormat="1">
      <c r="A71" s="1503" t="str">
        <f>IF(ISERROR(#REF!),"xx","")</f>
        <v>xx</v>
      </c>
      <c r="B71" s="665">
        <v>9967000582</v>
      </c>
      <c r="C71" s="1351"/>
      <c r="D71" s="670" t="s">
        <v>482</v>
      </c>
      <c r="E71" s="667"/>
      <c r="F71" s="1956">
        <v>15.647385600000003</v>
      </c>
      <c r="G71" s="172" t="s">
        <v>3984</v>
      </c>
      <c r="H71" s="164" t="s">
        <v>3985</v>
      </c>
      <c r="I71" s="164"/>
      <c r="J71" s="123"/>
      <c r="K71" s="1791"/>
      <c r="L71" s="123"/>
      <c r="M71" s="123"/>
      <c r="N71" s="123"/>
      <c r="O71" s="199"/>
      <c r="P71" s="5" t="s">
        <v>1386</v>
      </c>
      <c r="Q71"/>
      <c r="R71"/>
    </row>
    <row r="72" spans="1:18" s="44" customFormat="1">
      <c r="A72" s="1503" t="str">
        <f>IF(ISERROR(#REF!),"xx","")</f>
        <v>xx</v>
      </c>
      <c r="B72" s="711" t="s">
        <v>251</v>
      </c>
      <c r="C72" s="1353"/>
      <c r="D72" s="721" t="s">
        <v>252</v>
      </c>
      <c r="E72" s="713"/>
      <c r="F72" s="1956">
        <v>2347.9460927999999</v>
      </c>
      <c r="G72" s="172" t="s">
        <v>3984</v>
      </c>
      <c r="H72" s="164" t="s">
        <v>3985</v>
      </c>
      <c r="I72" s="164"/>
      <c r="J72" s="164"/>
      <c r="K72" s="1791"/>
      <c r="L72" s="211"/>
      <c r="M72" s="209"/>
      <c r="N72" s="123"/>
      <c r="O72" s="123"/>
      <c r="P72" s="135"/>
      <c r="Q72"/>
      <c r="R72"/>
    </row>
    <row r="73" spans="1:18" s="44" customFormat="1">
      <c r="A73" s="1503" t="str">
        <f>IF(ISERROR(#REF!),"xx","")</f>
        <v>xx</v>
      </c>
      <c r="B73" s="674" t="s">
        <v>4077</v>
      </c>
      <c r="C73" s="1349"/>
      <c r="D73" s="710" t="s">
        <v>3292</v>
      </c>
      <c r="E73" s="673"/>
      <c r="F73" s="1956">
        <v>6410.2123008000008</v>
      </c>
      <c r="G73" s="169" t="s">
        <v>3984</v>
      </c>
      <c r="H73" s="160" t="s">
        <v>3985</v>
      </c>
      <c r="I73" s="160"/>
      <c r="J73" s="160"/>
      <c r="K73" s="1795"/>
      <c r="L73" s="258"/>
      <c r="M73" s="200"/>
      <c r="N73" s="124"/>
      <c r="O73" s="124"/>
      <c r="P73" s="230"/>
      <c r="Q73"/>
      <c r="R73"/>
    </row>
    <row r="74" spans="1:18" s="44" customFormat="1">
      <c r="A74" s="1503" t="str">
        <f>IF(ISERROR(#REF!),"xx","")</f>
        <v>xx</v>
      </c>
      <c r="B74" s="779">
        <v>9967002452</v>
      </c>
      <c r="C74" s="1349"/>
      <c r="D74" s="710" t="s">
        <v>1918</v>
      </c>
      <c r="E74" s="673"/>
      <c r="F74" s="1956">
        <v>1508.8736678400003</v>
      </c>
      <c r="G74" s="169" t="s">
        <v>3984</v>
      </c>
      <c r="H74" s="160" t="s">
        <v>3985</v>
      </c>
      <c r="I74" s="160"/>
      <c r="J74" s="160"/>
      <c r="K74" s="1792"/>
      <c r="L74" s="124"/>
      <c r="M74" s="124"/>
      <c r="N74" s="124"/>
      <c r="O74" s="179"/>
      <c r="P74" s="4" t="s">
        <v>847</v>
      </c>
      <c r="Q74"/>
      <c r="R74"/>
    </row>
    <row r="75" spans="1:18" s="44" customFormat="1">
      <c r="A75" s="1503" t="str">
        <f>IF(ISERROR(#REF!),"xx","")</f>
        <v>xx</v>
      </c>
      <c r="B75" s="665">
        <v>9967001378</v>
      </c>
      <c r="C75" s="1351"/>
      <c r="D75" s="670" t="s">
        <v>388</v>
      </c>
      <c r="E75" s="667"/>
      <c r="F75" s="1956">
        <v>3337.4010700800004</v>
      </c>
      <c r="G75" s="172" t="s">
        <v>3984</v>
      </c>
      <c r="H75" s="164" t="s">
        <v>3985</v>
      </c>
      <c r="I75" s="164"/>
      <c r="J75" s="164"/>
      <c r="K75" s="1791"/>
      <c r="L75" s="123"/>
      <c r="M75" s="123"/>
      <c r="N75" s="123"/>
      <c r="O75" s="180"/>
      <c r="P75" s="5" t="s">
        <v>848</v>
      </c>
      <c r="Q75"/>
      <c r="R75"/>
    </row>
    <row r="76" spans="1:18" s="44" customFormat="1">
      <c r="A76" s="1503" t="str">
        <f>IF(ISERROR(#REF!),"xx","")</f>
        <v>xx</v>
      </c>
      <c r="B76" s="674">
        <v>9967003571</v>
      </c>
      <c r="C76" s="1349"/>
      <c r="D76" s="710" t="s">
        <v>2992</v>
      </c>
      <c r="E76" s="673"/>
      <c r="F76" s="1956">
        <v>3345.0012288000012</v>
      </c>
      <c r="G76" s="166" t="s">
        <v>3984</v>
      </c>
      <c r="H76" s="162" t="s">
        <v>3985</v>
      </c>
      <c r="I76" s="162"/>
      <c r="J76" s="162"/>
      <c r="K76" s="1790"/>
      <c r="L76" s="139"/>
      <c r="M76" s="200"/>
      <c r="N76" s="124"/>
      <c r="O76" s="124"/>
      <c r="P76" s="4" t="s">
        <v>2994</v>
      </c>
      <c r="Q76"/>
      <c r="R76"/>
    </row>
    <row r="77" spans="1:18" s="44" customFormat="1">
      <c r="A77" s="1503" t="str">
        <f>IF(ISERROR(#REF!),"xx","")</f>
        <v>xx</v>
      </c>
      <c r="B77" s="665">
        <v>9967003572</v>
      </c>
      <c r="C77" s="1351"/>
      <c r="D77" s="670" t="s">
        <v>2993</v>
      </c>
      <c r="E77" s="667"/>
      <c r="F77" s="1956">
        <v>3995.6716800000004</v>
      </c>
      <c r="G77" s="172" t="s">
        <v>3984</v>
      </c>
      <c r="H77" s="164" t="s">
        <v>3985</v>
      </c>
      <c r="I77" s="164"/>
      <c r="J77" s="164"/>
      <c r="K77" s="1791"/>
      <c r="L77" s="123"/>
      <c r="M77" s="209"/>
      <c r="N77" s="123"/>
      <c r="O77" s="123"/>
      <c r="P77" s="5" t="s">
        <v>2995</v>
      </c>
      <c r="Q77"/>
      <c r="R77"/>
    </row>
    <row r="78" spans="1:18" s="44" customFormat="1">
      <c r="A78" s="1503" t="str">
        <f>IF(ISERROR(#REF!),"xx","")</f>
        <v>xx</v>
      </c>
      <c r="B78" s="1771">
        <v>996290201422</v>
      </c>
      <c r="C78" s="1351"/>
      <c r="D78" s="670" t="s">
        <v>3959</v>
      </c>
      <c r="E78" s="667"/>
      <c r="F78" s="1956">
        <v>40.3292736</v>
      </c>
      <c r="G78" s="172" t="s">
        <v>3984</v>
      </c>
      <c r="H78" s="168" t="s">
        <v>3985</v>
      </c>
      <c r="I78" s="168"/>
      <c r="J78" s="168"/>
      <c r="K78" s="1794"/>
      <c r="L78" s="211"/>
      <c r="M78" s="209"/>
      <c r="N78" s="123"/>
      <c r="O78" s="123"/>
      <c r="P78" s="310"/>
      <c r="Q78"/>
      <c r="R78"/>
    </row>
    <row r="79" spans="1:18" ht="12.75" customHeight="1">
      <c r="A79" s="1503"/>
      <c r="B79" s="152"/>
      <c r="D79" s="76"/>
      <c r="F79" s="517"/>
      <c r="H79" s="287"/>
      <c r="I79" s="287"/>
      <c r="J79" s="1"/>
      <c r="M79" s="26"/>
      <c r="Q79" s="25"/>
    </row>
    <row r="80" spans="1:18" s="78" customFormat="1">
      <c r="A80" s="1503"/>
      <c r="B80" s="90" t="s">
        <v>4597</v>
      </c>
      <c r="C80" s="1343"/>
      <c r="D80" s="83"/>
      <c r="E80" s="83"/>
      <c r="F80" s="1972"/>
      <c r="G80" s="83"/>
      <c r="H80" s="515"/>
      <c r="I80" s="515"/>
      <c r="J80" s="356"/>
      <c r="K80" s="83"/>
      <c r="L80" s="83"/>
      <c r="M80" s="431"/>
      <c r="N80" s="83"/>
      <c r="O80" s="91"/>
      <c r="P80" s="89"/>
      <c r="Q80"/>
      <c r="R80"/>
    </row>
    <row r="81" spans="1:18" s="78" customFormat="1">
      <c r="A81" s="1503"/>
      <c r="B81" s="1932" t="s">
        <v>4598</v>
      </c>
      <c r="C81" s="1932"/>
      <c r="D81" s="1933"/>
      <c r="E81" s="1933"/>
      <c r="F81" s="1940"/>
      <c r="G81" s="1933" t="s">
        <v>10</v>
      </c>
      <c r="H81" s="1934"/>
      <c r="I81" s="1934"/>
      <c r="J81" s="1935"/>
      <c r="K81" s="1933"/>
      <c r="L81" s="1933"/>
      <c r="M81" s="1936"/>
      <c r="N81" s="1933"/>
      <c r="O81" s="1937"/>
      <c r="P81" s="1938"/>
      <c r="Q81"/>
      <c r="R81"/>
    </row>
    <row r="82" spans="1:18">
      <c r="A82" s="1503" t="str">
        <f>IF(ISERROR(#REF!),"xx","")</f>
        <v>xx</v>
      </c>
      <c r="B82" s="662">
        <v>9967004696</v>
      </c>
      <c r="C82" s="1667"/>
      <c r="D82" s="669" t="s">
        <v>3614</v>
      </c>
      <c r="E82" s="1668"/>
      <c r="F82" s="1956">
        <v>16172.876966400006</v>
      </c>
      <c r="G82" s="161" t="s">
        <v>3984</v>
      </c>
      <c r="H82" s="162" t="s">
        <v>3985</v>
      </c>
      <c r="I82" s="162"/>
      <c r="J82" s="162"/>
      <c r="K82" s="183"/>
      <c r="L82" s="139"/>
      <c r="M82" s="183"/>
      <c r="N82" s="139"/>
      <c r="O82" s="58"/>
      <c r="P82" s="14" t="s">
        <v>3621</v>
      </c>
      <c r="Q82" s="25"/>
    </row>
    <row r="83" spans="1:18">
      <c r="A83" s="1503" t="str">
        <f>IF(ISERROR(#REF!),"xx","")</f>
        <v>xx</v>
      </c>
      <c r="B83" s="662">
        <v>9967004697</v>
      </c>
      <c r="C83" s="1667"/>
      <c r="D83" s="669" t="s">
        <v>3615</v>
      </c>
      <c r="E83" s="1668"/>
      <c r="F83" s="1956">
        <v>10354.769187840002</v>
      </c>
      <c r="G83" s="161" t="s">
        <v>3984</v>
      </c>
      <c r="H83" s="162" t="s">
        <v>3985</v>
      </c>
      <c r="I83" s="162"/>
      <c r="J83" s="162"/>
      <c r="K83" s="139"/>
      <c r="L83" s="139"/>
      <c r="M83" s="183"/>
      <c r="N83" s="139"/>
      <c r="O83" s="116"/>
      <c r="P83" s="14" t="s">
        <v>3622</v>
      </c>
      <c r="Q83" s="25"/>
    </row>
    <row r="84" spans="1:18">
      <c r="A84" s="1503" t="str">
        <f>IF(ISERROR(#REF!),"xx","")</f>
        <v>xx</v>
      </c>
      <c r="B84" s="662">
        <v>9967004698</v>
      </c>
      <c r="C84" s="1667"/>
      <c r="D84" s="669" t="s">
        <v>3616</v>
      </c>
      <c r="E84" s="1668"/>
      <c r="F84" s="1956">
        <v>9227.058382080002</v>
      </c>
      <c r="G84" s="161" t="s">
        <v>3984</v>
      </c>
      <c r="H84" s="162" t="s">
        <v>3985</v>
      </c>
      <c r="I84" s="162"/>
      <c r="J84" s="162"/>
      <c r="K84" s="139"/>
      <c r="L84" s="139"/>
      <c r="M84" s="183"/>
      <c r="N84" s="139"/>
      <c r="O84" s="116"/>
      <c r="P84" s="14" t="s">
        <v>3623</v>
      </c>
      <c r="Q84" s="25"/>
    </row>
    <row r="85" spans="1:18">
      <c r="A85" s="1503" t="str">
        <f>IF(ISERROR(#REF!),"xx","")</f>
        <v>xx</v>
      </c>
      <c r="B85" s="662">
        <v>9967004699</v>
      </c>
      <c r="C85" s="1667"/>
      <c r="D85" s="669" t="s">
        <v>3617</v>
      </c>
      <c r="E85" s="1668"/>
      <c r="F85" s="1956">
        <v>9075.0179520000002</v>
      </c>
      <c r="G85" s="161" t="s">
        <v>3984</v>
      </c>
      <c r="H85" s="162" t="s">
        <v>3985</v>
      </c>
      <c r="I85" s="162"/>
      <c r="J85" s="162"/>
      <c r="K85" s="139"/>
      <c r="L85" s="139"/>
      <c r="M85" s="183"/>
      <c r="N85" s="139"/>
      <c r="O85" s="116"/>
      <c r="P85" s="14" t="s">
        <v>3624</v>
      </c>
      <c r="Q85" s="25"/>
    </row>
    <row r="86" spans="1:18">
      <c r="A86" s="1503" t="str">
        <f>IF(ISERROR(#REF!),"xx","")</f>
        <v>xx</v>
      </c>
      <c r="B86" s="674">
        <v>9967004700</v>
      </c>
      <c r="C86" s="1358"/>
      <c r="D86" s="710" t="s">
        <v>3618</v>
      </c>
      <c r="E86" s="858"/>
      <c r="F86" s="1956">
        <v>3319.499715840001</v>
      </c>
      <c r="G86" s="159" t="s">
        <v>3984</v>
      </c>
      <c r="H86" s="160" t="s">
        <v>3985</v>
      </c>
      <c r="I86" s="160"/>
      <c r="J86" s="160"/>
      <c r="K86" s="124"/>
      <c r="L86" s="124"/>
      <c r="M86" s="200"/>
      <c r="N86" s="124"/>
      <c r="O86" s="179"/>
      <c r="P86" s="4" t="s">
        <v>3625</v>
      </c>
      <c r="Q86" s="25"/>
    </row>
    <row r="87" spans="1:18">
      <c r="A87" s="1503" t="str">
        <f>IF(ISERROR(#REF!),"xx","")</f>
        <v>xx</v>
      </c>
      <c r="B87" s="662">
        <v>9967004701</v>
      </c>
      <c r="C87" s="1667"/>
      <c r="D87" s="669" t="s">
        <v>3619</v>
      </c>
      <c r="E87" s="1668"/>
      <c r="F87" s="1956">
        <v>27719.641635840006</v>
      </c>
      <c r="G87" s="161" t="s">
        <v>3984</v>
      </c>
      <c r="H87" s="162" t="s">
        <v>3985</v>
      </c>
      <c r="I87" s="162"/>
      <c r="J87" s="162"/>
      <c r="K87" s="139"/>
      <c r="L87" s="139"/>
      <c r="M87" s="183"/>
      <c r="N87" s="139"/>
      <c r="O87" s="116"/>
      <c r="P87" s="14" t="s">
        <v>3626</v>
      </c>
      <c r="Q87" s="25"/>
    </row>
    <row r="88" spans="1:18">
      <c r="A88" s="1503" t="str">
        <f>IF(ISERROR(#REF!),"xx","")</f>
        <v>xx</v>
      </c>
      <c r="B88" s="665">
        <v>9967004703</v>
      </c>
      <c r="C88" s="1359"/>
      <c r="D88" s="670" t="s">
        <v>3620</v>
      </c>
      <c r="E88" s="784"/>
      <c r="F88" s="1956">
        <v>3997.8511372800003</v>
      </c>
      <c r="G88" s="163" t="s">
        <v>3984</v>
      </c>
      <c r="H88" s="164" t="s">
        <v>3985</v>
      </c>
      <c r="I88" s="164"/>
      <c r="J88" s="164"/>
      <c r="K88" s="123"/>
      <c r="L88" s="123"/>
      <c r="M88" s="209"/>
      <c r="N88" s="123"/>
      <c r="O88" s="180"/>
      <c r="P88" s="5" t="s">
        <v>3627</v>
      </c>
      <c r="Q88" s="25"/>
    </row>
    <row r="89" spans="1:18">
      <c r="A89" s="1503" t="str">
        <f>IF(ISERROR(#REF!),"xx","")</f>
        <v>xx</v>
      </c>
      <c r="B89" s="674">
        <v>9967004704</v>
      </c>
      <c r="C89" s="1358"/>
      <c r="D89" s="710" t="s">
        <v>4068</v>
      </c>
      <c r="E89" s="858"/>
      <c r="F89" s="1956">
        <v>3552.2173209600005</v>
      </c>
      <c r="G89" s="159" t="s">
        <v>3984</v>
      </c>
      <c r="H89" s="160" t="s">
        <v>3985</v>
      </c>
      <c r="I89" s="160"/>
      <c r="J89" s="160"/>
      <c r="K89" s="124"/>
      <c r="L89" s="124"/>
      <c r="M89" s="200"/>
      <c r="N89" s="124"/>
      <c r="O89" s="179"/>
      <c r="P89" s="4"/>
    </row>
    <row r="90" spans="1:18">
      <c r="A90" s="1503" t="str">
        <f>IF(ISERROR(#REF!),"xx","")</f>
        <v>xx</v>
      </c>
      <c r="B90" s="665">
        <v>9967005196</v>
      </c>
      <c r="C90" s="1359"/>
      <c r="D90" s="670" t="s">
        <v>3744</v>
      </c>
      <c r="E90" s="784"/>
      <c r="F90" s="1956">
        <v>70.413235199999988</v>
      </c>
      <c r="G90" s="163" t="s">
        <v>3984</v>
      </c>
      <c r="H90" s="164" t="s">
        <v>3985</v>
      </c>
      <c r="I90" s="164"/>
      <c r="J90" s="164"/>
      <c r="K90" s="123"/>
      <c r="L90" s="123"/>
      <c r="M90" s="209"/>
      <c r="N90" s="123"/>
      <c r="O90" s="180"/>
      <c r="P90" s="5"/>
      <c r="Q90" s="25"/>
    </row>
    <row r="91" spans="1:18" s="78" customFormat="1">
      <c r="A91" s="1929"/>
      <c r="B91" s="1932" t="s">
        <v>4599</v>
      </c>
      <c r="C91" s="1932"/>
      <c r="D91" s="1933"/>
      <c r="E91" s="1933"/>
      <c r="F91" s="1940"/>
      <c r="G91" s="1933" t="s">
        <v>10</v>
      </c>
      <c r="H91" s="1934"/>
      <c r="I91" s="1934"/>
      <c r="J91" s="1935"/>
      <c r="K91" s="1933"/>
      <c r="L91" s="1933"/>
      <c r="M91" s="1936"/>
      <c r="N91" s="1933"/>
      <c r="O91" s="1937"/>
      <c r="P91" s="1938"/>
      <c r="Q91"/>
      <c r="R91"/>
    </row>
    <row r="92" spans="1:18">
      <c r="A92" s="1503" t="str">
        <f>IF(ISERROR(#REF!),"xx","")</f>
        <v>xx</v>
      </c>
      <c r="B92" s="711">
        <v>9967008303</v>
      </c>
      <c r="C92" s="1930"/>
      <c r="D92" s="721" t="s">
        <v>4596</v>
      </c>
      <c r="E92" s="1931"/>
      <c r="F92" s="1956">
        <v>9841.236894720003</v>
      </c>
      <c r="G92" s="173" t="s">
        <v>3984</v>
      </c>
      <c r="H92" s="174" t="s">
        <v>3985</v>
      </c>
      <c r="I92" s="174"/>
      <c r="J92" s="174"/>
      <c r="K92" s="174"/>
      <c r="L92" s="151"/>
      <c r="M92" s="296"/>
      <c r="N92" s="151"/>
      <c r="O92" s="255"/>
      <c r="P92" s="24"/>
    </row>
    <row r="93" spans="1:18" ht="12.75" customHeight="1">
      <c r="A93" s="1503" t="str">
        <f>IF(ISERROR(#REF!),"xx","")</f>
        <v>xx</v>
      </c>
      <c r="B93" s="152"/>
      <c r="D93" s="76"/>
      <c r="F93" s="517"/>
      <c r="H93" s="287"/>
      <c r="I93" s="287"/>
      <c r="J93" s="1"/>
      <c r="M93" s="26"/>
      <c r="Q93" s="25"/>
    </row>
    <row r="94" spans="1:18">
      <c r="A94" s="1503"/>
      <c r="B94" s="90" t="s">
        <v>4600</v>
      </c>
      <c r="C94" s="1343"/>
      <c r="D94" s="83"/>
      <c r="E94" s="83"/>
      <c r="F94" s="1972"/>
      <c r="G94" s="83"/>
      <c r="H94" s="83"/>
      <c r="I94" s="83"/>
      <c r="J94" s="83"/>
      <c r="K94" s="83"/>
      <c r="L94" s="83"/>
      <c r="M94" s="83"/>
      <c r="N94" s="83"/>
      <c r="O94" s="91"/>
      <c r="P94" s="89"/>
    </row>
    <row r="95" spans="1:18" s="78" customFormat="1">
      <c r="A95" s="1503"/>
      <c r="B95" s="1932" t="s">
        <v>4603</v>
      </c>
      <c r="C95" s="1932"/>
      <c r="D95" s="1933"/>
      <c r="E95" s="1933"/>
      <c r="F95" s="1940"/>
      <c r="G95" s="1933" t="s">
        <v>10</v>
      </c>
      <c r="H95" s="1934"/>
      <c r="I95" s="1934"/>
      <c r="J95" s="1935"/>
      <c r="K95" s="1933"/>
      <c r="L95" s="1933"/>
      <c r="M95" s="1936"/>
      <c r="N95" s="1933"/>
      <c r="O95" s="1937"/>
      <c r="P95" s="1938"/>
      <c r="Q95"/>
      <c r="R95"/>
    </row>
    <row r="96" spans="1:18">
      <c r="A96" s="1503" t="str">
        <f>IF(ISERROR(#REF!),"xx","")</f>
        <v>xx</v>
      </c>
      <c r="B96" s="711">
        <v>9967006800</v>
      </c>
      <c r="C96" s="1353"/>
      <c r="D96" s="721" t="s">
        <v>4355</v>
      </c>
      <c r="E96" s="713"/>
      <c r="F96" s="1956">
        <v>14103.472965120001</v>
      </c>
      <c r="G96" s="436" t="s">
        <v>3984</v>
      </c>
      <c r="H96" s="246" t="s">
        <v>3985</v>
      </c>
      <c r="I96" s="246"/>
      <c r="J96" s="246"/>
      <c r="K96" s="246"/>
      <c r="L96" s="151"/>
      <c r="M96" s="151"/>
      <c r="N96" s="151"/>
      <c r="O96" s="277"/>
      <c r="P96" s="787" t="s">
        <v>4540</v>
      </c>
    </row>
    <row r="97" spans="1:18">
      <c r="A97" s="1503" t="str">
        <f>IF(ISERROR(#REF!),"xx","")</f>
        <v>xx</v>
      </c>
      <c r="B97" s="662">
        <v>9967006899</v>
      </c>
      <c r="C97" s="1350"/>
      <c r="D97" s="669" t="s">
        <v>4366</v>
      </c>
      <c r="E97" s="664"/>
      <c r="F97" s="1956">
        <v>1199.3721062400002</v>
      </c>
      <c r="G97" s="166" t="s">
        <v>3984</v>
      </c>
      <c r="H97" s="167" t="s">
        <v>3985</v>
      </c>
      <c r="I97" s="167"/>
      <c r="J97" s="167"/>
      <c r="K97" s="167"/>
      <c r="L97" s="139"/>
      <c r="M97" s="139"/>
      <c r="N97" s="139"/>
      <c r="O97" s="116"/>
      <c r="P97" s="86"/>
    </row>
    <row r="98" spans="1:18">
      <c r="A98" s="1503" t="str">
        <f>IF(ISERROR(#REF!),"xx","")</f>
        <v>xx</v>
      </c>
      <c r="B98" s="662">
        <v>9967006900</v>
      </c>
      <c r="C98" s="1350"/>
      <c r="D98" s="669" t="s">
        <v>4528</v>
      </c>
      <c r="E98" s="664"/>
      <c r="F98" s="1956">
        <v>1199.3721062400002</v>
      </c>
      <c r="G98" s="166" t="s">
        <v>3984</v>
      </c>
      <c r="H98" s="167" t="s">
        <v>3985</v>
      </c>
      <c r="I98" s="167"/>
      <c r="J98" s="167"/>
      <c r="K98" s="167"/>
      <c r="L98" s="139"/>
      <c r="M98" s="139"/>
      <c r="N98" s="139"/>
      <c r="O98" s="116"/>
      <c r="P98" s="86"/>
    </row>
    <row r="99" spans="1:18">
      <c r="A99" s="1503" t="str">
        <f>IF(ISERROR(#REF!),"xx","")</f>
        <v>xx</v>
      </c>
      <c r="B99" s="665">
        <v>9967006901</v>
      </c>
      <c r="C99" s="1351"/>
      <c r="D99" s="670" t="s">
        <v>4529</v>
      </c>
      <c r="E99" s="667"/>
      <c r="F99" s="1956">
        <v>1199.3721062400002</v>
      </c>
      <c r="G99" s="172" t="s">
        <v>3984</v>
      </c>
      <c r="H99" s="168" t="s">
        <v>3985</v>
      </c>
      <c r="I99" s="168"/>
      <c r="J99" s="168"/>
      <c r="K99" s="168"/>
      <c r="L99" s="123"/>
      <c r="M99" s="123"/>
      <c r="N99" s="123"/>
      <c r="O99" s="180"/>
      <c r="P99" s="310"/>
    </row>
    <row r="100" spans="1:18">
      <c r="A100" s="1503" t="str">
        <f>IF(ISERROR(#REF!),"xx","")</f>
        <v>xx</v>
      </c>
      <c r="B100" s="662">
        <v>9967006902</v>
      </c>
      <c r="C100" s="1350"/>
      <c r="D100" s="669" t="s">
        <v>4356</v>
      </c>
      <c r="E100" s="664"/>
      <c r="F100" s="1956">
        <v>1199.3721062400002</v>
      </c>
      <c r="G100" s="166" t="s">
        <v>3984</v>
      </c>
      <c r="H100" s="167" t="s">
        <v>3985</v>
      </c>
      <c r="I100" s="167"/>
      <c r="J100" s="167"/>
      <c r="K100" s="167"/>
      <c r="L100" s="139"/>
      <c r="M100" s="139"/>
      <c r="N100" s="139"/>
      <c r="O100" s="116"/>
      <c r="P100" s="86"/>
    </row>
    <row r="101" spans="1:18">
      <c r="A101" s="1503" t="str">
        <f>IF(ISERROR(#REF!),"xx","")</f>
        <v>xx</v>
      </c>
      <c r="B101" s="662">
        <v>9967006903</v>
      </c>
      <c r="C101" s="1350"/>
      <c r="D101" s="669" t="s">
        <v>4357</v>
      </c>
      <c r="E101" s="664"/>
      <c r="F101" s="1956">
        <v>1199.3721062400002</v>
      </c>
      <c r="G101" s="166" t="s">
        <v>3984</v>
      </c>
      <c r="H101" s="167" t="s">
        <v>3985</v>
      </c>
      <c r="I101" s="167"/>
      <c r="J101" s="167"/>
      <c r="K101" s="167"/>
      <c r="L101" s="139"/>
      <c r="M101" s="139"/>
      <c r="N101" s="139"/>
      <c r="O101" s="116"/>
      <c r="P101" s="86"/>
    </row>
    <row r="102" spans="1:18">
      <c r="A102" s="1503" t="str">
        <f>IF(ISERROR(#REF!),"xx","")</f>
        <v>xx</v>
      </c>
      <c r="B102" s="665">
        <v>9967006904</v>
      </c>
      <c r="C102" s="1351"/>
      <c r="D102" s="670" t="s">
        <v>4358</v>
      </c>
      <c r="E102" s="667"/>
      <c r="F102" s="1956">
        <v>1199.3721062400002</v>
      </c>
      <c r="G102" s="172" t="s">
        <v>3984</v>
      </c>
      <c r="H102" s="168" t="s">
        <v>3985</v>
      </c>
      <c r="I102" s="168"/>
      <c r="J102" s="168"/>
      <c r="K102" s="168"/>
      <c r="L102" s="123"/>
      <c r="M102" s="123"/>
      <c r="N102" s="123"/>
      <c r="O102" s="180"/>
      <c r="P102" s="310"/>
    </row>
    <row r="103" spans="1:18">
      <c r="A103" s="1503" t="str">
        <f>IF(ISERROR(#REF!),"xx","")</f>
        <v>xx</v>
      </c>
      <c r="B103" s="662">
        <v>9967006905</v>
      </c>
      <c r="C103" s="1350"/>
      <c r="D103" s="669" t="s">
        <v>4359</v>
      </c>
      <c r="E103" s="664"/>
      <c r="F103" s="1956">
        <v>1199.3721062400002</v>
      </c>
      <c r="G103" s="166" t="s">
        <v>3984</v>
      </c>
      <c r="H103" s="167" t="s">
        <v>3985</v>
      </c>
      <c r="I103" s="167"/>
      <c r="J103" s="167"/>
      <c r="K103" s="167"/>
      <c r="L103" s="139"/>
      <c r="M103" s="139"/>
      <c r="N103" s="139"/>
      <c r="O103" s="116"/>
      <c r="P103" s="86"/>
    </row>
    <row r="104" spans="1:18">
      <c r="A104" s="1503" t="str">
        <f>IF(ISERROR(#REF!),"xx","")</f>
        <v>xx</v>
      </c>
      <c r="B104" s="662">
        <v>9967006906</v>
      </c>
      <c r="C104" s="1350"/>
      <c r="D104" s="669" t="s">
        <v>4360</v>
      </c>
      <c r="E104" s="664"/>
      <c r="F104" s="1956">
        <v>1199.3721062400002</v>
      </c>
      <c r="G104" s="166" t="s">
        <v>3984</v>
      </c>
      <c r="H104" s="167" t="s">
        <v>3985</v>
      </c>
      <c r="I104" s="167"/>
      <c r="J104" s="167"/>
      <c r="K104" s="167"/>
      <c r="L104" s="139"/>
      <c r="M104" s="139"/>
      <c r="N104" s="139"/>
      <c r="O104" s="116"/>
      <c r="P104" s="86"/>
    </row>
    <row r="105" spans="1:18">
      <c r="A105" s="1503" t="str">
        <f>IF(ISERROR(#REF!),"xx","")</f>
        <v>xx</v>
      </c>
      <c r="B105" s="662">
        <v>9967006907</v>
      </c>
      <c r="C105" s="1350"/>
      <c r="D105" s="669" t="s">
        <v>4361</v>
      </c>
      <c r="E105" s="664"/>
      <c r="F105" s="1956">
        <v>1199.3721062400002</v>
      </c>
      <c r="G105" s="166" t="s">
        <v>3984</v>
      </c>
      <c r="H105" s="167" t="s">
        <v>3985</v>
      </c>
      <c r="I105" s="167"/>
      <c r="J105" s="167"/>
      <c r="K105" s="167"/>
      <c r="L105" s="139"/>
      <c r="M105" s="139"/>
      <c r="N105" s="139"/>
      <c r="O105" s="116"/>
      <c r="P105" s="86"/>
    </row>
    <row r="106" spans="1:18">
      <c r="A106" s="1503" t="str">
        <f>IF(ISERROR(#REF!),"xx","")</f>
        <v>xx</v>
      </c>
      <c r="B106" s="665">
        <v>9967006908</v>
      </c>
      <c r="C106" s="1351"/>
      <c r="D106" s="670" t="s">
        <v>4362</v>
      </c>
      <c r="E106" s="667"/>
      <c r="F106" s="1956">
        <v>1199.3721062400002</v>
      </c>
      <c r="G106" s="172" t="s">
        <v>3984</v>
      </c>
      <c r="H106" s="168" t="s">
        <v>3985</v>
      </c>
      <c r="I106" s="168"/>
      <c r="J106" s="168"/>
      <c r="K106" s="168"/>
      <c r="L106" s="123"/>
      <c r="M106" s="123"/>
      <c r="N106" s="123"/>
      <c r="O106" s="180"/>
      <c r="P106" s="310"/>
    </row>
    <row r="107" spans="1:18">
      <c r="A107" s="1503" t="str">
        <f>IF(ISERROR(#REF!),"xx","")</f>
        <v>xx</v>
      </c>
      <c r="B107" s="662">
        <v>9967006909</v>
      </c>
      <c r="C107" s="1350"/>
      <c r="D107" s="669" t="s">
        <v>4363</v>
      </c>
      <c r="E107" s="664"/>
      <c r="F107" s="1956">
        <v>2283.0094425600005</v>
      </c>
      <c r="G107" s="166" t="s">
        <v>3984</v>
      </c>
      <c r="H107" s="167" t="s">
        <v>3985</v>
      </c>
      <c r="I107" s="167"/>
      <c r="J107" s="167"/>
      <c r="K107" s="167"/>
      <c r="L107" s="139"/>
      <c r="M107" s="139"/>
      <c r="N107" s="139"/>
      <c r="O107" s="116"/>
      <c r="P107" s="86"/>
    </row>
    <row r="108" spans="1:18">
      <c r="A108" s="1503" t="str">
        <f>IF(ISERROR(#REF!),"xx","")</f>
        <v>xx</v>
      </c>
      <c r="B108" s="662">
        <v>9967006801</v>
      </c>
      <c r="C108" s="1350"/>
      <c r="D108" s="669" t="s">
        <v>4364</v>
      </c>
      <c r="E108" s="664"/>
      <c r="F108" s="1956">
        <v>1199.3721062400002</v>
      </c>
      <c r="G108" s="166" t="s">
        <v>3984</v>
      </c>
      <c r="H108" s="167" t="s">
        <v>3985</v>
      </c>
      <c r="I108" s="167"/>
      <c r="J108" s="167"/>
      <c r="K108" s="167"/>
      <c r="L108" s="139"/>
      <c r="M108" s="139"/>
      <c r="N108" s="139"/>
      <c r="O108" s="116"/>
      <c r="P108" s="86"/>
    </row>
    <row r="109" spans="1:18">
      <c r="A109" s="1503" t="str">
        <f>IF(ISERROR(#REF!),"xx","")</f>
        <v>xx</v>
      </c>
      <c r="B109" s="665">
        <v>9967006910</v>
      </c>
      <c r="C109" s="1351"/>
      <c r="D109" s="670" t="s">
        <v>4365</v>
      </c>
      <c r="E109" s="667"/>
      <c r="F109" s="1956">
        <v>1199.3721062400002</v>
      </c>
      <c r="G109" s="172" t="s">
        <v>3984</v>
      </c>
      <c r="H109" s="168" t="s">
        <v>3985</v>
      </c>
      <c r="I109" s="168"/>
      <c r="J109" s="168"/>
      <c r="K109" s="168"/>
      <c r="L109" s="123"/>
      <c r="M109" s="123"/>
      <c r="N109" s="123"/>
      <c r="O109" s="180"/>
      <c r="P109" s="310"/>
    </row>
    <row r="110" spans="1:18" s="78" customFormat="1">
      <c r="A110" s="1939"/>
      <c r="B110" s="1932" t="s">
        <v>4573</v>
      </c>
      <c r="C110" s="1932"/>
      <c r="D110" s="1933"/>
      <c r="E110" s="1933"/>
      <c r="F110" s="1940"/>
      <c r="G110" s="1933" t="s">
        <v>10</v>
      </c>
      <c r="H110" s="1934"/>
      <c r="I110" s="1934"/>
      <c r="J110" s="1935"/>
      <c r="K110" s="1933"/>
      <c r="L110" s="1933"/>
      <c r="M110" s="1936"/>
      <c r="N110" s="1933"/>
      <c r="O110" s="1937"/>
      <c r="P110" s="1938"/>
      <c r="Q110"/>
      <c r="R110"/>
    </row>
    <row r="111" spans="1:18">
      <c r="A111" s="1503" t="str">
        <f>IF(ISERROR(#REF!),"xx","")</f>
        <v>xx</v>
      </c>
      <c r="B111" s="711">
        <v>9967008138</v>
      </c>
      <c r="C111" s="1353"/>
      <c r="D111" s="712" t="s">
        <v>4592</v>
      </c>
      <c r="E111" s="713"/>
      <c r="F111" s="1956">
        <v>34260.453722880011</v>
      </c>
      <c r="G111" s="436" t="s">
        <v>3984</v>
      </c>
      <c r="H111" s="246" t="s">
        <v>3985</v>
      </c>
      <c r="I111" s="246"/>
      <c r="J111" s="246"/>
      <c r="K111" s="246"/>
      <c r="L111" s="151"/>
      <c r="M111" s="151"/>
      <c r="N111" s="151"/>
      <c r="O111" s="277"/>
      <c r="P111" s="787" t="s">
        <v>4601</v>
      </c>
    </row>
    <row r="112" spans="1:18">
      <c r="A112" s="1503" t="str">
        <f>IF(ISERROR(#REF!),"xx","")</f>
        <v>xx</v>
      </c>
      <c r="B112" s="662">
        <v>9967008139</v>
      </c>
      <c r="C112" s="1350"/>
      <c r="D112" s="669" t="s">
        <v>4574</v>
      </c>
      <c r="E112" s="664"/>
      <c r="F112" s="1956">
        <v>59.279220000000009</v>
      </c>
      <c r="G112" s="166" t="s">
        <v>3984</v>
      </c>
      <c r="H112" s="167" t="s">
        <v>3985</v>
      </c>
      <c r="I112" s="167"/>
      <c r="J112" s="167"/>
      <c r="K112" s="167"/>
      <c r="L112" s="139"/>
      <c r="M112" s="139"/>
      <c r="N112" s="139"/>
      <c r="O112" s="116"/>
      <c r="P112" s="86"/>
    </row>
    <row r="113" spans="1:16">
      <c r="A113" s="1503" t="str">
        <f>IF(ISERROR(#REF!),"xx","")</f>
        <v>xx</v>
      </c>
      <c r="B113" s="662">
        <v>9967008140</v>
      </c>
      <c r="C113" s="1350"/>
      <c r="D113" s="669" t="s">
        <v>4575</v>
      </c>
      <c r="E113" s="664"/>
      <c r="F113" s="1956">
        <v>52.914708000000019</v>
      </c>
      <c r="G113" s="166" t="s">
        <v>3984</v>
      </c>
      <c r="H113" s="167" t="s">
        <v>3985</v>
      </c>
      <c r="I113" s="167"/>
      <c r="J113" s="167"/>
      <c r="K113" s="167"/>
      <c r="L113" s="139"/>
      <c r="M113" s="139"/>
      <c r="N113" s="139"/>
      <c r="O113" s="116"/>
      <c r="P113" s="86"/>
    </row>
    <row r="114" spans="1:16">
      <c r="A114" s="1503" t="str">
        <f>IF(ISERROR(#REF!),"xx","")</f>
        <v>xx</v>
      </c>
      <c r="B114" s="665">
        <v>9967008141</v>
      </c>
      <c r="C114" s="1351"/>
      <c r="D114" s="670" t="s">
        <v>4576</v>
      </c>
      <c r="E114" s="667"/>
      <c r="F114" s="1956">
        <v>48.684636000000005</v>
      </c>
      <c r="G114" s="172" t="s">
        <v>3984</v>
      </c>
      <c r="H114" s="168" t="s">
        <v>3985</v>
      </c>
      <c r="I114" s="168"/>
      <c r="J114" s="168"/>
      <c r="K114" s="168"/>
      <c r="L114" s="123"/>
      <c r="M114" s="123"/>
      <c r="N114" s="123"/>
      <c r="O114" s="180"/>
      <c r="P114" s="310"/>
    </row>
    <row r="115" spans="1:16">
      <c r="A115" s="1503" t="str">
        <f>IF(ISERROR(#REF!),"xx","")</f>
        <v>xx</v>
      </c>
      <c r="B115" s="662">
        <v>9967008142</v>
      </c>
      <c r="C115" s="1350"/>
      <c r="D115" s="669" t="s">
        <v>4577</v>
      </c>
      <c r="E115" s="664"/>
      <c r="F115" s="1956">
        <v>46.569600000000008</v>
      </c>
      <c r="G115" s="166" t="s">
        <v>3984</v>
      </c>
      <c r="H115" s="167" t="s">
        <v>3985</v>
      </c>
      <c r="I115" s="167"/>
      <c r="J115" s="167"/>
      <c r="K115" s="167"/>
      <c r="L115" s="139"/>
      <c r="M115" s="139"/>
      <c r="N115" s="139"/>
      <c r="O115" s="116"/>
      <c r="P115" s="86"/>
    </row>
    <row r="116" spans="1:16">
      <c r="A116" s="1503" t="str">
        <f>IF(ISERROR(#REF!),"xx","")</f>
        <v>xx</v>
      </c>
      <c r="B116" s="662">
        <v>9967008143</v>
      </c>
      <c r="C116" s="1350"/>
      <c r="D116" s="669" t="s">
        <v>4578</v>
      </c>
      <c r="E116" s="664"/>
      <c r="F116" s="1956">
        <v>44.454563999999998</v>
      </c>
      <c r="G116" s="166" t="s">
        <v>3984</v>
      </c>
      <c r="H116" s="167" t="s">
        <v>3985</v>
      </c>
      <c r="I116" s="167"/>
      <c r="J116" s="167"/>
      <c r="K116" s="167"/>
      <c r="L116" s="139"/>
      <c r="M116" s="139"/>
      <c r="N116" s="139"/>
      <c r="O116" s="116"/>
      <c r="P116" s="86"/>
    </row>
    <row r="117" spans="1:16">
      <c r="A117" s="1503" t="str">
        <f>IF(ISERROR(#REF!),"xx","")</f>
        <v>xx</v>
      </c>
      <c r="B117" s="662">
        <v>9967008144</v>
      </c>
      <c r="C117" s="1350"/>
      <c r="D117" s="669" t="s">
        <v>4579</v>
      </c>
      <c r="E117" s="664"/>
      <c r="F117" s="1956">
        <v>42.320124000000007</v>
      </c>
      <c r="G117" s="166" t="s">
        <v>3984</v>
      </c>
      <c r="H117" s="167" t="s">
        <v>3985</v>
      </c>
      <c r="I117" s="167"/>
      <c r="J117" s="167"/>
      <c r="K117" s="167"/>
      <c r="L117" s="139"/>
      <c r="M117" s="139"/>
      <c r="N117" s="139"/>
      <c r="O117" s="116"/>
      <c r="P117" s="86"/>
    </row>
    <row r="118" spans="1:16">
      <c r="A118" s="1503" t="str">
        <f>IF(ISERROR(#REF!),"xx","")</f>
        <v>xx</v>
      </c>
      <c r="B118" s="674">
        <v>9967008145</v>
      </c>
      <c r="C118" s="1349"/>
      <c r="D118" s="710" t="s">
        <v>4580</v>
      </c>
      <c r="E118" s="673"/>
      <c r="F118" s="1956">
        <v>59.279220000000009</v>
      </c>
      <c r="G118" s="169" t="s">
        <v>3984</v>
      </c>
      <c r="H118" s="165" t="s">
        <v>3985</v>
      </c>
      <c r="I118" s="165"/>
      <c r="J118" s="165"/>
      <c r="K118" s="165"/>
      <c r="L118" s="124"/>
      <c r="M118" s="124"/>
      <c r="N118" s="124"/>
      <c r="O118" s="179"/>
      <c r="P118" s="155"/>
    </row>
    <row r="119" spans="1:16">
      <c r="A119" s="1503" t="str">
        <f>IF(ISERROR(#REF!),"xx","")</f>
        <v>xx</v>
      </c>
      <c r="B119" s="662">
        <v>9967008146</v>
      </c>
      <c r="C119" s="1350"/>
      <c r="D119" s="669" t="s">
        <v>4581</v>
      </c>
      <c r="E119" s="664"/>
      <c r="F119" s="1956">
        <v>52.914708000000019</v>
      </c>
      <c r="G119" s="166" t="s">
        <v>3984</v>
      </c>
      <c r="H119" s="167" t="s">
        <v>3985</v>
      </c>
      <c r="I119" s="167"/>
      <c r="J119" s="167"/>
      <c r="K119" s="167"/>
      <c r="L119" s="139"/>
      <c r="M119" s="139"/>
      <c r="N119" s="139"/>
      <c r="O119" s="116"/>
      <c r="P119" s="86"/>
    </row>
    <row r="120" spans="1:16">
      <c r="A120" s="1503" t="str">
        <f>IF(ISERROR(#REF!),"xx","")</f>
        <v>xx</v>
      </c>
      <c r="B120" s="665">
        <v>9967008147</v>
      </c>
      <c r="C120" s="1351"/>
      <c r="D120" s="670" t="s">
        <v>4582</v>
      </c>
      <c r="E120" s="667"/>
      <c r="F120" s="1956">
        <v>48.684636000000005</v>
      </c>
      <c r="G120" s="172" t="s">
        <v>3984</v>
      </c>
      <c r="H120" s="168" t="s">
        <v>3985</v>
      </c>
      <c r="I120" s="168"/>
      <c r="J120" s="168"/>
      <c r="K120" s="168"/>
      <c r="L120" s="123"/>
      <c r="M120" s="123"/>
      <c r="N120" s="123"/>
      <c r="O120" s="180"/>
      <c r="P120" s="310"/>
    </row>
    <row r="121" spans="1:16">
      <c r="A121" s="1503" t="str">
        <f>IF(ISERROR(#REF!),"xx","")</f>
        <v>xx</v>
      </c>
      <c r="B121" s="662">
        <v>9967008148</v>
      </c>
      <c r="C121" s="1350"/>
      <c r="D121" s="669" t="s">
        <v>4583</v>
      </c>
      <c r="E121" s="664"/>
      <c r="F121" s="1956">
        <v>46.569600000000008</v>
      </c>
      <c r="G121" s="166" t="s">
        <v>3984</v>
      </c>
      <c r="H121" s="167" t="s">
        <v>3985</v>
      </c>
      <c r="I121" s="167"/>
      <c r="J121" s="167"/>
      <c r="K121" s="167"/>
      <c r="L121" s="139"/>
      <c r="M121" s="139"/>
      <c r="N121" s="139"/>
      <c r="O121" s="116"/>
      <c r="P121" s="86"/>
    </row>
    <row r="122" spans="1:16">
      <c r="A122" s="1503" t="str">
        <f>IF(ISERROR(#REF!),"xx","")</f>
        <v>xx</v>
      </c>
      <c r="B122" s="662">
        <v>9967008149</v>
      </c>
      <c r="C122" s="1350"/>
      <c r="D122" s="669" t="s">
        <v>4584</v>
      </c>
      <c r="E122" s="664"/>
      <c r="F122" s="1956">
        <v>44.454563999999998</v>
      </c>
      <c r="G122" s="166" t="s">
        <v>3984</v>
      </c>
      <c r="H122" s="167" t="s">
        <v>3985</v>
      </c>
      <c r="I122" s="167"/>
      <c r="J122" s="167"/>
      <c r="K122" s="167"/>
      <c r="L122" s="139"/>
      <c r="M122" s="139"/>
      <c r="N122" s="139"/>
      <c r="O122" s="116"/>
      <c r="P122" s="86"/>
    </row>
    <row r="123" spans="1:16">
      <c r="A123" s="1503" t="str">
        <f>IF(ISERROR(#REF!),"xx","")</f>
        <v>xx</v>
      </c>
      <c r="B123" s="665">
        <v>9967008150</v>
      </c>
      <c r="C123" s="1351"/>
      <c r="D123" s="670" t="s">
        <v>4585</v>
      </c>
      <c r="E123" s="667"/>
      <c r="F123" s="1956">
        <v>42.320124000000007</v>
      </c>
      <c r="G123" s="172" t="s">
        <v>3984</v>
      </c>
      <c r="H123" s="168" t="s">
        <v>3985</v>
      </c>
      <c r="I123" s="168"/>
      <c r="J123" s="168"/>
      <c r="K123" s="168"/>
      <c r="L123" s="123"/>
      <c r="M123" s="123"/>
      <c r="N123" s="123"/>
      <c r="O123" s="180"/>
      <c r="P123" s="310"/>
    </row>
    <row r="124" spans="1:16">
      <c r="A124" s="1503" t="str">
        <f>IF(ISERROR(#REF!),"xx","")</f>
        <v>xx</v>
      </c>
      <c r="B124" s="662">
        <v>9967008151</v>
      </c>
      <c r="C124" s="1350"/>
      <c r="D124" s="669" t="s">
        <v>4586</v>
      </c>
      <c r="E124" s="664"/>
      <c r="F124" s="1956">
        <v>59.279220000000009</v>
      </c>
      <c r="G124" s="166" t="s">
        <v>3984</v>
      </c>
      <c r="H124" s="167" t="s">
        <v>3985</v>
      </c>
      <c r="I124" s="167"/>
      <c r="J124" s="167"/>
      <c r="K124" s="167"/>
      <c r="L124" s="139"/>
      <c r="M124" s="139"/>
      <c r="N124" s="139"/>
      <c r="O124" s="116"/>
      <c r="P124" s="86"/>
    </row>
    <row r="125" spans="1:16">
      <c r="A125" s="1503" t="str">
        <f>IF(ISERROR(#REF!),"xx","")</f>
        <v>xx</v>
      </c>
      <c r="B125" s="662">
        <v>9967008152</v>
      </c>
      <c r="C125" s="1350"/>
      <c r="D125" s="669" t="s">
        <v>4587</v>
      </c>
      <c r="E125" s="664"/>
      <c r="F125" s="1956">
        <v>52.914708000000019</v>
      </c>
      <c r="G125" s="166" t="s">
        <v>3984</v>
      </c>
      <c r="H125" s="167" t="s">
        <v>3985</v>
      </c>
      <c r="I125" s="167"/>
      <c r="J125" s="167"/>
      <c r="K125" s="167"/>
      <c r="L125" s="139"/>
      <c r="M125" s="139"/>
      <c r="N125" s="139"/>
      <c r="O125" s="116"/>
      <c r="P125" s="86"/>
    </row>
    <row r="126" spans="1:16">
      <c r="A126" s="1503" t="str">
        <f>IF(ISERROR(#REF!),"xx","")</f>
        <v>xx</v>
      </c>
      <c r="B126" s="665">
        <v>9967008153</v>
      </c>
      <c r="C126" s="1351"/>
      <c r="D126" s="670" t="s">
        <v>4588</v>
      </c>
      <c r="E126" s="667"/>
      <c r="F126" s="1956">
        <v>48.684636000000005</v>
      </c>
      <c r="G126" s="172" t="s">
        <v>3984</v>
      </c>
      <c r="H126" s="168" t="s">
        <v>3985</v>
      </c>
      <c r="I126" s="168"/>
      <c r="J126" s="168"/>
      <c r="K126" s="168"/>
      <c r="L126" s="123"/>
      <c r="M126" s="123"/>
      <c r="N126" s="123"/>
      <c r="O126" s="180"/>
      <c r="P126" s="310"/>
    </row>
    <row r="127" spans="1:16">
      <c r="A127" s="1503" t="str">
        <f>IF(ISERROR(#REF!),"xx","")</f>
        <v>xx</v>
      </c>
      <c r="B127" s="662">
        <v>9967008154</v>
      </c>
      <c r="C127" s="1350"/>
      <c r="D127" s="669" t="s">
        <v>4589</v>
      </c>
      <c r="E127" s="664"/>
      <c r="F127" s="1956">
        <v>46.569600000000008</v>
      </c>
      <c r="G127" s="166" t="s">
        <v>3984</v>
      </c>
      <c r="H127" s="167" t="s">
        <v>3985</v>
      </c>
      <c r="I127" s="167"/>
      <c r="J127" s="167"/>
      <c r="K127" s="167"/>
      <c r="L127" s="139"/>
      <c r="M127" s="139"/>
      <c r="N127" s="139"/>
      <c r="O127" s="116"/>
      <c r="P127" s="86"/>
    </row>
    <row r="128" spans="1:16">
      <c r="A128" s="1503" t="str">
        <f>IF(ISERROR(#REF!),"xx","")</f>
        <v>xx</v>
      </c>
      <c r="B128" s="662">
        <v>9967008155</v>
      </c>
      <c r="C128" s="1350"/>
      <c r="D128" s="669" t="s">
        <v>4590</v>
      </c>
      <c r="E128" s="664"/>
      <c r="F128" s="1956">
        <v>44.454563999999998</v>
      </c>
      <c r="G128" s="166" t="s">
        <v>3984</v>
      </c>
      <c r="H128" s="167" t="s">
        <v>3985</v>
      </c>
      <c r="I128" s="167"/>
      <c r="J128" s="167"/>
      <c r="K128" s="167"/>
      <c r="L128" s="139"/>
      <c r="M128" s="139"/>
      <c r="N128" s="139"/>
      <c r="O128" s="116"/>
      <c r="P128" s="86"/>
    </row>
    <row r="129" spans="1:18">
      <c r="A129" s="1503" t="str">
        <f>IF(ISERROR(#REF!),"xx","")</f>
        <v>xx</v>
      </c>
      <c r="B129" s="662">
        <v>9967008156</v>
      </c>
      <c r="C129" s="1350"/>
      <c r="D129" s="669" t="s">
        <v>4591</v>
      </c>
      <c r="E129" s="664"/>
      <c r="F129" s="1956">
        <v>42.320124000000007</v>
      </c>
      <c r="G129" s="172" t="s">
        <v>3984</v>
      </c>
      <c r="H129" s="168" t="s">
        <v>3985</v>
      </c>
      <c r="I129" s="168"/>
      <c r="J129" s="168"/>
      <c r="K129" s="168"/>
      <c r="L129" s="139"/>
      <c r="M129" s="139"/>
      <c r="N129" s="139"/>
      <c r="O129" s="116"/>
      <c r="P129" s="86"/>
    </row>
    <row r="130" spans="1:18" s="441" customFormat="1">
      <c r="A130" s="1503"/>
      <c r="B130" s="1615"/>
      <c r="C130" s="1616"/>
      <c r="D130" s="1615"/>
      <c r="E130" s="1615"/>
      <c r="F130" s="1926"/>
      <c r="G130" s="1615"/>
      <c r="H130" s="1615"/>
      <c r="I130" s="461"/>
      <c r="J130" s="461"/>
      <c r="K130" s="461"/>
      <c r="L130" s="461"/>
      <c r="M130" s="461"/>
      <c r="N130" s="461"/>
      <c r="O130" s="124"/>
      <c r="P130" s="1615"/>
      <c r="Q130"/>
      <c r="R130"/>
    </row>
    <row r="131" spans="1:18" ht="12.75" customHeight="1">
      <c r="A131" s="1503" t="str">
        <f>IF(ISERROR(#REF!),"xx","")</f>
        <v>xx</v>
      </c>
      <c r="B131" s="152"/>
      <c r="D131" s="76"/>
      <c r="F131" s="517"/>
      <c r="H131" s="287"/>
      <c r="I131" s="287"/>
      <c r="J131" s="1"/>
      <c r="K131" s="1"/>
      <c r="M131" s="26"/>
    </row>
    <row r="132" spans="1:18" s="78" customFormat="1">
      <c r="A132" s="1503" t="str">
        <f>IF(ISERROR(#REF!),"xx","")</f>
        <v>xx</v>
      </c>
      <c r="B132" s="90" t="s">
        <v>4604</v>
      </c>
      <c r="C132" s="1343"/>
      <c r="D132" s="83"/>
      <c r="E132" s="83"/>
      <c r="F132" s="1972"/>
      <c r="G132" s="83" t="s">
        <v>10</v>
      </c>
      <c r="H132" s="515"/>
      <c r="I132" s="515"/>
      <c r="J132" s="356"/>
      <c r="K132" s="356"/>
      <c r="L132" s="83"/>
      <c r="M132" s="431"/>
      <c r="N132" s="83"/>
      <c r="O132" s="91"/>
      <c r="P132" s="89"/>
      <c r="Q132"/>
      <c r="R132"/>
    </row>
    <row r="133" spans="1:18">
      <c r="A133" s="1503" t="str">
        <f>IF(ISERROR(#REF!),"xx","")</f>
        <v>xx</v>
      </c>
      <c r="B133" s="711">
        <v>9967008445</v>
      </c>
      <c r="C133" s="1353"/>
      <c r="D133" s="712" t="s">
        <v>4595</v>
      </c>
      <c r="E133" s="713"/>
      <c r="F133" s="1956">
        <v>20127.511514880003</v>
      </c>
      <c r="G133" s="173" t="s">
        <v>3984</v>
      </c>
      <c r="H133" s="174" t="s">
        <v>3985</v>
      </c>
      <c r="I133" s="174"/>
      <c r="J133" s="174"/>
      <c r="K133" s="174"/>
      <c r="L133" s="151"/>
      <c r="M133" s="296"/>
      <c r="N133" s="151"/>
      <c r="O133" s="277"/>
      <c r="P133" s="24" t="s">
        <v>4605</v>
      </c>
    </row>
    <row r="134" spans="1:18">
      <c r="A134" s="1503" t="str">
        <f>IF(ISERROR(#REF!),"xx","")</f>
        <v>xx</v>
      </c>
      <c r="B134" s="662">
        <v>9967008446</v>
      </c>
      <c r="C134" s="1350"/>
      <c r="D134" s="663" t="s">
        <v>4572</v>
      </c>
      <c r="E134" s="664"/>
      <c r="F134" s="1956">
        <v>107.96385600000004</v>
      </c>
      <c r="G134" s="161" t="s">
        <v>3984</v>
      </c>
      <c r="H134" s="162" t="s">
        <v>3985</v>
      </c>
      <c r="I134" s="162"/>
      <c r="J134" s="162"/>
      <c r="K134" s="162"/>
      <c r="L134" s="139"/>
      <c r="M134" s="183"/>
      <c r="N134" s="139"/>
      <c r="O134" s="58"/>
      <c r="P134" s="14"/>
    </row>
    <row r="135" spans="1:18">
      <c r="A135" s="1503" t="str">
        <f>IF(ISERROR(#REF!),"xx","")</f>
        <v>xx</v>
      </c>
      <c r="B135" s="662">
        <v>9967008447</v>
      </c>
      <c r="C135" s="1350"/>
      <c r="D135" s="663" t="s">
        <v>4571</v>
      </c>
      <c r="E135" s="664"/>
      <c r="F135" s="1956">
        <v>107.96385600000004</v>
      </c>
      <c r="G135" s="161" t="s">
        <v>3984</v>
      </c>
      <c r="H135" s="162" t="s">
        <v>3985</v>
      </c>
      <c r="I135" s="162"/>
      <c r="J135" s="162"/>
      <c r="K135" s="162"/>
      <c r="L135" s="139"/>
      <c r="M135" s="183"/>
      <c r="N135" s="139"/>
      <c r="O135" s="116"/>
      <c r="P135" s="14"/>
    </row>
    <row r="136" spans="1:18">
      <c r="A136" s="1503" t="str">
        <f>IF(ISERROR(#REF!),"xx","")</f>
        <v>xx</v>
      </c>
      <c r="B136" s="662">
        <v>9967008448</v>
      </c>
      <c r="C136" s="1350"/>
      <c r="D136" s="663" t="s">
        <v>4570</v>
      </c>
      <c r="E136" s="664"/>
      <c r="F136" s="1956">
        <v>114.30896400000002</v>
      </c>
      <c r="G136" s="161" t="s">
        <v>3984</v>
      </c>
      <c r="H136" s="162" t="s">
        <v>3985</v>
      </c>
      <c r="I136" s="162"/>
      <c r="J136" s="162"/>
      <c r="K136" s="162"/>
      <c r="L136" s="139"/>
      <c r="M136" s="183"/>
      <c r="N136" s="139"/>
      <c r="O136" s="116"/>
      <c r="P136" s="14"/>
    </row>
    <row r="137" spans="1:18">
      <c r="A137" s="1503" t="str">
        <f>IF(ISERROR(#REF!),"xx","")</f>
        <v>xx</v>
      </c>
      <c r="B137" s="662">
        <v>9967008449</v>
      </c>
      <c r="C137" s="1350"/>
      <c r="D137" s="663" t="s">
        <v>4569</v>
      </c>
      <c r="E137" s="664"/>
      <c r="F137" s="1956">
        <v>114.30896400000002</v>
      </c>
      <c r="G137" s="161" t="s">
        <v>3984</v>
      </c>
      <c r="H137" s="162" t="s">
        <v>3985</v>
      </c>
      <c r="I137" s="162"/>
      <c r="J137" s="162"/>
      <c r="K137" s="162"/>
      <c r="L137" s="139"/>
      <c r="M137" s="183"/>
      <c r="N137" s="139"/>
      <c r="O137" s="116"/>
      <c r="P137" s="14"/>
    </row>
    <row r="138" spans="1:18" s="441" customFormat="1">
      <c r="A138" s="1503"/>
      <c r="B138" s="1615"/>
      <c r="C138" s="1616"/>
      <c r="D138" s="1615"/>
      <c r="E138" s="1615"/>
      <c r="F138" s="1926"/>
      <c r="G138" s="1615"/>
      <c r="H138" s="1615"/>
      <c r="I138" s="461"/>
      <c r="J138" s="461"/>
      <c r="K138" s="461"/>
      <c r="L138" s="461"/>
      <c r="M138" s="461"/>
      <c r="N138" s="461"/>
      <c r="O138" s="124"/>
      <c r="P138" s="1615"/>
      <c r="Q138"/>
      <c r="R138"/>
    </row>
    <row r="139" spans="1:18">
      <c r="A139" s="1503"/>
      <c r="B139" s="90" t="s">
        <v>3287</v>
      </c>
      <c r="C139" s="1343"/>
      <c r="D139" s="83"/>
      <c r="E139" s="83"/>
      <c r="F139" s="1972"/>
      <c r="G139" s="83" t="s">
        <v>10</v>
      </c>
      <c r="H139" s="83"/>
      <c r="I139" s="83"/>
      <c r="J139" s="83"/>
      <c r="K139" s="83"/>
      <c r="L139" s="83"/>
      <c r="M139" s="83"/>
      <c r="N139" s="83"/>
      <c r="O139" s="91"/>
      <c r="P139" s="89"/>
    </row>
    <row r="140" spans="1:18" s="44" customFormat="1">
      <c r="A140" s="1503" t="str">
        <f>IF(ISERROR(#REF!),"xx","")</f>
        <v>xx</v>
      </c>
      <c r="B140" s="674">
        <v>9967001678</v>
      </c>
      <c r="C140" s="1349"/>
      <c r="D140" s="710" t="s">
        <v>1062</v>
      </c>
      <c r="E140" s="673"/>
      <c r="F140" s="1956">
        <v>287.80012800000003</v>
      </c>
      <c r="G140" s="159" t="s">
        <v>3984</v>
      </c>
      <c r="H140" s="162" t="s">
        <v>3985</v>
      </c>
      <c r="I140" s="162"/>
      <c r="J140" s="162"/>
      <c r="K140" s="182"/>
      <c r="L140" s="182"/>
      <c r="M140" s="53"/>
      <c r="N140" s="258"/>
      <c r="O140" s="16"/>
      <c r="P140" s="230" t="s">
        <v>1067</v>
      </c>
      <c r="Q140"/>
      <c r="R140"/>
    </row>
    <row r="141" spans="1:18" s="44" customFormat="1">
      <c r="A141" s="1503" t="str">
        <f>IF(ISERROR(#REF!),"xx","")</f>
        <v>xx</v>
      </c>
      <c r="B141" s="662">
        <v>9967001676</v>
      </c>
      <c r="C141" s="1350"/>
      <c r="D141" s="669" t="s">
        <v>1063</v>
      </c>
      <c r="E141" s="664"/>
      <c r="F141" s="1956">
        <v>182.27341440000001</v>
      </c>
      <c r="G141" s="161" t="s">
        <v>3984</v>
      </c>
      <c r="H141" s="162" t="s">
        <v>3985</v>
      </c>
      <c r="I141" s="162"/>
      <c r="J141" s="162"/>
      <c r="K141" s="297"/>
      <c r="L141" s="297"/>
      <c r="M141" s="51"/>
      <c r="N141" s="210"/>
      <c r="O141" s="18"/>
      <c r="P141" s="132" t="s">
        <v>1068</v>
      </c>
      <c r="Q141"/>
      <c r="R141"/>
    </row>
    <row r="142" spans="1:18" s="44" customFormat="1">
      <c r="A142" s="1503" t="str">
        <f>IF(ISERROR(#REF!),"xx","")</f>
        <v>xx</v>
      </c>
      <c r="B142" s="665">
        <v>9967001677</v>
      </c>
      <c r="C142" s="1351"/>
      <c r="D142" s="670" t="s">
        <v>1064</v>
      </c>
      <c r="E142" s="667"/>
      <c r="F142" s="1956">
        <v>1630.8673920000003</v>
      </c>
      <c r="G142" s="163" t="s">
        <v>3984</v>
      </c>
      <c r="H142" s="164" t="s">
        <v>3985</v>
      </c>
      <c r="I142" s="164"/>
      <c r="J142" s="164"/>
      <c r="K142" s="344"/>
      <c r="L142" s="344"/>
      <c r="M142" s="52"/>
      <c r="N142" s="211"/>
      <c r="O142" s="20"/>
      <c r="P142" s="135" t="s">
        <v>1069</v>
      </c>
      <c r="Q142"/>
      <c r="R142"/>
    </row>
    <row r="143" spans="1:18" s="44" customFormat="1">
      <c r="A143" s="1503" t="str">
        <f>IF(ISERROR(#REF!),"xx","")</f>
        <v>xx</v>
      </c>
      <c r="B143" s="662">
        <v>9967001368</v>
      </c>
      <c r="C143" s="1350"/>
      <c r="D143" s="669" t="s">
        <v>1065</v>
      </c>
      <c r="E143" s="664"/>
      <c r="F143" s="1956">
        <v>1909.0741824000006</v>
      </c>
      <c r="G143" s="159" t="s">
        <v>3984</v>
      </c>
      <c r="H143" s="162" t="s">
        <v>3985</v>
      </c>
      <c r="I143" s="162"/>
      <c r="J143" s="162"/>
      <c r="K143" s="182"/>
      <c r="L143" s="297"/>
      <c r="M143" s="51"/>
      <c r="N143" s="210"/>
      <c r="O143" s="18"/>
      <c r="P143" s="132" t="s">
        <v>1070</v>
      </c>
      <c r="Q143"/>
      <c r="R143"/>
    </row>
    <row r="144" spans="1:18" s="44" customFormat="1">
      <c r="A144" s="1503" t="str">
        <f>IF(ISERROR(#REF!),"xx","")</f>
        <v>xx</v>
      </c>
      <c r="B144" s="662">
        <v>9967001680</v>
      </c>
      <c r="C144" s="1350"/>
      <c r="D144" s="669" t="s">
        <v>1066</v>
      </c>
      <c r="E144" s="664"/>
      <c r="F144" s="1956">
        <v>57477.522896640003</v>
      </c>
      <c r="G144" s="161" t="s">
        <v>3984</v>
      </c>
      <c r="H144" s="162" t="s">
        <v>3985</v>
      </c>
      <c r="I144" s="162"/>
      <c r="J144" s="162"/>
      <c r="K144" s="297"/>
      <c r="L144" s="297"/>
      <c r="M144" s="51"/>
      <c r="N144" s="210"/>
      <c r="O144" s="18"/>
      <c r="P144" s="132" t="s">
        <v>1071</v>
      </c>
      <c r="Q144"/>
      <c r="R144"/>
    </row>
    <row r="145" spans="1:18" s="44" customFormat="1">
      <c r="A145" s="1503" t="str">
        <f>IF(ISERROR(#REF!),"xx","")</f>
        <v>xx</v>
      </c>
      <c r="B145" s="662">
        <v>9967001679</v>
      </c>
      <c r="C145" s="1350"/>
      <c r="D145" s="669" t="s">
        <v>1061</v>
      </c>
      <c r="E145" s="664"/>
      <c r="F145" s="1956">
        <v>982.35777024000026</v>
      </c>
      <c r="G145" s="161" t="s">
        <v>3984</v>
      </c>
      <c r="H145" s="162" t="s">
        <v>3985</v>
      </c>
      <c r="I145" s="162"/>
      <c r="J145" s="162"/>
      <c r="K145" s="297"/>
      <c r="L145" s="297"/>
      <c r="M145" s="51"/>
      <c r="N145" s="210"/>
      <c r="O145" s="18"/>
      <c r="P145" s="132" t="s">
        <v>1070</v>
      </c>
      <c r="Q145"/>
      <c r="R145"/>
    </row>
    <row r="146" spans="1:18" s="44" customFormat="1">
      <c r="A146" s="1503" t="str">
        <f>IF(ISERROR(#REF!),"xx","")</f>
        <v>xx</v>
      </c>
      <c r="B146" s="662">
        <v>9967002881</v>
      </c>
      <c r="C146" s="1350"/>
      <c r="D146" s="669" t="s">
        <v>3955</v>
      </c>
      <c r="E146" s="664"/>
      <c r="F146" s="1956">
        <v>73.896641280000026</v>
      </c>
      <c r="G146" s="161" t="s">
        <v>3984</v>
      </c>
      <c r="H146" s="162" t="s">
        <v>3985</v>
      </c>
      <c r="I146" s="162"/>
      <c r="J146" s="162"/>
      <c r="K146" s="297"/>
      <c r="L146" s="297"/>
      <c r="M146" s="51"/>
      <c r="N146" s="210"/>
      <c r="O146" s="18"/>
      <c r="P146" s="132"/>
      <c r="Q146"/>
      <c r="R146"/>
    </row>
    <row r="147" spans="1:18" s="44" customFormat="1">
      <c r="A147" s="1503" t="str">
        <f>IF(ISERROR(#REF!),"xx","")</f>
        <v>xx</v>
      </c>
      <c r="B147" s="674">
        <v>9967004043</v>
      </c>
      <c r="C147" s="1349"/>
      <c r="D147" s="710" t="s">
        <v>3971</v>
      </c>
      <c r="E147" s="673"/>
      <c r="F147" s="1956">
        <v>16600.050593280004</v>
      </c>
      <c r="G147" s="159" t="s">
        <v>3984</v>
      </c>
      <c r="H147" s="160" t="s">
        <v>3985</v>
      </c>
      <c r="I147" s="160"/>
      <c r="J147" s="160"/>
      <c r="K147" s="165"/>
      <c r="L147" s="182"/>
      <c r="M147" s="53"/>
      <c r="N147" s="258"/>
      <c r="O147" s="16"/>
      <c r="P147" s="230" t="s">
        <v>4339</v>
      </c>
      <c r="Q147"/>
      <c r="R147"/>
    </row>
    <row r="148" spans="1:18">
      <c r="A148" s="1503" t="str">
        <f>IF(ISERROR(#REF!),"xx","")</f>
        <v>xx</v>
      </c>
      <c r="B148" s="662">
        <v>9967004052</v>
      </c>
      <c r="C148" s="1350"/>
      <c r="D148" s="669" t="s">
        <v>3969</v>
      </c>
      <c r="E148" s="664"/>
      <c r="F148" s="1956">
        <v>557.88518016</v>
      </c>
      <c r="G148" s="166" t="s">
        <v>3984</v>
      </c>
      <c r="H148" s="162" t="s">
        <v>3985</v>
      </c>
      <c r="I148" s="162"/>
      <c r="J148" s="162"/>
      <c r="K148" s="167"/>
      <c r="L148" s="210"/>
      <c r="M148" s="183"/>
      <c r="N148" s="139"/>
      <c r="O148" s="139"/>
      <c r="P148" s="132"/>
    </row>
    <row r="149" spans="1:18" s="44" customFormat="1">
      <c r="A149" s="1503" t="str">
        <f>IF(ISERROR(#REF!),"xx","")</f>
        <v>xx</v>
      </c>
      <c r="B149" s="662">
        <v>9967004538</v>
      </c>
      <c r="C149" s="1350"/>
      <c r="D149" s="669" t="s">
        <v>3970</v>
      </c>
      <c r="E149" s="664"/>
      <c r="F149" s="1956">
        <v>15675.345987839999</v>
      </c>
      <c r="G149" s="161" t="s">
        <v>3984</v>
      </c>
      <c r="H149" s="162" t="s">
        <v>3985</v>
      </c>
      <c r="I149" s="162"/>
      <c r="J149" s="162"/>
      <c r="K149" s="167"/>
      <c r="L149" s="297"/>
      <c r="M149" s="51"/>
      <c r="N149" s="210"/>
      <c r="O149" s="18"/>
      <c r="P149" s="132" t="s">
        <v>4340</v>
      </c>
      <c r="Q149"/>
      <c r="R149"/>
    </row>
    <row r="150" spans="1:18" s="44" customFormat="1">
      <c r="A150" s="1503" t="str">
        <f>IF(ISERROR(#REF!),"xx","")</f>
        <v>xx</v>
      </c>
      <c r="B150" s="665">
        <v>9967004863</v>
      </c>
      <c r="C150" s="1351"/>
      <c r="D150" s="670" t="s">
        <v>3972</v>
      </c>
      <c r="E150" s="667"/>
      <c r="F150" s="1956">
        <v>20579.180751360007</v>
      </c>
      <c r="G150" s="163" t="s">
        <v>3984</v>
      </c>
      <c r="H150" s="164" t="s">
        <v>3985</v>
      </c>
      <c r="I150" s="164"/>
      <c r="J150" s="164"/>
      <c r="K150" s="168"/>
      <c r="L150" s="344"/>
      <c r="M150" s="52"/>
      <c r="N150" s="211"/>
      <c r="O150" s="20"/>
      <c r="P150" s="135" t="s">
        <v>4341</v>
      </c>
      <c r="Q150"/>
      <c r="R150"/>
    </row>
    <row r="151" spans="1:18" s="44" customFormat="1">
      <c r="A151" s="1503" t="str">
        <f>IF(ISERROR(#REF!),"xx","")</f>
        <v>xx</v>
      </c>
      <c r="B151" s="674">
        <v>9967004044</v>
      </c>
      <c r="C151" s="1349"/>
      <c r="D151" s="710" t="s">
        <v>3973</v>
      </c>
      <c r="E151" s="673"/>
      <c r="F151" s="1956">
        <v>3799.9489651200006</v>
      </c>
      <c r="G151" s="159" t="s">
        <v>3984</v>
      </c>
      <c r="H151" s="160" t="s">
        <v>3985</v>
      </c>
      <c r="I151" s="160"/>
      <c r="J151" s="160"/>
      <c r="K151" s="165"/>
      <c r="L151" s="182"/>
      <c r="M151" s="53"/>
      <c r="N151" s="258"/>
      <c r="O151" s="16"/>
      <c r="P151" s="230"/>
      <c r="Q151"/>
      <c r="R151"/>
    </row>
    <row r="152" spans="1:18" s="44" customFormat="1">
      <c r="A152" s="1503" t="str">
        <f>IF(ISERROR(#REF!),"xx","")</f>
        <v>xx</v>
      </c>
      <c r="B152" s="662">
        <v>9967004045</v>
      </c>
      <c r="C152" s="1350"/>
      <c r="D152" s="669" t="s">
        <v>3974</v>
      </c>
      <c r="E152" s="664"/>
      <c r="F152" s="1956">
        <v>3799.9489651200006</v>
      </c>
      <c r="G152" s="161" t="s">
        <v>3984</v>
      </c>
      <c r="H152" s="162" t="s">
        <v>3985</v>
      </c>
      <c r="I152" s="162"/>
      <c r="J152" s="162"/>
      <c r="K152" s="167"/>
      <c r="L152" s="297"/>
      <c r="M152" s="51"/>
      <c r="N152" s="210"/>
      <c r="O152" s="18"/>
      <c r="P152" s="132"/>
      <c r="Q152"/>
      <c r="R152"/>
    </row>
    <row r="153" spans="1:18" s="44" customFormat="1">
      <c r="A153" s="1503" t="str">
        <f>IF(ISERROR(#REF!),"xx","")</f>
        <v>xx</v>
      </c>
      <c r="B153" s="662">
        <v>9967004046</v>
      </c>
      <c r="C153" s="1350"/>
      <c r="D153" s="669" t="s">
        <v>3975</v>
      </c>
      <c r="E153" s="664"/>
      <c r="F153" s="1956">
        <v>3799.9489651200006</v>
      </c>
      <c r="G153" s="161" t="s">
        <v>3984</v>
      </c>
      <c r="H153" s="162" t="s">
        <v>3985</v>
      </c>
      <c r="I153" s="162"/>
      <c r="J153" s="162"/>
      <c r="K153" s="167"/>
      <c r="L153" s="297"/>
      <c r="M153" s="51"/>
      <c r="N153" s="210"/>
      <c r="O153" s="18"/>
      <c r="P153" s="132"/>
      <c r="Q153"/>
      <c r="R153"/>
    </row>
    <row r="154" spans="1:18" s="44" customFormat="1" ht="14.25" customHeight="1">
      <c r="A154" s="1503" t="str">
        <f>IF(ISERROR(#REF!),"xx","")</f>
        <v>xx</v>
      </c>
      <c r="B154" s="662">
        <v>9967004051</v>
      </c>
      <c r="C154" s="1350"/>
      <c r="D154" s="669" t="s">
        <v>3201</v>
      </c>
      <c r="E154" s="664"/>
      <c r="F154" s="1956">
        <v>6393.5776396800011</v>
      </c>
      <c r="G154" s="161" t="s">
        <v>3984</v>
      </c>
      <c r="H154" s="162" t="s">
        <v>3985</v>
      </c>
      <c r="I154" s="162"/>
      <c r="J154" s="162"/>
      <c r="K154" s="167"/>
      <c r="L154" s="297"/>
      <c r="M154" s="51"/>
      <c r="N154" s="210"/>
      <c r="O154" s="18"/>
      <c r="P154" s="132"/>
      <c r="Q154"/>
      <c r="R154"/>
    </row>
    <row r="155" spans="1:18">
      <c r="A155" s="1503" t="str">
        <f>IF(ISERROR(#REF!),"xx","")</f>
        <v>xx</v>
      </c>
      <c r="B155" s="674">
        <v>9967004047</v>
      </c>
      <c r="C155" s="1349"/>
      <c r="D155" s="710" t="s">
        <v>3976</v>
      </c>
      <c r="E155" s="673"/>
      <c r="F155" s="1956">
        <v>4248.8426534400005</v>
      </c>
      <c r="G155" s="169" t="s">
        <v>3984</v>
      </c>
      <c r="H155" s="160" t="s">
        <v>3985</v>
      </c>
      <c r="I155" s="160"/>
      <c r="J155" s="160"/>
      <c r="K155" s="165"/>
      <c r="L155" s="258"/>
      <c r="M155" s="200"/>
      <c r="N155" s="124"/>
      <c r="O155" s="124"/>
      <c r="P155" s="230"/>
    </row>
    <row r="156" spans="1:18" s="44" customFormat="1">
      <c r="A156" s="1503" t="str">
        <f>IF(ISERROR(#REF!),"xx","")</f>
        <v>xx</v>
      </c>
      <c r="B156" s="662">
        <v>9967004048</v>
      </c>
      <c r="C156" s="1350"/>
      <c r="D156" s="669" t="s">
        <v>3977</v>
      </c>
      <c r="E156" s="664"/>
      <c r="F156" s="1956">
        <v>962.46323711999992</v>
      </c>
      <c r="G156" s="161" t="s">
        <v>3984</v>
      </c>
      <c r="H156" s="162" t="s">
        <v>3985</v>
      </c>
      <c r="I156" s="162"/>
      <c r="J156" s="162"/>
      <c r="K156" s="167"/>
      <c r="L156" s="297"/>
      <c r="M156" s="51"/>
      <c r="N156" s="210"/>
      <c r="O156" s="18"/>
      <c r="P156" s="132"/>
      <c r="Q156"/>
      <c r="R156"/>
    </row>
    <row r="157" spans="1:18" s="44" customFormat="1">
      <c r="A157" s="1503" t="str">
        <f>IF(ISERROR(#REF!),"xx","")</f>
        <v>xx</v>
      </c>
      <c r="B157" s="662">
        <v>9967004049</v>
      </c>
      <c r="C157" s="1350"/>
      <c r="D157" s="669" t="s">
        <v>3979</v>
      </c>
      <c r="E157" s="664"/>
      <c r="F157" s="1956">
        <v>962.46323711999992</v>
      </c>
      <c r="G157" s="161" t="s">
        <v>3984</v>
      </c>
      <c r="H157" s="162" t="s">
        <v>3985</v>
      </c>
      <c r="I157" s="162"/>
      <c r="J157" s="162"/>
      <c r="K157" s="167"/>
      <c r="L157" s="297"/>
      <c r="M157" s="51"/>
      <c r="N157" s="210"/>
      <c r="O157" s="18"/>
      <c r="P157" s="132"/>
      <c r="Q157"/>
      <c r="R157"/>
    </row>
    <row r="158" spans="1:18" s="44" customFormat="1">
      <c r="A158" s="1503" t="str">
        <f>IF(ISERROR(#REF!),"xx","")</f>
        <v>xx</v>
      </c>
      <c r="B158" s="665">
        <v>9967004050</v>
      </c>
      <c r="C158" s="1351"/>
      <c r="D158" s="670" t="s">
        <v>3978</v>
      </c>
      <c r="E158" s="667"/>
      <c r="F158" s="1956">
        <v>962.46323711999992</v>
      </c>
      <c r="G158" s="163" t="s">
        <v>3984</v>
      </c>
      <c r="H158" s="164" t="s">
        <v>3985</v>
      </c>
      <c r="I158" s="164"/>
      <c r="J158" s="164"/>
      <c r="K158" s="168"/>
      <c r="L158" s="344"/>
      <c r="M158" s="52"/>
      <c r="N158" s="211"/>
      <c r="O158" s="20"/>
      <c r="P158" s="135"/>
      <c r="Q158"/>
      <c r="R158"/>
    </row>
    <row r="159" spans="1:18" s="44" customFormat="1">
      <c r="A159" s="1503" t="str">
        <f>IF(ISERROR(#REF!),"xx","")</f>
        <v>xx</v>
      </c>
      <c r="B159" s="674">
        <v>9967006952</v>
      </c>
      <c r="C159" s="1390"/>
      <c r="D159" s="678" t="s">
        <v>4036</v>
      </c>
      <c r="E159" s="678"/>
      <c r="F159" s="1956">
        <v>6495.5278080000016</v>
      </c>
      <c r="G159" s="159" t="s">
        <v>3984</v>
      </c>
      <c r="H159" s="160" t="s">
        <v>3985</v>
      </c>
      <c r="I159" s="160"/>
      <c r="J159" s="160"/>
      <c r="K159" s="165"/>
      <c r="L159" s="182"/>
      <c r="M159" s="53"/>
      <c r="N159" s="258"/>
      <c r="O159" s="41"/>
      <c r="P159" s="178"/>
      <c r="Q159"/>
      <c r="R159"/>
    </row>
    <row r="160" spans="1:18" s="44" customFormat="1">
      <c r="A160" s="1503" t="str">
        <f>IF(ISERROR(#REF!),"xx","")</f>
        <v>xx</v>
      </c>
      <c r="B160" s="662">
        <v>9967006953</v>
      </c>
      <c r="C160" s="1356"/>
      <c r="D160" s="677" t="s">
        <v>4037</v>
      </c>
      <c r="E160" s="677"/>
      <c r="F160" s="1956">
        <v>8647.0433280000016</v>
      </c>
      <c r="G160" s="161" t="s">
        <v>3984</v>
      </c>
      <c r="H160" s="162" t="s">
        <v>3985</v>
      </c>
      <c r="I160" s="162"/>
      <c r="J160" s="162"/>
      <c r="K160" s="167"/>
      <c r="L160" s="297"/>
      <c r="M160" s="51"/>
      <c r="N160" s="210"/>
      <c r="O160" s="42"/>
      <c r="P160" s="134"/>
      <c r="Q160"/>
      <c r="R160"/>
    </row>
    <row r="161" spans="1:18" s="44" customFormat="1">
      <c r="A161" s="1503" t="str">
        <f>IF(ISERROR(#REF!),"xx","")</f>
        <v>xx</v>
      </c>
      <c r="B161" s="662">
        <v>9967006954</v>
      </c>
      <c r="C161" s="1356"/>
      <c r="D161" s="677" t="s">
        <v>4038</v>
      </c>
      <c r="E161" s="677"/>
      <c r="F161" s="1956">
        <v>10122.368256000002</v>
      </c>
      <c r="G161" s="161" t="s">
        <v>3984</v>
      </c>
      <c r="H161" s="162" t="s">
        <v>3985</v>
      </c>
      <c r="I161" s="162"/>
      <c r="J161" s="162"/>
      <c r="K161" s="167"/>
      <c r="L161" s="297"/>
      <c r="M161" s="51"/>
      <c r="N161" s="210"/>
      <c r="O161" s="42"/>
      <c r="P161" s="134"/>
      <c r="Q161"/>
      <c r="R161"/>
    </row>
    <row r="162" spans="1:18" s="44" customFormat="1">
      <c r="A162" s="1503" t="str">
        <f>IF(ISERROR(#REF!),"xx","")</f>
        <v>xx</v>
      </c>
      <c r="B162" s="662">
        <v>9967006955</v>
      </c>
      <c r="C162" s="1356"/>
      <c r="D162" s="677" t="s">
        <v>4039</v>
      </c>
      <c r="E162" s="677"/>
      <c r="F162" s="1956">
        <v>10819.049472000002</v>
      </c>
      <c r="G162" s="161" t="s">
        <v>3984</v>
      </c>
      <c r="H162" s="162" t="s">
        <v>3985</v>
      </c>
      <c r="I162" s="162"/>
      <c r="J162" s="162"/>
      <c r="K162" s="167"/>
      <c r="L162" s="297"/>
      <c r="M162" s="51"/>
      <c r="N162" s="210"/>
      <c r="O162" s="42"/>
      <c r="P162" s="134"/>
      <c r="Q162"/>
      <c r="R162"/>
    </row>
    <row r="163" spans="1:18" s="44" customFormat="1">
      <c r="A163" s="1503" t="str">
        <f>IF(ISERROR(#REF!),"xx","")</f>
        <v>xx</v>
      </c>
      <c r="B163" s="662">
        <v>9967006956</v>
      </c>
      <c r="C163" s="1356"/>
      <c r="D163" s="677" t="s">
        <v>4040</v>
      </c>
      <c r="E163" s="677"/>
      <c r="F163" s="1956">
        <v>11556.711936000003</v>
      </c>
      <c r="G163" s="161" t="s">
        <v>3984</v>
      </c>
      <c r="H163" s="162" t="s">
        <v>3985</v>
      </c>
      <c r="I163" s="162"/>
      <c r="J163" s="162"/>
      <c r="K163" s="167"/>
      <c r="L163" s="297"/>
      <c r="M163" s="51"/>
      <c r="N163" s="210"/>
      <c r="O163" s="42"/>
      <c r="P163" s="134"/>
      <c r="Q163"/>
      <c r="R163"/>
    </row>
    <row r="164" spans="1:18" s="44" customFormat="1">
      <c r="A164" s="1503" t="str">
        <f>IF(ISERROR(#REF!),"xx","")</f>
        <v>xx</v>
      </c>
      <c r="B164" s="674">
        <v>9967006957</v>
      </c>
      <c r="C164" s="1390"/>
      <c r="D164" s="678" t="s">
        <v>4041</v>
      </c>
      <c r="E164" s="678"/>
      <c r="F164" s="1956">
        <v>1639.2499200000004</v>
      </c>
      <c r="G164" s="159" t="s">
        <v>3984</v>
      </c>
      <c r="H164" s="160" t="s">
        <v>3985</v>
      </c>
      <c r="I164" s="160"/>
      <c r="J164" s="160"/>
      <c r="K164" s="165"/>
      <c r="L164" s="182"/>
      <c r="M164" s="53"/>
      <c r="N164" s="258"/>
      <c r="O164" s="41"/>
      <c r="P164" s="178"/>
      <c r="Q164"/>
      <c r="R164"/>
    </row>
    <row r="165" spans="1:18" s="44" customFormat="1">
      <c r="A165" s="1503" t="str">
        <f>IF(ISERROR(#REF!),"xx","")</f>
        <v>xx</v>
      </c>
      <c r="B165" s="662">
        <v>9967006958</v>
      </c>
      <c r="C165" s="1356"/>
      <c r="D165" s="677" t="s">
        <v>4042</v>
      </c>
      <c r="E165" s="677"/>
      <c r="F165" s="1956">
        <v>2192.4967680000004</v>
      </c>
      <c r="G165" s="161" t="s">
        <v>3984</v>
      </c>
      <c r="H165" s="162" t="s">
        <v>3985</v>
      </c>
      <c r="I165" s="162"/>
      <c r="J165" s="162"/>
      <c r="K165" s="167"/>
      <c r="L165" s="297"/>
      <c r="M165" s="51"/>
      <c r="N165" s="210"/>
      <c r="O165" s="42"/>
      <c r="P165" s="134"/>
      <c r="Q165"/>
      <c r="R165"/>
    </row>
    <row r="166" spans="1:18" s="44" customFormat="1">
      <c r="A166" s="1503" t="str">
        <f>IF(ISERROR(#REF!),"xx","")</f>
        <v>xx</v>
      </c>
      <c r="B166" s="662">
        <v>9967006959</v>
      </c>
      <c r="C166" s="1356"/>
      <c r="D166" s="677" t="s">
        <v>4043</v>
      </c>
      <c r="E166" s="677"/>
      <c r="F166" s="1956">
        <v>2551.0826880000004</v>
      </c>
      <c r="G166" s="161" t="s">
        <v>3984</v>
      </c>
      <c r="H166" s="162" t="s">
        <v>3985</v>
      </c>
      <c r="I166" s="162"/>
      <c r="J166" s="162"/>
      <c r="K166" s="167"/>
      <c r="L166" s="297"/>
      <c r="M166" s="51"/>
      <c r="N166" s="210"/>
      <c r="O166" s="42"/>
      <c r="P166" s="134"/>
      <c r="Q166"/>
      <c r="R166"/>
    </row>
    <row r="167" spans="1:18" s="44" customFormat="1">
      <c r="A167" s="1503" t="str">
        <f>IF(ISERROR(#REF!),"xx","")</f>
        <v>xx</v>
      </c>
      <c r="B167" s="662">
        <v>9967006960</v>
      </c>
      <c r="C167" s="1356"/>
      <c r="D167" s="677" t="s">
        <v>4044</v>
      </c>
      <c r="E167" s="677"/>
      <c r="F167" s="1956">
        <v>2735.4983040000011</v>
      </c>
      <c r="G167" s="161" t="s">
        <v>3984</v>
      </c>
      <c r="H167" s="162" t="s">
        <v>3985</v>
      </c>
      <c r="I167" s="162"/>
      <c r="J167" s="162"/>
      <c r="K167" s="167"/>
      <c r="L167" s="297"/>
      <c r="M167" s="51"/>
      <c r="N167" s="210"/>
      <c r="O167" s="42"/>
      <c r="P167" s="134"/>
      <c r="Q167"/>
      <c r="R167"/>
    </row>
    <row r="168" spans="1:18" s="44" customFormat="1">
      <c r="A168" s="1503" t="str">
        <f>IF(ISERROR(#REF!),"xx","")</f>
        <v>xx</v>
      </c>
      <c r="B168" s="665">
        <v>9967006961</v>
      </c>
      <c r="C168" s="1352"/>
      <c r="D168" s="679" t="s">
        <v>4045</v>
      </c>
      <c r="E168" s="679"/>
      <c r="F168" s="1956">
        <v>2919.9139200000009</v>
      </c>
      <c r="G168" s="163" t="s">
        <v>3984</v>
      </c>
      <c r="H168" s="164" t="s">
        <v>3985</v>
      </c>
      <c r="I168" s="164"/>
      <c r="J168" s="164"/>
      <c r="K168" s="168"/>
      <c r="L168" s="344"/>
      <c r="M168" s="52"/>
      <c r="N168" s="211"/>
      <c r="O168" s="57"/>
      <c r="P168" s="181"/>
      <c r="Q168"/>
      <c r="R168"/>
    </row>
    <row r="169" spans="1:18" s="44" customFormat="1">
      <c r="A169" s="1503" t="str">
        <f>IF(ISERROR(#REF!),"xx","")</f>
        <v>xx</v>
      </c>
      <c r="B169" s="662">
        <v>9967006962</v>
      </c>
      <c r="C169" s="1356"/>
      <c r="D169" s="677" t="s">
        <v>4046</v>
      </c>
      <c r="E169" s="677"/>
      <c r="F169" s="1956">
        <v>19363.639680000004</v>
      </c>
      <c r="G169" s="161" t="s">
        <v>3984</v>
      </c>
      <c r="H169" s="162" t="s">
        <v>3985</v>
      </c>
      <c r="I169" s="162"/>
      <c r="J169" s="162"/>
      <c r="K169" s="167"/>
      <c r="L169" s="297"/>
      <c r="M169" s="51"/>
      <c r="N169" s="210"/>
      <c r="O169" s="42"/>
      <c r="P169" s="134"/>
      <c r="Q169"/>
      <c r="R169"/>
    </row>
    <row r="170" spans="1:18" s="44" customFormat="1">
      <c r="A170" s="1503" t="str">
        <f>IF(ISERROR(#REF!),"xx","")</f>
        <v>xx</v>
      </c>
      <c r="B170" s="662">
        <v>9967006963</v>
      </c>
      <c r="C170" s="1356"/>
      <c r="D170" s="677" t="s">
        <v>4047</v>
      </c>
      <c r="E170" s="677"/>
      <c r="F170" s="1956">
        <v>2510.1014400000008</v>
      </c>
      <c r="G170" s="161" t="s">
        <v>3984</v>
      </c>
      <c r="H170" s="162" t="s">
        <v>3985</v>
      </c>
      <c r="I170" s="162"/>
      <c r="J170" s="162"/>
      <c r="K170" s="167"/>
      <c r="L170" s="297"/>
      <c r="M170" s="51"/>
      <c r="N170" s="210"/>
      <c r="O170" s="42"/>
      <c r="P170" s="134"/>
      <c r="Q170"/>
      <c r="R170"/>
    </row>
    <row r="171" spans="1:18" s="44" customFormat="1">
      <c r="A171" s="1503" t="str">
        <f>IF(ISERROR(#REF!),"xx","")</f>
        <v>xx</v>
      </c>
      <c r="B171" s="662">
        <v>9967006964</v>
      </c>
      <c r="C171" s="1356"/>
      <c r="D171" s="677" t="s">
        <v>4048</v>
      </c>
      <c r="E171" s="677"/>
      <c r="F171" s="1956">
        <v>2510.1014400000008</v>
      </c>
      <c r="G171" s="161" t="s">
        <v>3984</v>
      </c>
      <c r="H171" s="162" t="s">
        <v>3985</v>
      </c>
      <c r="I171" s="162"/>
      <c r="J171" s="162"/>
      <c r="K171" s="167"/>
      <c r="L171" s="297"/>
      <c r="M171" s="51"/>
      <c r="N171" s="210"/>
      <c r="O171" s="42"/>
      <c r="P171" s="134"/>
      <c r="Q171"/>
      <c r="R171"/>
    </row>
    <row r="172" spans="1:18" s="44" customFormat="1">
      <c r="A172" s="1503" t="str">
        <f>IF(ISERROR(#REF!),"xx","")</f>
        <v>xx</v>
      </c>
      <c r="B172" s="665">
        <v>9967006965</v>
      </c>
      <c r="C172" s="1352"/>
      <c r="D172" s="679" t="s">
        <v>4049</v>
      </c>
      <c r="E172" s="679"/>
      <c r="F172" s="1956">
        <v>547.09966080000015</v>
      </c>
      <c r="G172" s="163" t="s">
        <v>3984</v>
      </c>
      <c r="H172" s="164" t="s">
        <v>3985</v>
      </c>
      <c r="I172" s="164"/>
      <c r="J172" s="164"/>
      <c r="K172" s="168"/>
      <c r="L172" s="344"/>
      <c r="M172" s="52"/>
      <c r="N172" s="211"/>
      <c r="O172" s="57"/>
      <c r="P172" s="181"/>
      <c r="Q172"/>
      <c r="R172"/>
    </row>
    <row r="173" spans="1:18" s="444" customFormat="1">
      <c r="A173" s="1503"/>
      <c r="B173" s="442" t="s">
        <v>3232</v>
      </c>
      <c r="C173" s="1405"/>
      <c r="D173" s="443"/>
      <c r="E173" s="443"/>
      <c r="F173" s="443"/>
      <c r="G173" s="443"/>
      <c r="H173" s="443"/>
      <c r="I173" s="449"/>
      <c r="J173" s="449"/>
      <c r="K173" s="449"/>
      <c r="L173" s="449"/>
      <c r="M173" s="449"/>
      <c r="N173" s="449"/>
      <c r="O173" s="449"/>
      <c r="P173" s="445"/>
      <c r="Q173"/>
      <c r="R173"/>
    </row>
    <row r="174" spans="1:18">
      <c r="A174" s="1503" t="str">
        <f>IF(ISERROR(#REF!),"xx","")</f>
        <v>xx</v>
      </c>
      <c r="B174" s="662" t="s">
        <v>4559</v>
      </c>
      <c r="C174" s="1350"/>
      <c r="D174" s="663" t="s">
        <v>4558</v>
      </c>
      <c r="E174" s="664" t="s">
        <v>3796</v>
      </c>
      <c r="F174" s="1956">
        <v>17811.5680512</v>
      </c>
      <c r="G174" s="166" t="s">
        <v>3984</v>
      </c>
      <c r="H174" s="162" t="s">
        <v>3985</v>
      </c>
      <c r="I174" s="162"/>
      <c r="J174" s="162"/>
      <c r="K174" s="139"/>
      <c r="L174" s="139"/>
      <c r="M174" s="139"/>
      <c r="N174" s="139"/>
      <c r="O174" s="116"/>
      <c r="P174" s="86" t="s">
        <v>3921</v>
      </c>
    </row>
    <row r="175" spans="1:18" s="44" customFormat="1">
      <c r="A175" s="1503" t="str">
        <f>IF(ISERROR(#REF!),"xx","")</f>
        <v>xx</v>
      </c>
      <c r="B175" s="726" t="s">
        <v>4191</v>
      </c>
      <c r="C175" s="1363"/>
      <c r="D175" s="736" t="s">
        <v>3792</v>
      </c>
      <c r="E175" s="728" t="s">
        <v>1791</v>
      </c>
      <c r="F175" s="1956">
        <v>586.05047424000009</v>
      </c>
      <c r="G175" s="472" t="s">
        <v>3984</v>
      </c>
      <c r="H175" s="499" t="s">
        <v>3985</v>
      </c>
      <c r="I175" s="459"/>
      <c r="J175" s="459"/>
      <c r="K175" s="459"/>
      <c r="L175" s="459"/>
      <c r="M175" s="463"/>
      <c r="N175" s="463"/>
      <c r="O175" s="469"/>
      <c r="P175" s="5"/>
      <c r="Q175"/>
      <c r="R175"/>
    </row>
    <row r="176" spans="1:18" s="44" customFormat="1">
      <c r="A176" s="1503" t="str">
        <f>IF(ISERROR(#REF!),"xx","")</f>
        <v>xx</v>
      </c>
      <c r="B176" s="674">
        <v>9967006935</v>
      </c>
      <c r="C176" s="1349"/>
      <c r="D176" s="710" t="s">
        <v>4033</v>
      </c>
      <c r="E176" s="673"/>
      <c r="F176" s="1956">
        <v>548.66439936000006</v>
      </c>
      <c r="G176" s="418" t="s">
        <v>3791</v>
      </c>
      <c r="H176" s="160"/>
      <c r="I176" s="160"/>
      <c r="J176" s="160"/>
      <c r="K176" s="457"/>
      <c r="L176" s="457"/>
      <c r="M176" s="461"/>
      <c r="N176" s="461"/>
      <c r="O176" s="465"/>
      <c r="P176" s="155" t="s">
        <v>4034</v>
      </c>
      <c r="Q176"/>
      <c r="R176"/>
    </row>
    <row r="177" spans="1:18" s="44" customFormat="1">
      <c r="A177" s="1503" t="str">
        <f>IF(ISERROR(#REF!),"xx","")</f>
        <v>xx</v>
      </c>
      <c r="B177" s="662">
        <v>9967007244</v>
      </c>
      <c r="C177" s="1350"/>
      <c r="D177" s="669" t="s">
        <v>4349</v>
      </c>
      <c r="E177" s="664"/>
      <c r="F177" s="1956">
        <v>1067.3752320000001</v>
      </c>
      <c r="G177" s="243" t="s">
        <v>3791</v>
      </c>
      <c r="H177" s="162"/>
      <c r="I177" s="162"/>
      <c r="J177" s="162"/>
      <c r="K177" s="458"/>
      <c r="L177" s="458"/>
      <c r="M177" s="462"/>
      <c r="N177" s="462"/>
      <c r="O177" s="466"/>
      <c r="P177" s="86"/>
      <c r="Q177"/>
      <c r="R177"/>
    </row>
    <row r="178" spans="1:18" s="44" customFormat="1">
      <c r="A178" s="1503" t="str">
        <f>IF(ISERROR(#REF!),"xx","")</f>
        <v>xx</v>
      </c>
      <c r="B178" s="665">
        <v>9967007245</v>
      </c>
      <c r="C178" s="1351"/>
      <c r="D178" s="670" t="s">
        <v>4350</v>
      </c>
      <c r="E178" s="667"/>
      <c r="F178" s="1956">
        <v>1067.3752320000001</v>
      </c>
      <c r="G178" s="244" t="s">
        <v>3791</v>
      </c>
      <c r="H178" s="164"/>
      <c r="I178" s="164"/>
      <c r="J178" s="164"/>
      <c r="K178" s="459"/>
      <c r="L178" s="459"/>
      <c r="M178" s="463"/>
      <c r="N178" s="463"/>
      <c r="O178" s="469"/>
      <c r="P178" s="310"/>
      <c r="Q178"/>
      <c r="R178"/>
    </row>
    <row r="179" spans="1:18">
      <c r="A179" s="1503" t="str">
        <f>IF(ISERROR(#REF!),"xx","")</f>
        <v>xx</v>
      </c>
      <c r="B179" s="662">
        <v>9967000239</v>
      </c>
      <c r="C179" s="1350"/>
      <c r="D179" s="669" t="s">
        <v>1632</v>
      </c>
      <c r="E179" s="664"/>
      <c r="F179" s="1956">
        <v>1179.9805248</v>
      </c>
      <c r="G179" s="243" t="s">
        <v>3791</v>
      </c>
      <c r="H179" s="162"/>
      <c r="I179" s="162"/>
      <c r="J179" s="162"/>
      <c r="K179" s="162"/>
      <c r="L179" s="139"/>
      <c r="M179" s="139"/>
      <c r="N179" s="139"/>
      <c r="O179" s="116"/>
      <c r="P179" s="14"/>
    </row>
    <row r="180" spans="1:18">
      <c r="A180" s="1503" t="str">
        <f>IF(ISERROR(#REF!),"xx","")</f>
        <v>xx</v>
      </c>
      <c r="B180" s="662">
        <v>9967006371</v>
      </c>
      <c r="C180" s="1350"/>
      <c r="D180" s="669" t="s">
        <v>3745</v>
      </c>
      <c r="E180" s="664"/>
      <c r="F180" s="1956">
        <v>2826.4021631999999</v>
      </c>
      <c r="G180" s="243" t="s">
        <v>3791</v>
      </c>
      <c r="H180" s="162"/>
      <c r="I180" s="162"/>
      <c r="J180" s="162"/>
      <c r="K180" s="162"/>
      <c r="L180" s="139"/>
      <c r="M180" s="139"/>
      <c r="N180" s="139"/>
      <c r="O180" s="116"/>
      <c r="P180" s="14"/>
    </row>
    <row r="181" spans="1:18">
      <c r="A181" s="1503"/>
      <c r="B181" s="662">
        <v>9967008245</v>
      </c>
      <c r="C181" s="1350"/>
      <c r="D181" s="669" t="s">
        <v>4508</v>
      </c>
      <c r="E181" s="664"/>
      <c r="F181" s="1956">
        <v>276.62342400000006</v>
      </c>
      <c r="G181" s="243" t="s">
        <v>3791</v>
      </c>
      <c r="H181" s="162"/>
      <c r="I181" s="162"/>
      <c r="J181" s="162"/>
      <c r="K181" s="162"/>
      <c r="L181" s="139"/>
      <c r="M181" s="139"/>
      <c r="N181" s="139"/>
      <c r="O181" s="116"/>
      <c r="P181" s="14"/>
    </row>
    <row r="182" spans="1:18">
      <c r="A182" s="1503" t="str">
        <f>IF(ISERROR(#REF!),"xx","")</f>
        <v>xx</v>
      </c>
      <c r="B182" s="665">
        <v>9967003761</v>
      </c>
      <c r="C182" s="1351"/>
      <c r="D182" s="670" t="s">
        <v>3011</v>
      </c>
      <c r="E182" s="667"/>
      <c r="F182" s="1956">
        <v>488.98080000000004</v>
      </c>
      <c r="G182" s="19" t="s">
        <v>3791</v>
      </c>
      <c r="H182" s="164"/>
      <c r="I182" s="164"/>
      <c r="J182" s="123"/>
      <c r="K182" s="171"/>
      <c r="L182" s="123"/>
      <c r="M182" s="209"/>
      <c r="N182" s="123"/>
      <c r="O182" s="199"/>
      <c r="P182" s="5"/>
    </row>
    <row r="183" spans="1:18" s="44" customFormat="1">
      <c r="A183" s="1503" t="str">
        <f>IF(ISERROR(#REF!),"xx","")</f>
        <v>xx</v>
      </c>
      <c r="B183" s="662">
        <v>9967002435</v>
      </c>
      <c r="C183" s="1350"/>
      <c r="D183" s="669" t="s">
        <v>1928</v>
      </c>
      <c r="E183" s="664"/>
      <c r="F183" s="1956">
        <v>4968.0449280000003</v>
      </c>
      <c r="G183" s="17" t="s">
        <v>3791</v>
      </c>
      <c r="H183" s="162"/>
      <c r="I183" s="162"/>
      <c r="J183" s="162"/>
      <c r="K183" s="183"/>
      <c r="L183" s="139"/>
      <c r="M183" s="183"/>
      <c r="N183" s="139"/>
      <c r="O183" s="58"/>
      <c r="P183" s="14" t="s">
        <v>2742</v>
      </c>
      <c r="Q183" s="1639"/>
    </row>
    <row r="184" spans="1:18" s="44" customFormat="1">
      <c r="A184" s="1503" t="str">
        <f>IF(ISERROR(#REF!),"xx","")</f>
        <v>xx</v>
      </c>
      <c r="B184" s="662">
        <v>9967002436</v>
      </c>
      <c r="C184" s="1350"/>
      <c r="D184" s="669" t="s">
        <v>1929</v>
      </c>
      <c r="E184" s="664"/>
      <c r="F184" s="1956">
        <v>3869.0023680000008</v>
      </c>
      <c r="G184" s="17" t="s">
        <v>3791</v>
      </c>
      <c r="H184" s="162"/>
      <c r="I184" s="162"/>
      <c r="J184" s="139"/>
      <c r="K184" s="153"/>
      <c r="L184" s="139"/>
      <c r="M184" s="183"/>
      <c r="N184" s="139"/>
      <c r="O184" s="58"/>
      <c r="P184" s="14" t="s">
        <v>2740</v>
      </c>
    </row>
    <row r="185" spans="1:18">
      <c r="A185" s="1503" t="str">
        <f>IF(ISERROR(#REF!),"xx","")</f>
        <v>xx</v>
      </c>
      <c r="B185" s="662">
        <v>9967004849</v>
      </c>
      <c r="C185" s="1350"/>
      <c r="D185" s="669" t="s">
        <v>3603</v>
      </c>
      <c r="E185" s="664"/>
      <c r="F185" s="1956">
        <v>11773.968433920003</v>
      </c>
      <c r="G185" s="17" t="s">
        <v>3791</v>
      </c>
      <c r="H185" s="162"/>
      <c r="I185" s="162"/>
      <c r="J185" s="139"/>
      <c r="K185" s="153"/>
      <c r="L185" s="139"/>
      <c r="M185" s="183"/>
      <c r="N185" s="139"/>
      <c r="O185" s="58"/>
      <c r="P185" s="14" t="s">
        <v>2742</v>
      </c>
    </row>
    <row r="186" spans="1:18">
      <c r="A186" s="1503" t="str">
        <f>IF(ISERROR(#REF!),"xx","")</f>
        <v>xx</v>
      </c>
      <c r="B186" s="662">
        <v>9967002438</v>
      </c>
      <c r="C186" s="1350"/>
      <c r="D186" s="669" t="s">
        <v>1930</v>
      </c>
      <c r="E186" s="664"/>
      <c r="F186" s="1956">
        <v>5526.8801280000007</v>
      </c>
      <c r="G186" s="17" t="s">
        <v>3791</v>
      </c>
      <c r="H186" s="162"/>
      <c r="I186" s="162"/>
      <c r="J186" s="162"/>
      <c r="K186" s="183"/>
      <c r="L186" s="139"/>
      <c r="M186" s="183"/>
      <c r="N186" s="139"/>
      <c r="O186" s="58"/>
      <c r="P186" s="14" t="s">
        <v>2742</v>
      </c>
      <c r="Q186" s="1639"/>
    </row>
    <row r="187" spans="1:18" s="44" customFormat="1">
      <c r="A187" s="1503" t="str">
        <f>IF(ISERROR(#REF!),"xx","")</f>
        <v>xx</v>
      </c>
      <c r="B187" s="734">
        <v>9967004850</v>
      </c>
      <c r="C187" s="1363"/>
      <c r="D187" s="727" t="s">
        <v>3604</v>
      </c>
      <c r="E187" s="735"/>
      <c r="F187" s="1956">
        <v>17602.228385280003</v>
      </c>
      <c r="G187" s="19" t="s">
        <v>3791</v>
      </c>
      <c r="H187" s="164"/>
      <c r="I187" s="499"/>
      <c r="J187" s="499"/>
      <c r="K187" s="1287"/>
      <c r="L187" s="446"/>
      <c r="M187" s="446"/>
      <c r="N187" s="446"/>
      <c r="O187" s="448"/>
      <c r="P187" s="5" t="s">
        <v>2742</v>
      </c>
      <c r="Q187" s="1639"/>
      <c r="R187"/>
    </row>
    <row r="188" spans="1:18" s="44" customFormat="1">
      <c r="A188" s="1503" t="str">
        <f>IF(ISERROR(#REF!),"xx","")</f>
        <v>xx</v>
      </c>
      <c r="B188" s="662">
        <v>9967002441</v>
      </c>
      <c r="C188" s="1350"/>
      <c r="D188" s="669" t="s">
        <v>1931</v>
      </c>
      <c r="E188" s="664"/>
      <c r="F188" s="1956">
        <v>966.78489600000034</v>
      </c>
      <c r="G188" s="17" t="s">
        <v>3791</v>
      </c>
      <c r="H188" s="162"/>
      <c r="I188" s="162"/>
      <c r="J188" s="162"/>
      <c r="K188" s="183"/>
      <c r="L188" s="139"/>
      <c r="M188" s="183"/>
      <c r="N188" s="139"/>
      <c r="O188" s="58"/>
      <c r="P188" s="14" t="s">
        <v>1939</v>
      </c>
      <c r="Q188" s="1639"/>
    </row>
    <row r="189" spans="1:18" s="44" customFormat="1">
      <c r="A189" s="1503" t="str">
        <f>IF(ISERROR(#REF!),"xx","")</f>
        <v>xx</v>
      </c>
      <c r="B189" s="662">
        <v>9967002442</v>
      </c>
      <c r="C189" s="1350"/>
      <c r="D189" s="669" t="s">
        <v>1932</v>
      </c>
      <c r="E189" s="664"/>
      <c r="F189" s="1956">
        <v>754.42752000000019</v>
      </c>
      <c r="G189" s="17" t="s">
        <v>3791</v>
      </c>
      <c r="H189" s="162"/>
      <c r="I189" s="162"/>
      <c r="J189" s="139"/>
      <c r="K189" s="153"/>
      <c r="L189" s="139"/>
      <c r="M189" s="183"/>
      <c r="N189" s="139"/>
      <c r="O189" s="58"/>
      <c r="P189" s="14" t="s">
        <v>1939</v>
      </c>
    </row>
    <row r="190" spans="1:18">
      <c r="A190" s="1503" t="str">
        <f>IF(ISERROR(#REF!),"xx","")</f>
        <v>xx</v>
      </c>
      <c r="B190" s="662">
        <v>9967004851</v>
      </c>
      <c r="C190" s="1350"/>
      <c r="D190" s="669" t="s">
        <v>3605</v>
      </c>
      <c r="E190" s="664"/>
      <c r="F190" s="1956">
        <v>2326.1515199999999</v>
      </c>
      <c r="G190" s="17" t="s">
        <v>3791</v>
      </c>
      <c r="H190" s="162"/>
      <c r="I190" s="162"/>
      <c r="J190" s="139"/>
      <c r="K190" s="153"/>
      <c r="L190" s="139"/>
      <c r="M190" s="183"/>
      <c r="N190" s="139"/>
      <c r="O190" s="58"/>
      <c r="P190" s="14" t="s">
        <v>1939</v>
      </c>
    </row>
    <row r="191" spans="1:18">
      <c r="A191" s="1503" t="str">
        <f>IF(ISERROR(#REF!),"xx","")</f>
        <v>xx</v>
      </c>
      <c r="B191" s="662">
        <v>9967002443</v>
      </c>
      <c r="C191" s="1350"/>
      <c r="D191" s="669" t="s">
        <v>1933</v>
      </c>
      <c r="E191" s="664"/>
      <c r="F191" s="1956">
        <v>1076.6891520000001</v>
      </c>
      <c r="G191" s="17" t="s">
        <v>3791</v>
      </c>
      <c r="H191" s="162"/>
      <c r="I191" s="162"/>
      <c r="J191" s="162"/>
      <c r="K191" s="183"/>
      <c r="L191" s="139"/>
      <c r="M191" s="183"/>
      <c r="N191" s="139"/>
      <c r="O191" s="58"/>
      <c r="P191" s="14" t="s">
        <v>1939</v>
      </c>
      <c r="Q191" s="1639"/>
    </row>
    <row r="192" spans="1:18">
      <c r="A192" s="1503" t="str">
        <f>IF(ISERROR(#REF!),"xx","")</f>
        <v>xx</v>
      </c>
      <c r="B192" s="665">
        <v>9967004852</v>
      </c>
      <c r="C192" s="1351"/>
      <c r="D192" s="670" t="s">
        <v>3607</v>
      </c>
      <c r="E192" s="667"/>
      <c r="F192" s="1956">
        <v>3323.0948889600004</v>
      </c>
      <c r="G192" s="19" t="s">
        <v>3791</v>
      </c>
      <c r="H192" s="164"/>
      <c r="I192" s="164"/>
      <c r="J192" s="164"/>
      <c r="K192" s="209"/>
      <c r="L192" s="123"/>
      <c r="M192" s="209"/>
      <c r="N192" s="123"/>
      <c r="O192" s="199"/>
      <c r="P192" s="5" t="s">
        <v>1939</v>
      </c>
      <c r="Q192" s="1639"/>
    </row>
    <row r="193" spans="1:19">
      <c r="A193" s="1503" t="str">
        <f>IF(ISERROR(#REF!),"xx","")</f>
        <v>xx</v>
      </c>
      <c r="B193" s="662">
        <v>9967002437</v>
      </c>
      <c r="C193" s="1350"/>
      <c r="D193" s="669" t="s">
        <v>2524</v>
      </c>
      <c r="E193" s="664"/>
      <c r="F193" s="1956">
        <v>2192.4967680000004</v>
      </c>
      <c r="G193" s="243" t="s">
        <v>3791</v>
      </c>
      <c r="H193" s="162"/>
      <c r="I193" s="162"/>
      <c r="J193" s="162"/>
      <c r="K193" s="162"/>
      <c r="L193" s="139"/>
      <c r="M193" s="139"/>
      <c r="N193" s="139"/>
      <c r="O193" s="116"/>
      <c r="P193" s="14" t="s">
        <v>2739</v>
      </c>
    </row>
    <row r="194" spans="1:19">
      <c r="A194" s="1503" t="str">
        <f>IF(ISERROR(#REF!),"xx","")</f>
        <v>xx</v>
      </c>
      <c r="B194" s="662">
        <v>9967002744</v>
      </c>
      <c r="C194" s="1350"/>
      <c r="D194" s="669" t="s">
        <v>3641</v>
      </c>
      <c r="E194" s="664"/>
      <c r="F194" s="1956">
        <v>957.07979136000006</v>
      </c>
      <c r="G194" s="243" t="s">
        <v>3791</v>
      </c>
      <c r="H194" s="162"/>
      <c r="I194" s="162"/>
      <c r="J194" s="162"/>
      <c r="K194" s="162"/>
      <c r="L194" s="139"/>
      <c r="M194" s="139"/>
      <c r="N194" s="139"/>
      <c r="O194" s="116"/>
      <c r="P194" s="14" t="s">
        <v>2739</v>
      </c>
    </row>
    <row r="195" spans="1:19">
      <c r="A195" s="1503" t="str">
        <f>IF(ISERROR(#REF!),"xx","")</f>
        <v>xx</v>
      </c>
      <c r="B195" s="662">
        <v>9967002745</v>
      </c>
      <c r="C195" s="1350"/>
      <c r="D195" s="669" t="s">
        <v>3642</v>
      </c>
      <c r="E195" s="664"/>
      <c r="F195" s="1956">
        <v>2703.8123481600005</v>
      </c>
      <c r="G195" s="243" t="s">
        <v>3791</v>
      </c>
      <c r="H195" s="162"/>
      <c r="I195" s="162"/>
      <c r="J195" s="162"/>
      <c r="K195" s="162"/>
      <c r="L195" s="139"/>
      <c r="M195" s="139"/>
      <c r="N195" s="139"/>
      <c r="O195" s="116"/>
      <c r="P195" s="14" t="s">
        <v>2739</v>
      </c>
    </row>
    <row r="196" spans="1:19">
      <c r="A196" s="1503" t="str">
        <f>IF(ISERROR(#REF!),"xx","")</f>
        <v>xx</v>
      </c>
      <c r="B196" s="665">
        <v>9967002746</v>
      </c>
      <c r="C196" s="1351"/>
      <c r="D196" s="670" t="s">
        <v>3911</v>
      </c>
      <c r="E196" s="667"/>
      <c r="F196" s="1956">
        <v>6798.4909977600009</v>
      </c>
      <c r="G196" s="244" t="s">
        <v>3791</v>
      </c>
      <c r="H196" s="164"/>
      <c r="I196" s="164"/>
      <c r="J196" s="164"/>
      <c r="K196" s="164"/>
      <c r="L196" s="123"/>
      <c r="M196" s="123"/>
      <c r="N196" s="123"/>
      <c r="O196" s="180"/>
      <c r="P196" s="5" t="s">
        <v>2739</v>
      </c>
    </row>
    <row r="197" spans="1:19">
      <c r="A197" s="1503" t="str">
        <f>IF(ISERROR(#REF!),"xx","")</f>
        <v>xx</v>
      </c>
      <c r="B197" s="662">
        <v>9967006372</v>
      </c>
      <c r="C197" s="1350"/>
      <c r="D197" s="669" t="s">
        <v>3916</v>
      </c>
      <c r="E197" s="664"/>
      <c r="F197" s="1956">
        <v>14047.254144000004</v>
      </c>
      <c r="G197" s="17" t="s">
        <v>3791</v>
      </c>
      <c r="H197" s="162"/>
      <c r="I197" s="162"/>
      <c r="J197" s="139"/>
      <c r="K197" s="153"/>
      <c r="L197" s="139"/>
      <c r="M197" s="183"/>
      <c r="N197" s="139"/>
      <c r="O197" s="58"/>
      <c r="P197" s="1716" t="s">
        <v>3746</v>
      </c>
    </row>
    <row r="198" spans="1:19">
      <c r="A198" s="1503" t="str">
        <f>IF(ISERROR(#REF!),"xx","")</f>
        <v>xx</v>
      </c>
      <c r="B198" s="665">
        <v>9967006373</v>
      </c>
      <c r="C198" s="1351"/>
      <c r="D198" s="670" t="s">
        <v>3918</v>
      </c>
      <c r="E198" s="667"/>
      <c r="F198" s="1956">
        <v>11515.730688000001</v>
      </c>
      <c r="G198" s="19" t="s">
        <v>3791</v>
      </c>
      <c r="H198" s="164"/>
      <c r="I198" s="164"/>
      <c r="J198" s="123"/>
      <c r="K198" s="171"/>
      <c r="L198" s="123"/>
      <c r="M198" s="209"/>
      <c r="N198" s="123"/>
      <c r="O198" s="199"/>
      <c r="P198" s="1715" t="s">
        <v>3747</v>
      </c>
    </row>
    <row r="199" spans="1:19">
      <c r="A199" s="1503" t="str">
        <f>IF(ISERROR(#REF!),"xx","")</f>
        <v>xx</v>
      </c>
      <c r="B199" s="662">
        <v>9967002122</v>
      </c>
      <c r="C199" s="1350"/>
      <c r="D199" s="669" t="s">
        <v>1919</v>
      </c>
      <c r="E199" s="664"/>
      <c r="F199" s="1956">
        <v>3230.9615923200008</v>
      </c>
      <c r="G199" s="243" t="s">
        <v>3791</v>
      </c>
      <c r="H199" s="162"/>
      <c r="I199" s="162"/>
      <c r="J199" s="162"/>
      <c r="K199" s="162"/>
      <c r="L199" s="139"/>
      <c r="M199" s="139"/>
      <c r="N199" s="139"/>
      <c r="O199" s="116"/>
      <c r="P199" s="14"/>
    </row>
    <row r="200" spans="1:19">
      <c r="A200" s="1503" t="str">
        <f>IF(ISERROR(#REF!),"xx","")</f>
        <v>xx</v>
      </c>
      <c r="B200" s="662">
        <v>9967002124</v>
      </c>
      <c r="C200" s="1350"/>
      <c r="D200" s="669" t="s">
        <v>1911</v>
      </c>
      <c r="E200" s="664"/>
      <c r="F200" s="1956">
        <v>2203.8597504000004</v>
      </c>
      <c r="G200" s="243" t="s">
        <v>3791</v>
      </c>
      <c r="H200" s="162"/>
      <c r="I200" s="162"/>
      <c r="J200" s="162"/>
      <c r="K200" s="162"/>
      <c r="L200" s="139"/>
      <c r="M200" s="139"/>
      <c r="N200" s="139"/>
      <c r="O200" s="116"/>
      <c r="P200" s="14"/>
    </row>
    <row r="201" spans="1:19">
      <c r="A201" s="1503" t="str">
        <f>IF(ISERROR(#REF!),"xx","")</f>
        <v>xx</v>
      </c>
      <c r="B201" s="662">
        <v>9967002123</v>
      </c>
      <c r="C201" s="1350"/>
      <c r="D201" s="669" t="s">
        <v>1912</v>
      </c>
      <c r="E201" s="664"/>
      <c r="F201" s="1956">
        <v>1224.7804800000001</v>
      </c>
      <c r="G201" s="243" t="s">
        <v>3791</v>
      </c>
      <c r="H201" s="162"/>
      <c r="I201" s="162"/>
      <c r="J201" s="162"/>
      <c r="K201" s="162"/>
      <c r="L201" s="139"/>
      <c r="M201" s="139"/>
      <c r="N201" s="139"/>
      <c r="O201" s="116"/>
      <c r="P201" s="14"/>
    </row>
    <row r="202" spans="1:19">
      <c r="A202" s="1503" t="str">
        <f>IF(ISERROR(#REF!),"xx","")</f>
        <v>xx</v>
      </c>
      <c r="B202" s="665">
        <v>9967002460</v>
      </c>
      <c r="C202" s="1351"/>
      <c r="D202" s="670" t="s">
        <v>1940</v>
      </c>
      <c r="E202" s="667"/>
      <c r="F202" s="1956">
        <v>2793.1514688000007</v>
      </c>
      <c r="G202" s="244" t="s">
        <v>3791</v>
      </c>
      <c r="H202" s="164"/>
      <c r="I202" s="164"/>
      <c r="J202" s="164"/>
      <c r="K202" s="164"/>
      <c r="L202" s="123"/>
      <c r="M202" s="123"/>
      <c r="N202" s="123"/>
      <c r="O202" s="180"/>
      <c r="P202" s="5"/>
    </row>
    <row r="203" spans="1:19">
      <c r="A203" s="1503" t="str">
        <f>IF(ISERROR(#REF!),"xx","")</f>
        <v>xx</v>
      </c>
      <c r="B203" s="662">
        <v>9967004087</v>
      </c>
      <c r="C203" s="1350"/>
      <c r="D203" s="669" t="s">
        <v>3233</v>
      </c>
      <c r="E203" s="664"/>
      <c r="F203" s="1956">
        <v>4162.3535923200006</v>
      </c>
      <c r="G203" s="243" t="s">
        <v>3791</v>
      </c>
      <c r="H203" s="162"/>
      <c r="I203" s="162"/>
      <c r="J203" s="162"/>
      <c r="K203" s="162"/>
      <c r="L203" s="139"/>
      <c r="M203" s="139"/>
      <c r="N203" s="139"/>
      <c r="O203" s="869"/>
      <c r="P203" s="14"/>
    </row>
    <row r="204" spans="1:19">
      <c r="A204" s="1503" t="str">
        <f>IF(ISERROR(#REF!),"xx","")</f>
        <v>xx</v>
      </c>
      <c r="B204" s="662">
        <v>9967004088</v>
      </c>
      <c r="C204" s="1350"/>
      <c r="D204" s="669" t="s">
        <v>3234</v>
      </c>
      <c r="E204" s="664"/>
      <c r="F204" s="1956">
        <v>5093.7455923200005</v>
      </c>
      <c r="G204" s="243" t="s">
        <v>3791</v>
      </c>
      <c r="H204" s="162"/>
      <c r="I204" s="162"/>
      <c r="J204" s="162"/>
      <c r="K204" s="162"/>
      <c r="L204" s="139"/>
      <c r="M204" s="139"/>
      <c r="N204" s="139"/>
      <c r="O204" s="869"/>
      <c r="P204" s="14"/>
    </row>
    <row r="205" spans="1:19">
      <c r="A205" s="1503" t="str">
        <f>IF(ISERROR(#REF!),"xx","")</f>
        <v>xx</v>
      </c>
      <c r="B205" s="662">
        <v>9967004089</v>
      </c>
      <c r="C205" s="1350"/>
      <c r="D205" s="669" t="s">
        <v>3235</v>
      </c>
      <c r="E205" s="664"/>
      <c r="F205" s="1956">
        <v>3135.2517504000002</v>
      </c>
      <c r="G205" s="243" t="s">
        <v>3791</v>
      </c>
      <c r="H205" s="162"/>
      <c r="I205" s="162"/>
      <c r="J205" s="162"/>
      <c r="K205" s="162"/>
      <c r="L205" s="139"/>
      <c r="M205" s="139"/>
      <c r="N205" s="139"/>
      <c r="O205" s="869"/>
      <c r="P205" s="14"/>
    </row>
    <row r="206" spans="1:19" s="44" customFormat="1">
      <c r="A206" s="1503" t="str">
        <f>IF(ISERROR(#REF!),"xx","")</f>
        <v>xx</v>
      </c>
      <c r="B206" s="665">
        <v>9967004090</v>
      </c>
      <c r="C206" s="1351"/>
      <c r="D206" s="670" t="s">
        <v>3236</v>
      </c>
      <c r="E206" s="667"/>
      <c r="F206" s="1956">
        <v>4066.643750400001</v>
      </c>
      <c r="G206" s="244" t="s">
        <v>3791</v>
      </c>
      <c r="H206" s="164"/>
      <c r="I206" s="164"/>
      <c r="J206" s="164"/>
      <c r="K206" s="164"/>
      <c r="L206" s="123"/>
      <c r="M206" s="123"/>
      <c r="N206" s="123"/>
      <c r="O206" s="923"/>
      <c r="P206" s="5"/>
      <c r="Q206"/>
      <c r="R206"/>
      <c r="S206" s="532"/>
    </row>
    <row r="207" spans="1:19">
      <c r="A207" s="1503"/>
      <c r="B207" s="96"/>
      <c r="C207" s="1400"/>
      <c r="D207" s="508"/>
      <c r="E207" s="508"/>
      <c r="F207" s="96"/>
      <c r="G207" s="96"/>
      <c r="H207" s="849"/>
      <c r="I207" s="413"/>
      <c r="J207" s="413"/>
      <c r="K207" s="413"/>
      <c r="L207" s="413"/>
      <c r="M207" s="413"/>
      <c r="N207" s="413"/>
      <c r="O207" s="413"/>
      <c r="P207" s="96"/>
    </row>
    <row r="208" spans="1:19" s="44" customFormat="1">
      <c r="A208" s="1503" t="str">
        <f>IF(ISERROR(#REF!),"xx","")</f>
        <v>xx</v>
      </c>
      <c r="B208" s="665" t="s">
        <v>4191</v>
      </c>
      <c r="C208" s="1351"/>
      <c r="D208" s="666" t="s">
        <v>3792</v>
      </c>
      <c r="E208" s="667" t="s">
        <v>1791</v>
      </c>
      <c r="F208" s="1956">
        <v>586.05047424000009</v>
      </c>
      <c r="G208" s="477" t="s">
        <v>3984</v>
      </c>
      <c r="H208" s="501" t="s">
        <v>3985</v>
      </c>
      <c r="I208" s="458"/>
      <c r="J208" s="458"/>
      <c r="K208" s="458"/>
      <c r="L208" s="458"/>
      <c r="M208" s="462"/>
      <c r="N208" s="462"/>
      <c r="O208" s="466"/>
      <c r="P208" s="310"/>
      <c r="Q208"/>
      <c r="R208"/>
    </row>
    <row r="209" spans="1:18" s="44" customFormat="1">
      <c r="A209" s="1503" t="str">
        <f>IF(ISERROR(#REF!),"xx","")</f>
        <v>xx</v>
      </c>
      <c r="B209" s="723">
        <v>9967003442</v>
      </c>
      <c r="C209" s="1364"/>
      <c r="D209" s="725" t="s">
        <v>3922</v>
      </c>
      <c r="E209" s="729"/>
      <c r="F209" s="1956">
        <v>4581.3682252800008</v>
      </c>
      <c r="G209" s="1251" t="s">
        <v>3793</v>
      </c>
      <c r="H209" s="498"/>
      <c r="I209" s="457"/>
      <c r="J209" s="457"/>
      <c r="K209" s="498"/>
      <c r="L209" s="457"/>
      <c r="M209" s="461"/>
      <c r="N209" s="461"/>
      <c r="O209" s="465"/>
      <c r="P209" s="4" t="s">
        <v>2927</v>
      </c>
      <c r="Q209"/>
      <c r="R209"/>
    </row>
    <row r="210" spans="1:18" s="44" customFormat="1">
      <c r="A210" s="1503" t="str">
        <f>IF(ISERROR(#REF!),"xx","")</f>
        <v>xx</v>
      </c>
      <c r="B210" s="730">
        <v>9967003443</v>
      </c>
      <c r="C210" s="1365"/>
      <c r="D210" s="732" t="s">
        <v>3923</v>
      </c>
      <c r="E210" s="733"/>
      <c r="F210" s="1956">
        <v>4581.3682252800008</v>
      </c>
      <c r="G210" s="17" t="s">
        <v>3793</v>
      </c>
      <c r="H210" s="162"/>
      <c r="I210" s="462"/>
      <c r="J210" s="493"/>
      <c r="K210" s="1523"/>
      <c r="L210" s="494"/>
      <c r="M210" s="494"/>
      <c r="N210" s="494"/>
      <c r="O210" s="495"/>
      <c r="P210" s="14" t="s">
        <v>2928</v>
      </c>
      <c r="Q210"/>
      <c r="R210"/>
    </row>
    <row r="211" spans="1:18">
      <c r="A211" s="1503" t="str">
        <f>IF(ISERROR(#REF!),"xx","")</f>
        <v>xx</v>
      </c>
      <c r="B211" s="665">
        <v>9967003444</v>
      </c>
      <c r="C211" s="1351"/>
      <c r="D211" s="670" t="s">
        <v>3924</v>
      </c>
      <c r="E211" s="667"/>
      <c r="F211" s="1956">
        <v>4581.3682252800008</v>
      </c>
      <c r="G211" s="244" t="s">
        <v>3793</v>
      </c>
      <c r="H211" s="164"/>
      <c r="I211" s="164"/>
      <c r="J211" s="164"/>
      <c r="K211" s="164"/>
      <c r="L211" s="123"/>
      <c r="M211" s="123"/>
      <c r="N211" s="123"/>
      <c r="O211" s="180"/>
      <c r="P211" s="5" t="s">
        <v>2929</v>
      </c>
    </row>
    <row r="212" spans="1:18">
      <c r="A212" s="1503" t="str">
        <f>IF(ISERROR(#REF!),"xx","")</f>
        <v>xx</v>
      </c>
      <c r="B212" s="662">
        <v>9967003445</v>
      </c>
      <c r="C212" s="1350"/>
      <c r="D212" s="669" t="s">
        <v>3925</v>
      </c>
      <c r="E212" s="664"/>
      <c r="F212" s="1956">
        <v>2013.5763648000002</v>
      </c>
      <c r="G212" s="17" t="s">
        <v>3793</v>
      </c>
      <c r="H212" s="162"/>
      <c r="I212" s="162"/>
      <c r="J212" s="139"/>
      <c r="K212" s="153"/>
      <c r="L212" s="139"/>
      <c r="M212" s="183"/>
      <c r="N212" s="139"/>
      <c r="O212" s="58"/>
      <c r="P212" s="14" t="s">
        <v>2930</v>
      </c>
    </row>
    <row r="213" spans="1:18">
      <c r="A213" s="1503" t="str">
        <f>IF(ISERROR(#REF!),"xx","")</f>
        <v>xx</v>
      </c>
      <c r="B213" s="662">
        <v>9967003446</v>
      </c>
      <c r="C213" s="1350"/>
      <c r="D213" s="669" t="s">
        <v>3926</v>
      </c>
      <c r="E213" s="664"/>
      <c r="F213" s="1956">
        <v>8239.0563763200007</v>
      </c>
      <c r="G213" s="17" t="s">
        <v>3793</v>
      </c>
      <c r="H213" s="162"/>
      <c r="I213" s="162"/>
      <c r="J213" s="139"/>
      <c r="K213" s="153"/>
      <c r="L213" s="139"/>
      <c r="M213" s="183"/>
      <c r="N213" s="139"/>
      <c r="O213" s="58"/>
      <c r="P213" s="14" t="s">
        <v>2931</v>
      </c>
    </row>
    <row r="214" spans="1:18">
      <c r="A214" s="1503" t="str">
        <f>IF(ISERROR(#REF!),"xx","")</f>
        <v>xx</v>
      </c>
      <c r="B214" s="662">
        <v>9967001565</v>
      </c>
      <c r="C214" s="1350"/>
      <c r="D214" s="669" t="s">
        <v>2919</v>
      </c>
      <c r="E214" s="664"/>
      <c r="F214" s="1956">
        <v>1131.4736294400002</v>
      </c>
      <c r="G214" s="243" t="s">
        <v>3793</v>
      </c>
      <c r="H214" s="162"/>
      <c r="I214" s="162"/>
      <c r="J214" s="162"/>
      <c r="K214" s="162"/>
      <c r="L214" s="139"/>
      <c r="M214" s="139"/>
      <c r="N214" s="139"/>
      <c r="O214" s="116"/>
      <c r="P214" s="14"/>
    </row>
    <row r="215" spans="1:18">
      <c r="A215" s="1503"/>
      <c r="B215" s="1019"/>
      <c r="C215" s="1400"/>
      <c r="D215" s="96"/>
      <c r="E215" s="1209"/>
      <c r="F215" s="847"/>
      <c r="G215" s="96"/>
      <c r="H215" s="96"/>
      <c r="I215" s="856"/>
      <c r="J215" s="154"/>
      <c r="K215" s="154"/>
      <c r="L215" s="154"/>
      <c r="M215" s="154"/>
      <c r="N215" s="154"/>
      <c r="O215" s="154"/>
      <c r="P215" s="96"/>
    </row>
    <row r="216" spans="1:18" s="44" customFormat="1">
      <c r="A216" s="1503" t="str">
        <f>IF(ISERROR(#REF!),"xx","")</f>
        <v>xx</v>
      </c>
      <c r="B216" s="731" t="s">
        <v>4372</v>
      </c>
      <c r="C216" s="1365"/>
      <c r="D216" s="737" t="s">
        <v>4536</v>
      </c>
      <c r="E216" s="733" t="s">
        <v>4002</v>
      </c>
      <c r="F216" s="1980"/>
      <c r="G216" s="477" t="s">
        <v>3984</v>
      </c>
      <c r="H216" s="501" t="s">
        <v>3985</v>
      </c>
      <c r="I216" s="51"/>
      <c r="J216" s="493"/>
      <c r="K216" s="786"/>
      <c r="L216" s="462"/>
      <c r="M216" s="470"/>
      <c r="N216" s="462"/>
      <c r="O216" s="466"/>
      <c r="P216" s="86" t="s">
        <v>4019</v>
      </c>
      <c r="Q216"/>
      <c r="R216"/>
    </row>
    <row r="217" spans="1:18" s="44" customFormat="1">
      <c r="A217" s="1503" t="str">
        <f>IF(ISERROR(#REF!),"xx","")</f>
        <v>xx</v>
      </c>
      <c r="B217" s="665" t="s">
        <v>4191</v>
      </c>
      <c r="C217" s="1351"/>
      <c r="D217" s="666" t="s">
        <v>3792</v>
      </c>
      <c r="E217" s="667" t="s">
        <v>1791</v>
      </c>
      <c r="F217" s="1980"/>
      <c r="G217" s="472" t="s">
        <v>3984</v>
      </c>
      <c r="H217" s="499" t="s">
        <v>3985</v>
      </c>
      <c r="I217" s="459"/>
      <c r="J217" s="459"/>
      <c r="K217" s="459"/>
      <c r="L217" s="459"/>
      <c r="M217" s="463"/>
      <c r="N217" s="463"/>
      <c r="O217" s="469"/>
      <c r="P217" s="310"/>
      <c r="Q217"/>
      <c r="R217"/>
    </row>
    <row r="218" spans="1:18" s="44" customFormat="1">
      <c r="A218" s="1503" t="str">
        <f>IF(ISERROR(#REF!),"xx","")</f>
        <v>xx</v>
      </c>
      <c r="B218" s="674">
        <v>9967006934</v>
      </c>
      <c r="C218" s="1349"/>
      <c r="D218" s="710" t="s">
        <v>4032</v>
      </c>
      <c r="E218" s="673"/>
      <c r="F218" s="1980"/>
      <c r="G218" s="17" t="s">
        <v>3999</v>
      </c>
      <c r="H218" s="498"/>
      <c r="I218" s="457"/>
      <c r="J218" s="457"/>
      <c r="K218" s="457"/>
      <c r="L218" s="457"/>
      <c r="M218" s="461"/>
      <c r="N218" s="461"/>
      <c r="O218" s="465"/>
      <c r="P218" s="155" t="s">
        <v>4035</v>
      </c>
      <c r="Q218"/>
      <c r="R218"/>
    </row>
    <row r="219" spans="1:18" s="44" customFormat="1">
      <c r="A219" s="1503" t="str">
        <f>IF(ISERROR(#REF!),"xx","")</f>
        <v>xx</v>
      </c>
      <c r="B219" s="662">
        <v>9967007242</v>
      </c>
      <c r="C219" s="1350"/>
      <c r="D219" s="669" t="s">
        <v>4347</v>
      </c>
      <c r="E219" s="664"/>
      <c r="F219" s="1980"/>
      <c r="G219" s="17" t="s">
        <v>3999</v>
      </c>
      <c r="H219" s="501"/>
      <c r="I219" s="458"/>
      <c r="J219" s="458"/>
      <c r="K219" s="458"/>
      <c r="L219" s="458"/>
      <c r="M219" s="462"/>
      <c r="N219" s="462"/>
      <c r="O219" s="466"/>
      <c r="P219" s="86"/>
      <c r="Q219"/>
      <c r="R219"/>
    </row>
    <row r="220" spans="1:18" s="44" customFormat="1">
      <c r="A220" s="1503" t="str">
        <f>IF(ISERROR(#REF!),"xx","")</f>
        <v>xx</v>
      </c>
      <c r="B220" s="662">
        <v>9967007243</v>
      </c>
      <c r="C220" s="1350"/>
      <c r="D220" s="669" t="s">
        <v>4348</v>
      </c>
      <c r="E220" s="664"/>
      <c r="F220" s="1980"/>
      <c r="G220" s="17" t="s">
        <v>3999</v>
      </c>
      <c r="H220" s="501"/>
      <c r="I220" s="458"/>
      <c r="J220" s="458"/>
      <c r="K220" s="458"/>
      <c r="L220" s="458"/>
      <c r="M220" s="462"/>
      <c r="N220" s="462"/>
      <c r="O220" s="466"/>
      <c r="P220" s="86"/>
      <c r="Q220"/>
      <c r="R220"/>
    </row>
    <row r="221" spans="1:18" s="44" customFormat="1">
      <c r="A221" s="1503" t="str">
        <f>IF(ISERROR(#REF!),"xx","")</f>
        <v>xx</v>
      </c>
      <c r="B221" s="662">
        <v>9967007046</v>
      </c>
      <c r="C221" s="1350"/>
      <c r="D221" s="669" t="s">
        <v>4063</v>
      </c>
      <c r="E221" s="664"/>
      <c r="F221" s="1980"/>
      <c r="G221" s="497" t="s">
        <v>3999</v>
      </c>
      <c r="H221" s="501"/>
      <c r="I221" s="458"/>
      <c r="J221" s="458"/>
      <c r="K221" s="458"/>
      <c r="L221" s="458"/>
      <c r="M221" s="462"/>
      <c r="N221" s="462"/>
      <c r="O221" s="466"/>
      <c r="P221" s="86"/>
      <c r="Q221"/>
      <c r="R221"/>
    </row>
    <row r="222" spans="1:18" s="44" customFormat="1">
      <c r="A222" s="1503" t="str">
        <f>IF(ISERROR(#REF!),"xx","")</f>
        <v>xx</v>
      </c>
      <c r="B222" s="662">
        <v>9967007058</v>
      </c>
      <c r="C222" s="1350"/>
      <c r="D222" s="669" t="s">
        <v>4089</v>
      </c>
      <c r="E222" s="664"/>
      <c r="F222" s="1980"/>
      <c r="G222" s="497" t="s">
        <v>3999</v>
      </c>
      <c r="H222" s="501"/>
      <c r="I222" s="458"/>
      <c r="J222" s="458"/>
      <c r="K222" s="458"/>
      <c r="L222" s="458"/>
      <c r="M222" s="462"/>
      <c r="N222" s="462"/>
      <c r="O222" s="466"/>
      <c r="P222" s="86"/>
      <c r="Q222"/>
      <c r="R222"/>
    </row>
    <row r="223" spans="1:18">
      <c r="A223" s="1503"/>
      <c r="B223" s="662">
        <v>9967008245</v>
      </c>
      <c r="C223" s="1350"/>
      <c r="D223" s="669" t="s">
        <v>4508</v>
      </c>
      <c r="E223" s="664"/>
      <c r="F223" s="1980"/>
      <c r="G223" s="497" t="s">
        <v>3999</v>
      </c>
      <c r="H223" s="162"/>
      <c r="I223" s="162"/>
      <c r="J223" s="162"/>
      <c r="K223" s="162"/>
      <c r="L223" s="139"/>
      <c r="M223" s="139"/>
      <c r="N223" s="139"/>
      <c r="O223" s="116"/>
      <c r="P223" s="14"/>
    </row>
    <row r="224" spans="1:18">
      <c r="A224" s="1503" t="str">
        <f>IF(ISERROR(#REF!),"xx","")</f>
        <v>xx</v>
      </c>
      <c r="B224" s="665">
        <v>9967003761</v>
      </c>
      <c r="C224" s="1351"/>
      <c r="D224" s="670" t="s">
        <v>3011</v>
      </c>
      <c r="E224" s="667"/>
      <c r="F224" s="1980"/>
      <c r="G224" s="19" t="s">
        <v>3999</v>
      </c>
      <c r="H224" s="164"/>
      <c r="I224" s="123"/>
      <c r="J224" s="123"/>
      <c r="K224" s="171"/>
      <c r="L224" s="123"/>
      <c r="M224" s="209"/>
      <c r="N224" s="123"/>
      <c r="O224" s="199"/>
      <c r="P224" s="5"/>
    </row>
    <row r="225" spans="1:18" s="44" customFormat="1">
      <c r="A225" s="1503" t="str">
        <f>IF(ISERROR(#REF!),"xx","")</f>
        <v>xx</v>
      </c>
      <c r="B225" s="662">
        <v>9967002435</v>
      </c>
      <c r="C225" s="1350"/>
      <c r="D225" s="669" t="s">
        <v>1928</v>
      </c>
      <c r="E225" s="664"/>
      <c r="F225" s="1980"/>
      <c r="G225" s="17" t="s">
        <v>3999</v>
      </c>
      <c r="H225" s="162"/>
      <c r="I225" s="162"/>
      <c r="J225" s="162"/>
      <c r="K225" s="183"/>
      <c r="L225" s="139"/>
      <c r="M225" s="183"/>
      <c r="N225" s="139"/>
      <c r="O225" s="58"/>
      <c r="P225" s="14" t="s">
        <v>2742</v>
      </c>
      <c r="Q225" s="1639"/>
    </row>
    <row r="226" spans="1:18" s="44" customFormat="1">
      <c r="A226" s="1503" t="str">
        <f>IF(ISERROR(#REF!),"xx","")</f>
        <v>xx</v>
      </c>
      <c r="B226" s="662">
        <v>9967002436</v>
      </c>
      <c r="C226" s="1350"/>
      <c r="D226" s="669" t="s">
        <v>1929</v>
      </c>
      <c r="E226" s="664"/>
      <c r="F226" s="1980"/>
      <c r="G226" s="17" t="s">
        <v>3999</v>
      </c>
      <c r="H226" s="162"/>
      <c r="I226" s="139"/>
      <c r="J226" s="139"/>
      <c r="K226" s="153"/>
      <c r="L226" s="139"/>
      <c r="M226" s="183"/>
      <c r="N226" s="139"/>
      <c r="O226" s="58"/>
      <c r="P226" s="14" t="s">
        <v>2740</v>
      </c>
    </row>
    <row r="227" spans="1:18">
      <c r="A227" s="1503" t="str">
        <f>IF(ISERROR(#REF!),"xx","")</f>
        <v>xx</v>
      </c>
      <c r="B227" s="662">
        <v>9967004849</v>
      </c>
      <c r="C227" s="1350"/>
      <c r="D227" s="669" t="s">
        <v>3603</v>
      </c>
      <c r="E227" s="664"/>
      <c r="F227" s="1980"/>
      <c r="G227" s="17" t="s">
        <v>3999</v>
      </c>
      <c r="H227" s="162"/>
      <c r="I227" s="139"/>
      <c r="J227" s="139"/>
      <c r="K227" s="153"/>
      <c r="L227" s="139"/>
      <c r="M227" s="183"/>
      <c r="N227" s="139"/>
      <c r="O227" s="58"/>
      <c r="P227" s="14" t="s">
        <v>2742</v>
      </c>
    </row>
    <row r="228" spans="1:18">
      <c r="A228" s="1503" t="str">
        <f>IF(ISERROR(#REF!),"xx","")</f>
        <v>xx</v>
      </c>
      <c r="B228" s="662">
        <v>9967002438</v>
      </c>
      <c r="C228" s="1350"/>
      <c r="D228" s="669" t="s">
        <v>1930</v>
      </c>
      <c r="E228" s="664"/>
      <c r="F228" s="1980"/>
      <c r="G228" s="17" t="s">
        <v>3999</v>
      </c>
      <c r="H228" s="162"/>
      <c r="I228" s="162"/>
      <c r="J228" s="162"/>
      <c r="K228" s="183"/>
      <c r="L228" s="139"/>
      <c r="M228" s="183"/>
      <c r="N228" s="139"/>
      <c r="O228" s="58"/>
      <c r="P228" s="14" t="s">
        <v>2742</v>
      </c>
      <c r="Q228" s="1639"/>
    </row>
    <row r="229" spans="1:18" s="44" customFormat="1">
      <c r="A229" s="1503" t="str">
        <f>IF(ISERROR(#REF!),"xx","")</f>
        <v>xx</v>
      </c>
      <c r="B229" s="734">
        <v>9967004850</v>
      </c>
      <c r="C229" s="1363"/>
      <c r="D229" s="727" t="s">
        <v>3604</v>
      </c>
      <c r="E229" s="735"/>
      <c r="F229" s="1980"/>
      <c r="G229" s="19" t="s">
        <v>3999</v>
      </c>
      <c r="H229" s="164"/>
      <c r="I229" s="499"/>
      <c r="J229" s="499"/>
      <c r="K229" s="1287"/>
      <c r="L229" s="446"/>
      <c r="M229" s="446"/>
      <c r="N229" s="446"/>
      <c r="O229" s="448"/>
      <c r="P229" s="5" t="s">
        <v>2742</v>
      </c>
      <c r="Q229" s="1639"/>
      <c r="R229"/>
    </row>
    <row r="230" spans="1:18" s="44" customFormat="1">
      <c r="A230" s="1503" t="str">
        <f>IF(ISERROR(#REF!),"xx","")</f>
        <v>xx</v>
      </c>
      <c r="B230" s="662">
        <v>9967002441</v>
      </c>
      <c r="C230" s="1350"/>
      <c r="D230" s="669" t="s">
        <v>1931</v>
      </c>
      <c r="E230" s="664"/>
      <c r="F230" s="1980"/>
      <c r="G230" s="17" t="s">
        <v>3999</v>
      </c>
      <c r="H230" s="162"/>
      <c r="I230" s="162"/>
      <c r="J230" s="162"/>
      <c r="K230" s="183"/>
      <c r="L230" s="139"/>
      <c r="M230" s="183"/>
      <c r="N230" s="139"/>
      <c r="O230" s="58"/>
      <c r="P230" s="14" t="s">
        <v>1939</v>
      </c>
      <c r="Q230" s="1639"/>
    </row>
    <row r="231" spans="1:18" s="44" customFormat="1">
      <c r="A231" s="1503" t="str">
        <f>IF(ISERROR(#REF!),"xx","")</f>
        <v>xx</v>
      </c>
      <c r="B231" s="662">
        <v>9967002442</v>
      </c>
      <c r="C231" s="1350"/>
      <c r="D231" s="669" t="s">
        <v>1932</v>
      </c>
      <c r="E231" s="664"/>
      <c r="F231" s="1980"/>
      <c r="G231" s="17" t="s">
        <v>3999</v>
      </c>
      <c r="H231" s="162"/>
      <c r="I231" s="139"/>
      <c r="J231" s="139"/>
      <c r="K231" s="153"/>
      <c r="L231" s="139"/>
      <c r="M231" s="183"/>
      <c r="N231" s="139"/>
      <c r="O231" s="58"/>
      <c r="P231" s="14" t="s">
        <v>1939</v>
      </c>
    </row>
    <row r="232" spans="1:18">
      <c r="A232" s="1503" t="str">
        <f>IF(ISERROR(#REF!),"xx","")</f>
        <v>xx</v>
      </c>
      <c r="B232" s="662">
        <v>9967004851</v>
      </c>
      <c r="C232" s="1350"/>
      <c r="D232" s="669" t="s">
        <v>3605</v>
      </c>
      <c r="E232" s="664"/>
      <c r="F232" s="1980"/>
      <c r="G232" s="17" t="s">
        <v>3999</v>
      </c>
      <c r="H232" s="162"/>
      <c r="I232" s="139"/>
      <c r="J232" s="139"/>
      <c r="K232" s="153"/>
      <c r="L232" s="139"/>
      <c r="M232" s="183"/>
      <c r="N232" s="139"/>
      <c r="O232" s="58"/>
      <c r="P232" s="14" t="s">
        <v>1939</v>
      </c>
    </row>
    <row r="233" spans="1:18">
      <c r="A233" s="1503" t="str">
        <f>IF(ISERROR(#REF!),"xx","")</f>
        <v>xx</v>
      </c>
      <c r="B233" s="662">
        <v>9967002443</v>
      </c>
      <c r="C233" s="1350"/>
      <c r="D233" s="669" t="s">
        <v>1933</v>
      </c>
      <c r="E233" s="664"/>
      <c r="F233" s="1980"/>
      <c r="G233" s="17" t="s">
        <v>3999</v>
      </c>
      <c r="H233" s="162"/>
      <c r="I233" s="162"/>
      <c r="J233" s="162"/>
      <c r="K233" s="183"/>
      <c r="L233" s="139"/>
      <c r="M233" s="183"/>
      <c r="N233" s="139"/>
      <c r="O233" s="58"/>
      <c r="P233" s="14" t="s">
        <v>1939</v>
      </c>
      <c r="Q233" s="1639"/>
    </row>
    <row r="234" spans="1:18">
      <c r="A234" s="1503" t="str">
        <f>IF(ISERROR(#REF!),"xx","")</f>
        <v>xx</v>
      </c>
      <c r="B234" s="665">
        <v>9967004852</v>
      </c>
      <c r="C234" s="1351"/>
      <c r="D234" s="670" t="s">
        <v>3607</v>
      </c>
      <c r="E234" s="667"/>
      <c r="F234" s="1980"/>
      <c r="G234" s="19" t="s">
        <v>3999</v>
      </c>
      <c r="H234" s="164"/>
      <c r="I234" s="164"/>
      <c r="J234" s="164"/>
      <c r="K234" s="209"/>
      <c r="L234" s="123"/>
      <c r="M234" s="209"/>
      <c r="N234" s="123"/>
      <c r="O234" s="199"/>
      <c r="P234" s="5" t="s">
        <v>1939</v>
      </c>
      <c r="Q234" s="1639"/>
    </row>
    <row r="235" spans="1:18">
      <c r="A235" s="1503" t="str">
        <f>IF(ISERROR(#REF!),"xx","")</f>
        <v>xx</v>
      </c>
      <c r="B235" s="662">
        <v>9967002122</v>
      </c>
      <c r="C235" s="1350"/>
      <c r="D235" s="669" t="s">
        <v>1919</v>
      </c>
      <c r="E235" s="664"/>
      <c r="F235" s="1980"/>
      <c r="G235" s="243" t="s">
        <v>3999</v>
      </c>
      <c r="H235" s="162"/>
      <c r="I235" s="162"/>
      <c r="J235" s="162"/>
      <c r="K235" s="162"/>
      <c r="L235" s="139"/>
      <c r="M235" s="139"/>
      <c r="N235" s="139"/>
      <c r="O235" s="116"/>
      <c r="P235" s="14"/>
    </row>
    <row r="236" spans="1:18">
      <c r="A236" s="1503" t="str">
        <f>IF(ISERROR(#REF!),"xx","")</f>
        <v>xx</v>
      </c>
      <c r="B236" s="662">
        <v>9967002124</v>
      </c>
      <c r="C236" s="1350"/>
      <c r="D236" s="669" t="s">
        <v>1911</v>
      </c>
      <c r="E236" s="664"/>
      <c r="F236" s="1980"/>
      <c r="G236" s="243" t="s">
        <v>3999</v>
      </c>
      <c r="H236" s="162"/>
      <c r="I236" s="162"/>
      <c r="J236" s="162"/>
      <c r="K236" s="162"/>
      <c r="L236" s="139"/>
      <c r="M236" s="139"/>
      <c r="N236" s="139"/>
      <c r="O236" s="116"/>
      <c r="P236" s="14"/>
    </row>
    <row r="237" spans="1:18">
      <c r="A237" s="1503" t="str">
        <f>IF(ISERROR(#REF!),"xx","")</f>
        <v>xx</v>
      </c>
      <c r="B237" s="662">
        <v>9967002123</v>
      </c>
      <c r="C237" s="1350"/>
      <c r="D237" s="669" t="s">
        <v>1912</v>
      </c>
      <c r="E237" s="664"/>
      <c r="F237" s="1980"/>
      <c r="G237" s="243" t="s">
        <v>3999</v>
      </c>
      <c r="H237" s="162"/>
      <c r="I237" s="162"/>
      <c r="J237" s="162"/>
      <c r="K237" s="162"/>
      <c r="L237" s="139"/>
      <c r="M237" s="139"/>
      <c r="N237" s="139"/>
      <c r="O237" s="116"/>
      <c r="P237" s="14"/>
    </row>
    <row r="238" spans="1:18">
      <c r="A238" s="1503" t="str">
        <f>IF(ISERROR(#REF!),"xx","")</f>
        <v>xx</v>
      </c>
      <c r="B238" s="662">
        <v>9967004087</v>
      </c>
      <c r="C238" s="1350"/>
      <c r="D238" s="669" t="s">
        <v>3233</v>
      </c>
      <c r="E238" s="664"/>
      <c r="F238" s="1980"/>
      <c r="G238" s="243" t="s">
        <v>3999</v>
      </c>
      <c r="H238" s="162"/>
      <c r="I238" s="162"/>
      <c r="J238" s="162"/>
      <c r="K238" s="162"/>
      <c r="L238" s="139"/>
      <c r="M238" s="139"/>
      <c r="N238" s="139"/>
      <c r="O238" s="869"/>
      <c r="P238" s="14"/>
    </row>
    <row r="239" spans="1:18">
      <c r="A239" s="1503" t="str">
        <f>IF(ISERROR(#REF!),"xx","")</f>
        <v>xx</v>
      </c>
      <c r="B239" s="662">
        <v>9967004088</v>
      </c>
      <c r="C239" s="1350"/>
      <c r="D239" s="669" t="s">
        <v>3234</v>
      </c>
      <c r="E239" s="664"/>
      <c r="F239" s="1980"/>
      <c r="G239" s="243" t="s">
        <v>3999</v>
      </c>
      <c r="H239" s="162"/>
      <c r="I239" s="162"/>
      <c r="J239" s="162"/>
      <c r="K239" s="162"/>
      <c r="L239" s="139"/>
      <c r="M239" s="139"/>
      <c r="N239" s="139"/>
      <c r="O239" s="869"/>
      <c r="P239" s="14"/>
    </row>
    <row r="240" spans="1:18">
      <c r="A240" s="1503" t="str">
        <f>IF(ISERROR(#REF!),"xx","")</f>
        <v>xx</v>
      </c>
      <c r="B240" s="662">
        <v>9967004089</v>
      </c>
      <c r="C240" s="1350"/>
      <c r="D240" s="669" t="s">
        <v>3235</v>
      </c>
      <c r="E240" s="664"/>
      <c r="F240" s="1980"/>
      <c r="G240" s="243" t="s">
        <v>3999</v>
      </c>
      <c r="H240" s="162"/>
      <c r="I240" s="162"/>
      <c r="J240" s="162"/>
      <c r="K240" s="162"/>
      <c r="L240" s="139"/>
      <c r="M240" s="139"/>
      <c r="N240" s="139"/>
      <c r="O240" s="869"/>
      <c r="P240" s="14"/>
    </row>
    <row r="241" spans="1:19" s="44" customFormat="1">
      <c r="A241" s="1503" t="str">
        <f>IF(ISERROR(#REF!),"xx","")</f>
        <v>xx</v>
      </c>
      <c r="B241" s="665">
        <v>9967004090</v>
      </c>
      <c r="C241" s="1351"/>
      <c r="D241" s="670" t="s">
        <v>3236</v>
      </c>
      <c r="E241" s="667"/>
      <c r="F241" s="1980"/>
      <c r="G241" s="244" t="s">
        <v>3999</v>
      </c>
      <c r="H241" s="164"/>
      <c r="I241" s="164"/>
      <c r="J241" s="164"/>
      <c r="K241" s="164"/>
      <c r="L241" s="123"/>
      <c r="M241" s="123"/>
      <c r="N241" s="123"/>
      <c r="O241" s="923"/>
      <c r="P241" s="5"/>
      <c r="Q241"/>
      <c r="R241"/>
      <c r="S241" s="532"/>
    </row>
    <row r="242" spans="1:19">
      <c r="A242" s="1503"/>
      <c r="B242" s="1019"/>
      <c r="C242" s="1400"/>
      <c r="D242" s="96"/>
      <c r="E242" s="1209"/>
      <c r="F242" s="847"/>
      <c r="G242" s="96"/>
      <c r="H242" s="96"/>
      <c r="I242" s="856"/>
      <c r="J242" s="154"/>
      <c r="K242" s="154"/>
      <c r="L242" s="154"/>
      <c r="M242" s="154"/>
      <c r="N242" s="154"/>
      <c r="O242" s="154"/>
      <c r="P242" s="96"/>
    </row>
    <row r="243" spans="1:19" s="44" customFormat="1" ht="14.4">
      <c r="A243" s="1503" t="str">
        <f>IF(ISERROR(#REF!),"xx","")</f>
        <v>xx</v>
      </c>
      <c r="B243" s="1084" t="s">
        <v>3994</v>
      </c>
      <c r="C243" s="1406"/>
      <c r="D243" s="1085" t="s">
        <v>3995</v>
      </c>
      <c r="E243" s="1796" t="s">
        <v>2866</v>
      </c>
      <c r="F243" s="1980"/>
      <c r="G243" s="1083" t="s">
        <v>3984</v>
      </c>
      <c r="H243" s="500" t="s">
        <v>3985</v>
      </c>
      <c r="I243" s="74"/>
      <c r="J243" s="1614"/>
      <c r="K243" s="1080"/>
      <c r="L243" s="505"/>
      <c r="M243" s="460"/>
      <c r="N243" s="460"/>
      <c r="O243" s="1081"/>
      <c r="P243" s="1797" t="s">
        <v>4020</v>
      </c>
      <c r="Q243"/>
      <c r="R243"/>
    </row>
    <row r="244" spans="1:19">
      <c r="A244" s="1503" t="str">
        <f>IF(ISERROR(#REF!),"xx","")</f>
        <v>xx</v>
      </c>
      <c r="B244" s="662">
        <v>9967005205</v>
      </c>
      <c r="C244" s="1350"/>
      <c r="D244" s="669" t="s">
        <v>3946</v>
      </c>
      <c r="E244" s="664"/>
      <c r="F244" s="1956">
        <v>1689.9176448000005</v>
      </c>
      <c r="G244" s="272" t="s">
        <v>4009</v>
      </c>
      <c r="H244" s="162"/>
      <c r="I244" s="162"/>
      <c r="J244" s="162"/>
      <c r="K244" s="162"/>
      <c r="L244" s="139"/>
      <c r="M244" s="139"/>
      <c r="N244" s="139"/>
      <c r="O244" s="116"/>
      <c r="P244" s="86" t="s">
        <v>4527</v>
      </c>
    </row>
    <row r="245" spans="1:19">
      <c r="A245" s="1503" t="str">
        <f>IF(ISERROR(#REF!),"xx","")</f>
        <v>xx</v>
      </c>
      <c r="B245" s="662">
        <v>9967005206</v>
      </c>
      <c r="C245" s="1350"/>
      <c r="D245" s="669" t="s">
        <v>3947</v>
      </c>
      <c r="E245" s="664"/>
      <c r="F245" s="1956">
        <v>331.72457472000008</v>
      </c>
      <c r="G245" s="272" t="s">
        <v>4009</v>
      </c>
      <c r="H245" s="162"/>
      <c r="I245" s="162"/>
      <c r="J245" s="162"/>
      <c r="K245" s="162"/>
      <c r="L245" s="139"/>
      <c r="M245" s="139"/>
      <c r="N245" s="139"/>
      <c r="O245" s="116"/>
      <c r="P245" s="86"/>
    </row>
    <row r="246" spans="1:19">
      <c r="A246" s="1503" t="str">
        <f>IF(ISERROR(#REF!),"xx","")</f>
        <v>xx</v>
      </c>
      <c r="B246" s="662">
        <v>9967005207</v>
      </c>
      <c r="C246" s="1350"/>
      <c r="D246" s="669" t="s">
        <v>3948</v>
      </c>
      <c r="E246" s="664"/>
      <c r="F246" s="1956">
        <v>1373.0580864000001</v>
      </c>
      <c r="G246" s="272" t="s">
        <v>4009</v>
      </c>
      <c r="H246" s="162"/>
      <c r="I246" s="162"/>
      <c r="J246" s="162"/>
      <c r="K246" s="162"/>
      <c r="L246" s="139"/>
      <c r="M246" s="139"/>
      <c r="N246" s="139"/>
      <c r="O246" s="116"/>
      <c r="P246" s="86"/>
    </row>
    <row r="247" spans="1:19">
      <c r="A247" s="1503" t="str">
        <f>IF(ISERROR(#REF!),"xx","")</f>
        <v>xx</v>
      </c>
      <c r="B247" s="665">
        <v>9967005208</v>
      </c>
      <c r="C247" s="1351"/>
      <c r="D247" s="670" t="s">
        <v>3949</v>
      </c>
      <c r="E247" s="667"/>
      <c r="F247" s="1956">
        <v>269.52621696000011</v>
      </c>
      <c r="G247" s="367" t="s">
        <v>4009</v>
      </c>
      <c r="H247" s="164"/>
      <c r="I247" s="164"/>
      <c r="J247" s="164"/>
      <c r="K247" s="164"/>
      <c r="L247" s="123"/>
      <c r="M247" s="123"/>
      <c r="N247" s="123"/>
      <c r="O247" s="180"/>
      <c r="P247" s="310"/>
    </row>
    <row r="248" spans="1:19" s="441" customFormat="1">
      <c r="A248" s="1503"/>
      <c r="B248" s="845"/>
      <c r="C248" s="1407"/>
      <c r="D248" s="1082"/>
      <c r="E248" s="1082"/>
      <c r="F248" s="845"/>
      <c r="G248" s="846"/>
      <c r="H248" s="848"/>
      <c r="I248" s="460"/>
      <c r="J248" s="460"/>
      <c r="K248" s="460"/>
      <c r="L248" s="460"/>
      <c r="M248" s="460"/>
      <c r="N248" s="460"/>
      <c r="O248" s="151"/>
      <c r="P248" s="845"/>
      <c r="Q248"/>
      <c r="R248"/>
    </row>
    <row r="249" spans="1:19" s="44" customFormat="1">
      <c r="A249" s="1503"/>
      <c r="B249" s="442" t="s">
        <v>1030</v>
      </c>
      <c r="C249" s="1405"/>
      <c r="D249" s="443"/>
      <c r="E249" s="443"/>
      <c r="F249" s="443"/>
      <c r="G249" s="443" t="s">
        <v>10</v>
      </c>
      <c r="H249" s="475"/>
      <c r="I249" s="449"/>
      <c r="J249" s="449"/>
      <c r="K249" s="449"/>
      <c r="L249" s="449"/>
      <c r="M249" s="449"/>
      <c r="N249" s="449"/>
      <c r="O249" s="449"/>
      <c r="P249" s="447"/>
      <c r="Q249"/>
      <c r="R249"/>
    </row>
    <row r="250" spans="1:19" s="44" customFormat="1">
      <c r="A250" s="1503" t="str">
        <f>IF(ISERROR(#REF!),"xx","")</f>
        <v>xx</v>
      </c>
      <c r="B250" s="794" t="s">
        <v>4003</v>
      </c>
      <c r="C250" s="1362"/>
      <c r="D250" s="795" t="s">
        <v>3474</v>
      </c>
      <c r="E250" s="796" t="s">
        <v>717</v>
      </c>
      <c r="F250" s="1980"/>
      <c r="G250" s="476" t="s">
        <v>3984</v>
      </c>
      <c r="H250" s="498" t="s">
        <v>3985</v>
      </c>
      <c r="I250" s="457"/>
      <c r="J250" s="457"/>
      <c r="K250" s="457"/>
      <c r="L250" s="471"/>
      <c r="M250" s="461"/>
      <c r="N250" s="461"/>
      <c r="O250" s="465"/>
      <c r="P250" s="4" t="s">
        <v>2854</v>
      </c>
      <c r="Q250"/>
      <c r="R250"/>
    </row>
    <row r="251" spans="1:19" s="44" customFormat="1">
      <c r="A251" s="1503" t="str">
        <f>IF(ISERROR(#REF!),"xx","")</f>
        <v>xx</v>
      </c>
      <c r="B251" s="794" t="s">
        <v>4004</v>
      </c>
      <c r="C251" s="1362"/>
      <c r="D251" s="795" t="s">
        <v>3475</v>
      </c>
      <c r="E251" s="796" t="s">
        <v>718</v>
      </c>
      <c r="F251" s="1980"/>
      <c r="G251" s="477" t="s">
        <v>3984</v>
      </c>
      <c r="H251" s="501" t="s">
        <v>3985</v>
      </c>
      <c r="I251" s="458"/>
      <c r="J251" s="458"/>
      <c r="K251" s="458"/>
      <c r="L251" s="467"/>
      <c r="M251" s="462"/>
      <c r="N251" s="462"/>
      <c r="O251" s="466"/>
      <c r="P251" s="14" t="s">
        <v>2855</v>
      </c>
      <c r="Q251"/>
      <c r="R251"/>
    </row>
    <row r="252" spans="1:19" s="44" customFormat="1">
      <c r="A252" s="1503" t="str">
        <f>IF(ISERROR(#REF!),"xx","")</f>
        <v>xx</v>
      </c>
      <c r="B252" s="794" t="s">
        <v>4005</v>
      </c>
      <c r="C252" s="1362"/>
      <c r="D252" s="795" t="s">
        <v>3476</v>
      </c>
      <c r="E252" s="796" t="s">
        <v>719</v>
      </c>
      <c r="F252" s="1980"/>
      <c r="G252" s="477" t="s">
        <v>3984</v>
      </c>
      <c r="H252" s="501" t="s">
        <v>3985</v>
      </c>
      <c r="I252" s="458"/>
      <c r="J252" s="458"/>
      <c r="K252" s="458"/>
      <c r="L252" s="467"/>
      <c r="M252" s="462"/>
      <c r="N252" s="462"/>
      <c r="O252" s="466"/>
      <c r="P252" s="14" t="s">
        <v>2856</v>
      </c>
      <c r="Q252"/>
      <c r="R252"/>
    </row>
    <row r="253" spans="1:19" s="44" customFormat="1">
      <c r="A253" s="1503" t="str">
        <f>IF(ISERROR(#REF!),"xx","")</f>
        <v>xx</v>
      </c>
      <c r="B253" s="789" t="s">
        <v>4006</v>
      </c>
      <c r="C253" s="1367"/>
      <c r="D253" s="790" t="s">
        <v>3477</v>
      </c>
      <c r="E253" s="797" t="s">
        <v>720</v>
      </c>
      <c r="F253" s="1980"/>
      <c r="G253" s="472" t="s">
        <v>3984</v>
      </c>
      <c r="H253" s="499" t="s">
        <v>3985</v>
      </c>
      <c r="I253" s="459"/>
      <c r="J253" s="459"/>
      <c r="K253" s="459"/>
      <c r="L253" s="468"/>
      <c r="M253" s="463"/>
      <c r="N253" s="463"/>
      <c r="O253" s="469"/>
      <c r="P253" s="5" t="s">
        <v>2857</v>
      </c>
      <c r="Q253"/>
      <c r="R253"/>
    </row>
    <row r="254" spans="1:19" s="44" customFormat="1">
      <c r="A254" s="1503" t="str">
        <f>IF(ISERROR(#REF!),"xx","")</f>
        <v>xx</v>
      </c>
      <c r="B254" s="731" t="s">
        <v>2849</v>
      </c>
      <c r="C254" s="1408"/>
      <c r="D254" s="1077" t="s">
        <v>3478</v>
      </c>
      <c r="E254" s="729" t="s">
        <v>376</v>
      </c>
      <c r="F254" s="1980"/>
      <c r="G254" s="476" t="s">
        <v>3984</v>
      </c>
      <c r="H254" s="498" t="s">
        <v>3985</v>
      </c>
      <c r="I254" s="457"/>
      <c r="J254" s="457"/>
      <c r="K254" s="457"/>
      <c r="L254" s="471"/>
      <c r="M254" s="461"/>
      <c r="N254" s="461"/>
      <c r="O254" s="465"/>
      <c r="P254" s="4" t="s">
        <v>2858</v>
      </c>
      <c r="Q254"/>
      <c r="R254"/>
    </row>
    <row r="255" spans="1:19" s="44" customFormat="1">
      <c r="A255" s="1503" t="str">
        <f>IF(ISERROR(#REF!),"xx","")</f>
        <v>xx</v>
      </c>
      <c r="B255" s="731" t="s">
        <v>2850</v>
      </c>
      <c r="C255" s="1408"/>
      <c r="D255" s="737" t="s">
        <v>3479</v>
      </c>
      <c r="E255" s="733" t="s">
        <v>81</v>
      </c>
      <c r="F255" s="1980"/>
      <c r="G255" s="477" t="s">
        <v>3984</v>
      </c>
      <c r="H255" s="501" t="s">
        <v>3985</v>
      </c>
      <c r="I255" s="458"/>
      <c r="J255" s="458"/>
      <c r="K255" s="458"/>
      <c r="L255" s="467"/>
      <c r="M255" s="462"/>
      <c r="N255" s="462"/>
      <c r="O255" s="466"/>
      <c r="P255" s="14" t="s">
        <v>2858</v>
      </c>
      <c r="Q255"/>
      <c r="R255"/>
    </row>
    <row r="256" spans="1:19" s="44" customFormat="1">
      <c r="A256" s="1503" t="str">
        <f>IF(ISERROR(#REF!),"xx","")</f>
        <v>xx</v>
      </c>
      <c r="B256" s="731" t="s">
        <v>2851</v>
      </c>
      <c r="C256" s="1408"/>
      <c r="D256" s="737" t="s">
        <v>3480</v>
      </c>
      <c r="E256" s="733" t="s">
        <v>1581</v>
      </c>
      <c r="F256" s="1980"/>
      <c r="G256" s="477" t="s">
        <v>3984</v>
      </c>
      <c r="H256" s="501" t="s">
        <v>3985</v>
      </c>
      <c r="I256" s="458"/>
      <c r="J256" s="458"/>
      <c r="K256" s="458"/>
      <c r="L256" s="467"/>
      <c r="M256" s="462"/>
      <c r="N256" s="462"/>
      <c r="O256" s="466"/>
      <c r="P256" s="14" t="s">
        <v>2858</v>
      </c>
      <c r="Q256"/>
      <c r="R256"/>
    </row>
    <row r="257" spans="1:18" s="44" customFormat="1">
      <c r="A257" s="1503" t="str">
        <f>IF(ISERROR(#REF!),"xx","")</f>
        <v>xx</v>
      </c>
      <c r="B257" s="731" t="s">
        <v>2852</v>
      </c>
      <c r="C257" s="1408"/>
      <c r="D257" s="737" t="s">
        <v>3481</v>
      </c>
      <c r="E257" s="733" t="s">
        <v>1582</v>
      </c>
      <c r="F257" s="1980"/>
      <c r="G257" s="477" t="s">
        <v>3984</v>
      </c>
      <c r="H257" s="501" t="s">
        <v>3985</v>
      </c>
      <c r="I257" s="458"/>
      <c r="J257" s="458"/>
      <c r="K257" s="458"/>
      <c r="L257" s="467"/>
      <c r="M257" s="462"/>
      <c r="N257" s="462"/>
      <c r="O257" s="466"/>
      <c r="P257" s="14" t="s">
        <v>2858</v>
      </c>
      <c r="Q257"/>
      <c r="R257"/>
    </row>
    <row r="258" spans="1:18" s="44" customFormat="1">
      <c r="A258" s="1503" t="str">
        <f>IF(ISERROR(#REF!),"xx","")</f>
        <v>xx</v>
      </c>
      <c r="B258" s="726" t="s">
        <v>2853</v>
      </c>
      <c r="C258" s="1409"/>
      <c r="D258" s="736" t="s">
        <v>3482</v>
      </c>
      <c r="E258" s="728" t="s">
        <v>509</v>
      </c>
      <c r="F258" s="1980"/>
      <c r="G258" s="472" t="s">
        <v>3984</v>
      </c>
      <c r="H258" s="499" t="s">
        <v>3985</v>
      </c>
      <c r="I258" s="459"/>
      <c r="J258" s="459"/>
      <c r="K258" s="459"/>
      <c r="L258" s="468"/>
      <c r="M258" s="463"/>
      <c r="N258" s="463"/>
      <c r="O258" s="469"/>
      <c r="P258" s="5" t="s">
        <v>2859</v>
      </c>
      <c r="Q258"/>
      <c r="R258"/>
    </row>
    <row r="259" spans="1:18">
      <c r="A259" s="1517" t="str">
        <f>IF(ISERROR(#REF!),"xx","")</f>
        <v>xx</v>
      </c>
      <c r="B259" s="662" t="s">
        <v>4052</v>
      </c>
      <c r="C259" s="1350"/>
      <c r="D259" s="663" t="s">
        <v>187</v>
      </c>
      <c r="E259" s="664"/>
      <c r="F259" s="1980"/>
      <c r="G259" s="161" t="s">
        <v>3984</v>
      </c>
      <c r="H259" s="162" t="s">
        <v>3985</v>
      </c>
      <c r="I259" s="162"/>
      <c r="J259" s="139"/>
      <c r="K259" s="139"/>
      <c r="L259" s="139"/>
      <c r="M259" s="183"/>
      <c r="N259" s="139"/>
      <c r="O259" s="116"/>
      <c r="P259" s="86" t="s">
        <v>4053</v>
      </c>
    </row>
    <row r="260" spans="1:18">
      <c r="A260" s="1517" t="str">
        <f>IF(ISERROR(#REF!),"xx","")</f>
        <v>xx</v>
      </c>
      <c r="B260" s="662" t="s">
        <v>4506</v>
      </c>
      <c r="C260" s="1350"/>
      <c r="D260" s="663" t="s">
        <v>1536</v>
      </c>
      <c r="E260" s="664"/>
      <c r="F260" s="1980"/>
      <c r="G260" s="161" t="s">
        <v>3984</v>
      </c>
      <c r="H260" s="162" t="s">
        <v>3985</v>
      </c>
      <c r="I260" s="162"/>
      <c r="J260" s="139"/>
      <c r="K260" s="139"/>
      <c r="L260" s="139"/>
      <c r="M260" s="183"/>
      <c r="N260" s="139"/>
      <c r="O260" s="116"/>
      <c r="P260" s="86"/>
    </row>
    <row r="261" spans="1:18">
      <c r="A261" s="1517" t="str">
        <f>IF(ISERROR(#REF!),"xx","")</f>
        <v>xx</v>
      </c>
      <c r="B261" s="662" t="s">
        <v>2915</v>
      </c>
      <c r="C261" s="1350"/>
      <c r="D261" s="663" t="s">
        <v>1087</v>
      </c>
      <c r="E261" s="664"/>
      <c r="F261" s="1980"/>
      <c r="G261" s="161" t="s">
        <v>3984</v>
      </c>
      <c r="H261" s="162" t="s">
        <v>3985</v>
      </c>
      <c r="I261" s="162"/>
      <c r="J261" s="139"/>
      <c r="K261" s="139"/>
      <c r="L261" s="139"/>
      <c r="M261" s="183"/>
      <c r="N261" s="139"/>
      <c r="O261" s="116"/>
      <c r="P261" s="86"/>
    </row>
    <row r="262" spans="1:18">
      <c r="A262" s="1517"/>
      <c r="B262" s="662" t="s">
        <v>4386</v>
      </c>
      <c r="C262" s="1350"/>
      <c r="D262" s="663" t="s">
        <v>4066</v>
      </c>
      <c r="E262" s="664"/>
      <c r="F262" s="1980"/>
      <c r="G262" s="161" t="s">
        <v>3984</v>
      </c>
      <c r="H262" s="162" t="s">
        <v>3985</v>
      </c>
      <c r="I262" s="162"/>
      <c r="J262" s="139"/>
      <c r="K262" s="139"/>
      <c r="L262" s="139"/>
      <c r="M262" s="183"/>
      <c r="N262" s="139"/>
      <c r="O262" s="116"/>
      <c r="P262" s="86"/>
    </row>
    <row r="263" spans="1:18">
      <c r="A263" s="1517"/>
      <c r="B263" s="662" t="s">
        <v>4065</v>
      </c>
      <c r="C263" s="1350"/>
      <c r="D263" s="663" t="s">
        <v>4067</v>
      </c>
      <c r="E263" s="664"/>
      <c r="F263" s="1980"/>
      <c r="G263" s="161" t="s">
        <v>3984</v>
      </c>
      <c r="H263" s="162" t="s">
        <v>3985</v>
      </c>
      <c r="I263" s="162"/>
      <c r="J263" s="139"/>
      <c r="K263" s="139"/>
      <c r="L263" s="139"/>
      <c r="M263" s="183"/>
      <c r="N263" s="139"/>
      <c r="O263" s="116"/>
      <c r="P263" s="86"/>
    </row>
    <row r="264" spans="1:18">
      <c r="A264" s="1503" t="str">
        <f>IF(ISERROR(#REF!),"xx","")</f>
        <v>xx</v>
      </c>
      <c r="B264" s="674" t="s">
        <v>1353</v>
      </c>
      <c r="C264" s="1349"/>
      <c r="D264" s="708" t="s">
        <v>917</v>
      </c>
      <c r="E264" s="673" t="s">
        <v>1243</v>
      </c>
      <c r="F264" s="1956">
        <v>105.75180000000002</v>
      </c>
      <c r="G264" s="159" t="s">
        <v>3984</v>
      </c>
      <c r="H264" s="160" t="s">
        <v>3985</v>
      </c>
      <c r="I264" s="160"/>
      <c r="J264" s="124"/>
      <c r="K264" s="124"/>
      <c r="L264" s="124" t="s">
        <v>3777</v>
      </c>
      <c r="M264" s="124" t="s">
        <v>3805</v>
      </c>
      <c r="N264" s="124" t="s">
        <v>3806</v>
      </c>
      <c r="O264" s="389" t="s">
        <v>4133</v>
      </c>
      <c r="P264" s="4" t="s">
        <v>1647</v>
      </c>
    </row>
    <row r="265" spans="1:18" s="44" customFormat="1">
      <c r="A265" s="1503" t="str">
        <f>IF(ISERROR(#REF!),"xx","")</f>
        <v>xx</v>
      </c>
      <c r="B265" s="662" t="s">
        <v>3308</v>
      </c>
      <c r="C265" s="1350"/>
      <c r="D265" s="663" t="s">
        <v>3309</v>
      </c>
      <c r="E265" s="664" t="s">
        <v>3310</v>
      </c>
      <c r="F265" s="1956">
        <v>105.75180000000002</v>
      </c>
      <c r="G265" s="161" t="s">
        <v>3984</v>
      </c>
      <c r="H265" s="162" t="s">
        <v>3985</v>
      </c>
      <c r="I265" s="221"/>
      <c r="J265" s="221"/>
      <c r="K265" s="221"/>
      <c r="L265" s="365" t="s">
        <v>3777</v>
      </c>
      <c r="M265" s="365" t="s">
        <v>3805</v>
      </c>
      <c r="N265" s="365" t="s">
        <v>3806</v>
      </c>
      <c r="O265" s="391" t="s">
        <v>4133</v>
      </c>
      <c r="P265" s="14" t="s">
        <v>1647</v>
      </c>
      <c r="Q265"/>
      <c r="R265"/>
    </row>
    <row r="266" spans="1:18" s="44" customFormat="1">
      <c r="A266" s="1503" t="str">
        <f>IF(ISERROR(#REF!),"xx","")</f>
        <v>xx</v>
      </c>
      <c r="B266" s="738" t="s">
        <v>1372</v>
      </c>
      <c r="C266" s="1365"/>
      <c r="D266" s="737" t="s">
        <v>1373</v>
      </c>
      <c r="E266" s="739" t="s">
        <v>1243</v>
      </c>
      <c r="F266" s="1956">
        <v>53.555040000000012</v>
      </c>
      <c r="G266" s="477" t="s">
        <v>3984</v>
      </c>
      <c r="H266" s="501" t="s">
        <v>3985</v>
      </c>
      <c r="I266" s="216"/>
      <c r="J266" s="462"/>
      <c r="K266" s="462" t="s">
        <v>3804</v>
      </c>
      <c r="L266" s="462" t="s">
        <v>3777</v>
      </c>
      <c r="M266" s="462" t="s">
        <v>3805</v>
      </c>
      <c r="N266" s="462" t="s">
        <v>3806</v>
      </c>
      <c r="O266" s="504" t="s">
        <v>4133</v>
      </c>
      <c r="P266" s="14" t="s">
        <v>2862</v>
      </c>
      <c r="Q266"/>
      <c r="R266"/>
    </row>
    <row r="267" spans="1:18" s="44" customFormat="1">
      <c r="A267" s="1503" t="str">
        <f>IF(ISERROR(#REF!),"xx","")</f>
        <v>xx</v>
      </c>
      <c r="B267" s="738" t="s">
        <v>1746</v>
      </c>
      <c r="C267" s="1365"/>
      <c r="D267" s="737" t="s">
        <v>1747</v>
      </c>
      <c r="E267" s="739" t="s">
        <v>1748</v>
      </c>
      <c r="F267" s="1956">
        <v>222.56388000000007</v>
      </c>
      <c r="G267" s="477" t="s">
        <v>3984</v>
      </c>
      <c r="H267" s="501" t="s">
        <v>3985</v>
      </c>
      <c r="I267" s="216"/>
      <c r="J267" s="462"/>
      <c r="K267" s="462"/>
      <c r="L267" s="462" t="s">
        <v>3777</v>
      </c>
      <c r="M267" s="462" t="s">
        <v>3805</v>
      </c>
      <c r="N267" s="462" t="s">
        <v>3806</v>
      </c>
      <c r="O267" s="504" t="s">
        <v>4133</v>
      </c>
      <c r="P267" s="14" t="s">
        <v>2863</v>
      </c>
      <c r="Q267"/>
      <c r="R267"/>
    </row>
    <row r="268" spans="1:18" s="44" customFormat="1">
      <c r="A268" s="1503" t="str">
        <f>IF(ISERROR(#REF!),"xx","")</f>
        <v>xx</v>
      </c>
      <c r="B268" s="738" t="s">
        <v>1256</v>
      </c>
      <c r="C268" s="1365"/>
      <c r="D268" s="736" t="s">
        <v>513</v>
      </c>
      <c r="E268" s="728" t="s">
        <v>547</v>
      </c>
      <c r="F268" s="1956">
        <v>56.271600000000014</v>
      </c>
      <c r="G268" s="477" t="s">
        <v>3984</v>
      </c>
      <c r="H268" s="501" t="s">
        <v>3985</v>
      </c>
      <c r="I268" s="216"/>
      <c r="J268" s="462"/>
      <c r="K268" s="462"/>
      <c r="L268" s="462" t="s">
        <v>3777</v>
      </c>
      <c r="M268" s="462" t="s">
        <v>3805</v>
      </c>
      <c r="N268" s="462" t="s">
        <v>3806</v>
      </c>
      <c r="O268" s="504" t="s">
        <v>4133</v>
      </c>
      <c r="P268" s="14" t="s">
        <v>754</v>
      </c>
      <c r="Q268"/>
      <c r="R268"/>
    </row>
    <row r="269" spans="1:18" s="44" customFormat="1">
      <c r="A269" s="1503" t="str">
        <f>IF(ISERROR(#REF!),"xx","")</f>
        <v>xx</v>
      </c>
      <c r="B269" s="1076" t="s">
        <v>1720</v>
      </c>
      <c r="C269" s="1364"/>
      <c r="D269" s="663" t="s">
        <v>1721</v>
      </c>
      <c r="E269" s="664" t="s">
        <v>1722</v>
      </c>
      <c r="F269" s="1956">
        <v>425.27746800000006</v>
      </c>
      <c r="G269" s="476" t="s">
        <v>3984</v>
      </c>
      <c r="H269" s="498" t="s">
        <v>3985</v>
      </c>
      <c r="I269" s="1078"/>
      <c r="J269" s="461"/>
      <c r="K269" s="461"/>
      <c r="L269" s="461" t="s">
        <v>3777</v>
      </c>
      <c r="M269" s="461" t="s">
        <v>3805</v>
      </c>
      <c r="N269" s="461" t="s">
        <v>3806</v>
      </c>
      <c r="O269" s="502" t="s">
        <v>4133</v>
      </c>
      <c r="P269" s="4" t="s">
        <v>1846</v>
      </c>
      <c r="Q269"/>
      <c r="R269"/>
    </row>
    <row r="270" spans="1:18" s="44" customFormat="1">
      <c r="A270" s="1503" t="str">
        <f>IF(ISERROR(#REF!),"xx","")</f>
        <v>xx</v>
      </c>
      <c r="B270" s="730" t="s">
        <v>1723</v>
      </c>
      <c r="C270" s="1365"/>
      <c r="D270" s="663" t="s">
        <v>1721</v>
      </c>
      <c r="E270" s="664" t="s">
        <v>1724</v>
      </c>
      <c r="F270" s="1956">
        <v>425.27746800000006</v>
      </c>
      <c r="G270" s="477" t="s">
        <v>3984</v>
      </c>
      <c r="H270" s="501" t="s">
        <v>3985</v>
      </c>
      <c r="J270" s="462"/>
      <c r="K270" s="462"/>
      <c r="L270" s="462" t="s">
        <v>3777</v>
      </c>
      <c r="M270" s="462" t="s">
        <v>3805</v>
      </c>
      <c r="N270" s="462" t="s">
        <v>3806</v>
      </c>
      <c r="O270" s="504" t="s">
        <v>4133</v>
      </c>
      <c r="P270" s="14" t="s">
        <v>1847</v>
      </c>
      <c r="Q270"/>
      <c r="R270"/>
    </row>
    <row r="271" spans="1:18" s="44" customFormat="1">
      <c r="A271" s="1503" t="str">
        <f>IF(ISERROR(#REF!),"xx","")</f>
        <v>xx</v>
      </c>
      <c r="B271" s="730" t="s">
        <v>1725</v>
      </c>
      <c r="C271" s="1365"/>
      <c r="D271" s="663" t="s">
        <v>1721</v>
      </c>
      <c r="E271" s="664" t="s">
        <v>1726</v>
      </c>
      <c r="F271" s="1956">
        <v>425.27746800000006</v>
      </c>
      <c r="G271" s="477" t="s">
        <v>3984</v>
      </c>
      <c r="H271" s="501" t="s">
        <v>3985</v>
      </c>
      <c r="J271" s="462"/>
      <c r="K271" s="462"/>
      <c r="L271" s="462" t="s">
        <v>3777</v>
      </c>
      <c r="M271" s="462" t="s">
        <v>3805</v>
      </c>
      <c r="N271" s="462" t="s">
        <v>3806</v>
      </c>
      <c r="O271" s="504" t="s">
        <v>4133</v>
      </c>
      <c r="P271" s="14" t="s">
        <v>1848</v>
      </c>
      <c r="Q271"/>
      <c r="R271"/>
    </row>
    <row r="272" spans="1:18" s="44" customFormat="1">
      <c r="A272" s="1503" t="str">
        <f>IF(ISERROR(#REF!),"xx","")</f>
        <v>xx</v>
      </c>
      <c r="B272" s="734" t="s">
        <v>1727</v>
      </c>
      <c r="C272" s="1363"/>
      <c r="D272" s="666" t="s">
        <v>1721</v>
      </c>
      <c r="E272" s="667" t="s">
        <v>1728</v>
      </c>
      <c r="F272" s="1956">
        <v>425.27746800000006</v>
      </c>
      <c r="G272" s="472" t="s">
        <v>3984</v>
      </c>
      <c r="H272" s="499" t="s">
        <v>3985</v>
      </c>
      <c r="I272" s="48"/>
      <c r="J272" s="463"/>
      <c r="K272" s="463"/>
      <c r="L272" s="463" t="s">
        <v>3777</v>
      </c>
      <c r="M272" s="463" t="s">
        <v>3805</v>
      </c>
      <c r="N272" s="463" t="s">
        <v>3806</v>
      </c>
      <c r="O272" s="469" t="s">
        <v>4133</v>
      </c>
      <c r="P272" s="5" t="s">
        <v>1849</v>
      </c>
      <c r="Q272"/>
      <c r="R272"/>
    </row>
    <row r="273" spans="1:16" s="44" customFormat="1">
      <c r="A273" s="1503" t="str">
        <f>IF(ISERROR(#REF!),"xx","")</f>
        <v>xx</v>
      </c>
      <c r="B273" s="711">
        <v>9967000748</v>
      </c>
      <c r="C273" s="1353"/>
      <c r="D273" s="721" t="s">
        <v>755</v>
      </c>
      <c r="E273" s="713"/>
      <c r="F273" s="1956">
        <v>261.95400000000001</v>
      </c>
      <c r="G273" s="472" t="s">
        <v>3984</v>
      </c>
      <c r="H273" s="499" t="s">
        <v>3985</v>
      </c>
      <c r="I273" s="48"/>
      <c r="J273" s="463"/>
      <c r="K273" s="224" t="s">
        <v>3804</v>
      </c>
      <c r="L273" s="1838" t="s">
        <v>3777</v>
      </c>
      <c r="M273" s="1838" t="s">
        <v>3805</v>
      </c>
      <c r="N273" s="154" t="s">
        <v>3806</v>
      </c>
      <c r="O273" s="154" t="s">
        <v>4133</v>
      </c>
      <c r="P273" s="1839" t="s">
        <v>756</v>
      </c>
    </row>
    <row r="274" spans="1:16" ht="15" customHeight="1"/>
  </sheetData>
  <mergeCells count="1">
    <mergeCell ref="L2:M2"/>
  </mergeCells>
  <conditionalFormatting sqref="F82:F90 F15:F78 F92 F96:F109 F111:F129 F133:F137 F140:F172 F174:F206 F208:F214 F244:F247 F264:F273">
    <cfRule type="cellIs" dxfId="29" priority="43" stopIfTrue="1" operator="equal">
      <formula>0</formula>
    </cfRule>
  </conditionalFormatting>
  <pageMargins left="0.15748031496062992" right="0.19685039370078741" top="0.43307086614173229" bottom="0.35433070866141736" header="0.43307086614173229" footer="0.19685039370078741"/>
  <pageSetup paperSize="9" scale="62" fitToHeight="4" orientation="landscape" r:id="rId1"/>
  <headerFooter alignWithMargins="0">
    <oddFooter>&amp;C&amp;8&amp;F / &amp;N  page &amp;P / &amp;N   printed &amp;D</oddFooter>
  </headerFooter>
  <rowBreaks count="1" manualBreakCount="1">
    <brk id="66" min="1" max="1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39</vt:i4>
      </vt:variant>
    </vt:vector>
  </HeadingPairs>
  <TitlesOfParts>
    <vt:vector size="67" baseType="lpstr">
      <vt:lpstr>Front</vt:lpstr>
      <vt:lpstr>C227 C287</vt:lpstr>
      <vt:lpstr>C258 C308 C368</vt:lpstr>
      <vt:lpstr>C458 C558 C658</vt:lpstr>
      <vt:lpstr>C659 C759 AP C759</vt:lpstr>
      <vt:lpstr>C3110 C3100P</vt:lpstr>
      <vt:lpstr>C3351 C3851 C3851FS</vt:lpstr>
      <vt:lpstr>C3070&amp;L C3080&amp;P C83hc</vt:lpstr>
      <vt:lpstr>C6085 C6100</vt:lpstr>
      <vt:lpstr>185 226 266 306</vt:lpstr>
      <vt:lpstr>227 287 367</vt:lpstr>
      <vt:lpstr>308e 368e 458e 558e 658e</vt:lpstr>
      <vt:lpstr>758 958</vt:lpstr>
      <vt:lpstr>3602P 4402P 4702P</vt:lpstr>
      <vt:lpstr>3622 4052 4422 4752</vt:lpstr>
      <vt:lpstr>1100</vt:lpstr>
      <vt:lpstr>6120 6136(P)</vt:lpstr>
      <vt:lpstr>1250eP 2250P</vt:lpstr>
      <vt:lpstr>AL190</vt:lpstr>
      <vt:lpstr>Other Col</vt:lpstr>
      <vt:lpstr>Other BW</vt:lpstr>
      <vt:lpstr>Other PP Col</vt:lpstr>
      <vt:lpstr>Other PP BW</vt:lpstr>
      <vt:lpstr>Other LBP Printer</vt:lpstr>
      <vt:lpstr>Yield Office Colour Mach</vt:lpstr>
      <vt:lpstr>Yield Office BW Mach</vt:lpstr>
      <vt:lpstr>Accessories</vt:lpstr>
      <vt:lpstr>Mach List f. Acces</vt:lpstr>
      <vt:lpstr>'1100'!Заголовки_для_печати</vt:lpstr>
      <vt:lpstr>'1250eP 2250P'!Заголовки_для_печати</vt:lpstr>
      <vt:lpstr>'227 287 367'!Заголовки_для_печати</vt:lpstr>
      <vt:lpstr>'308e 368e 458e 558e 658e'!Заголовки_для_печати</vt:lpstr>
      <vt:lpstr>'6120 6136(P)'!Заголовки_для_печати</vt:lpstr>
      <vt:lpstr>'758 958'!Заголовки_для_печати</vt:lpstr>
      <vt:lpstr>'C227 C287'!Заголовки_для_печати</vt:lpstr>
      <vt:lpstr>'C258 C308 C368'!Заголовки_для_печати</vt:lpstr>
      <vt:lpstr>'C3070&amp;L C3080&amp;P C83hc'!Заголовки_для_печати</vt:lpstr>
      <vt:lpstr>'C3110 C3100P'!Заголовки_для_печати</vt:lpstr>
      <vt:lpstr>'C3351 C3851 C3851FS'!Заголовки_для_печати</vt:lpstr>
      <vt:lpstr>'C458 C558 C658'!Заголовки_для_печати</vt:lpstr>
      <vt:lpstr>'C6085 C6100'!Заголовки_для_печати</vt:lpstr>
      <vt:lpstr>'C659 C759 AP C759'!Заголовки_для_печати</vt:lpstr>
      <vt:lpstr>'Other BW'!Заголовки_для_печати</vt:lpstr>
      <vt:lpstr>'Other Col'!Заголовки_для_печати</vt:lpstr>
      <vt:lpstr>'Other LBP Printer'!Заголовки_для_печати</vt:lpstr>
      <vt:lpstr>'Other PP BW'!Заголовки_для_печати</vt:lpstr>
      <vt:lpstr>'Other PP Col'!Заголовки_для_печати</vt:lpstr>
      <vt:lpstr>'Yield Office BW Mach'!Заголовки_для_печати</vt:lpstr>
      <vt:lpstr>'Yield Office Colour Mach'!Заголовки_для_печати</vt:lpstr>
      <vt:lpstr>'1100'!Область_печати</vt:lpstr>
      <vt:lpstr>'1250eP 2250P'!Область_печати</vt:lpstr>
      <vt:lpstr>'227 287 367'!Область_печати</vt:lpstr>
      <vt:lpstr>'308e 368e 458e 558e 658e'!Область_печати</vt:lpstr>
      <vt:lpstr>'3622 4052 4422 4752'!Область_печати</vt:lpstr>
      <vt:lpstr>'6120 6136(P)'!Область_печати</vt:lpstr>
      <vt:lpstr>'758 958'!Область_печати</vt:lpstr>
      <vt:lpstr>'C227 C287'!Область_печати</vt:lpstr>
      <vt:lpstr>'C258 C308 C368'!Область_печати</vt:lpstr>
      <vt:lpstr>'C3070&amp;L C3080&amp;P C83hc'!Область_печати</vt:lpstr>
      <vt:lpstr>'C3110 C3100P'!Область_печати</vt:lpstr>
      <vt:lpstr>'C3351 C3851 C3851FS'!Область_печати</vt:lpstr>
      <vt:lpstr>'C458 C558 C658'!Область_печати</vt:lpstr>
      <vt:lpstr>'C6085 C6100'!Область_печати</vt:lpstr>
      <vt:lpstr>'C659 C759 AP C759'!Область_печати</vt:lpstr>
      <vt:lpstr>'Other LBP Printer'!Область_печати</vt:lpstr>
      <vt:lpstr>'Yield Office BW Mach'!Область_печати</vt:lpstr>
      <vt:lpstr>'Yield Office Colour Mach'!Область_печати</vt:lpstr>
    </vt:vector>
  </TitlesOfParts>
  <Company>Konica Minolta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D0001571</dc:creator>
  <cp:lastModifiedBy>AVPro</cp:lastModifiedBy>
  <cp:lastPrinted>2018-08-15T07:03:11Z</cp:lastPrinted>
  <dcterms:created xsi:type="dcterms:W3CDTF">2005-11-01T12:29:35Z</dcterms:created>
  <dcterms:modified xsi:type="dcterms:W3CDTF">2019-02-04T10:42:00Z</dcterms:modified>
</cp:coreProperties>
</file>