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040" windowHeight="9195" tabRatio="200" firstSheet="21" activeTab="21"/>
  </bookViews>
  <sheets>
    <sheet name="Table 1" sheetId="1" r:id="rId1"/>
    <sheet name="Table 1 (2)" sheetId="2" r:id="rId2"/>
    <sheet name="3" sheetId="3" r:id="rId3"/>
    <sheet name="3 (2)" sheetId="5" r:id="rId4"/>
    <sheet name="4" sheetId="6" r:id="rId5"/>
    <sheet name="5" sheetId="7" r:id="rId6"/>
    <sheet name="5 (2)" sheetId="8" r:id="rId7"/>
    <sheet name="64" sheetId="9" r:id="rId8"/>
    <sheet name="65" sheetId="10" r:id="rId9"/>
    <sheet name="13.07.2019 (2)" sheetId="12" r:id="rId10"/>
    <sheet name="07.08.2019" sheetId="13" r:id="rId11"/>
    <sheet name="26.08.2019" sheetId="14" r:id="rId12"/>
    <sheet name="26.08.2019 (2)" sheetId="15" r:id="rId13"/>
    <sheet name="26.08.2019 (3)" sheetId="16" r:id="rId14"/>
    <sheet name="13.09.2019" sheetId="17" r:id="rId15"/>
    <sheet name="30.09.2019" sheetId="18" r:id="rId16"/>
    <sheet name="10.10.2019" sheetId="19" r:id="rId17"/>
    <sheet name="2020" sheetId="20" r:id="rId18"/>
    <sheet name="2020 (2)" sheetId="21" r:id="rId19"/>
    <sheet name="2020 (3)" sheetId="22" r:id="rId20"/>
    <sheet name="2020 (4)" sheetId="23" r:id="rId21"/>
    <sheet name="2020 (5)" sheetId="24" r:id="rId22"/>
    <sheet name="2020 (6)" sheetId="25" r:id="rId23"/>
  </sheets>
  <definedNames>
    <definedName name="_xlnm.Print_Area" localSheetId="10">'07.08.2019'!$A$1:$H$93</definedName>
    <definedName name="_xlnm.Print_Area" localSheetId="16">'10.10.2019'!$A$1:$H$97</definedName>
    <definedName name="_xlnm.Print_Area" localSheetId="9">'13.07.2019 (2)'!$A$1:$H$93</definedName>
    <definedName name="_xlnm.Print_Area" localSheetId="14">'13.09.2019'!$A$1:$H$93</definedName>
    <definedName name="_xlnm.Print_Area" localSheetId="17">'2020'!$A$1:$H$97</definedName>
    <definedName name="_xlnm.Print_Area" localSheetId="18">'2020 (2)'!$A$1:$H$99</definedName>
    <definedName name="_xlnm.Print_Area" localSheetId="19">'2020 (3)'!$A$1:$H$106</definedName>
    <definedName name="_xlnm.Print_Area" localSheetId="20">'2020 (4)'!$A$1:$H$107</definedName>
    <definedName name="_xlnm.Print_Area" localSheetId="21">'2020 (5)'!$A$1:$H$114</definedName>
    <definedName name="_xlnm.Print_Area" localSheetId="22">'2020 (6)'!$A$1:$H$112</definedName>
    <definedName name="_xlnm.Print_Area" localSheetId="11">'26.08.2019'!$A$1:$H$94</definedName>
    <definedName name="_xlnm.Print_Area" localSheetId="12">'26.08.2019 (2)'!$A$1:$H$95</definedName>
    <definedName name="_xlnm.Print_Area" localSheetId="13">'26.08.2019 (3)'!$A$1:$H$95</definedName>
    <definedName name="_xlnm.Print_Area" localSheetId="2">'3'!$A$1:$I$72</definedName>
    <definedName name="_xlnm.Print_Area" localSheetId="3">'3 (2)'!$A$1:$H$68</definedName>
    <definedName name="_xlnm.Print_Area" localSheetId="15">'30.09.2019'!$A$1:$H$94</definedName>
    <definedName name="_xlnm.Print_Area" localSheetId="4">'4'!$A$1:$H$69</definedName>
    <definedName name="_xlnm.Print_Area" localSheetId="5">'5'!$A$1:$H$72</definedName>
    <definedName name="_xlnm.Print_Area" localSheetId="6">'5 (2)'!$A$1:$H$74</definedName>
    <definedName name="_xlnm.Print_Area" localSheetId="7">'64'!$A$1:$H$157</definedName>
    <definedName name="_xlnm.Print_Area" localSheetId="8">'65'!$A$1:$H$89</definedName>
    <definedName name="_xlnm.Print_Area" localSheetId="1">'Table 1 (2)'!$A$1:$I$104</definedName>
  </definedNames>
  <calcPr calcId="145621"/>
</workbook>
</file>

<file path=xl/calcChain.xml><?xml version="1.0" encoding="utf-8"?>
<calcChain xmlns="http://schemas.openxmlformats.org/spreadsheetml/2006/main">
  <c r="H50" i="24" l="1"/>
  <c r="H47" i="24" l="1"/>
  <c r="H29" i="24"/>
  <c r="H26" i="24"/>
  <c r="H66" i="24"/>
  <c r="H41" i="24"/>
  <c r="H37" i="24"/>
  <c r="H22" i="24"/>
  <c r="H19" i="24"/>
  <c r="H18" i="24"/>
  <c r="H37" i="25" l="1"/>
  <c r="H25" i="25" l="1"/>
  <c r="H26" i="25"/>
  <c r="H27" i="25"/>
  <c r="H47" i="25" l="1"/>
  <c r="H46" i="25"/>
  <c r="H38" i="25"/>
  <c r="G16" i="25"/>
  <c r="H16" i="25" s="1"/>
  <c r="G15" i="25"/>
  <c r="H15" i="25" s="1"/>
  <c r="G14" i="25"/>
  <c r="H14" i="25" s="1"/>
  <c r="H79" i="25"/>
  <c r="H78" i="25"/>
  <c r="H77" i="25"/>
  <c r="H76" i="25"/>
  <c r="H75" i="25"/>
  <c r="H74" i="25"/>
  <c r="H73" i="25"/>
  <c r="H72" i="25"/>
  <c r="H71" i="25"/>
  <c r="H70" i="25"/>
  <c r="H69" i="25"/>
  <c r="H68" i="25"/>
  <c r="H67" i="25"/>
  <c r="H66" i="25"/>
  <c r="H65" i="25"/>
  <c r="H64" i="25"/>
  <c r="H63" i="25"/>
  <c r="H62" i="25"/>
  <c r="H61" i="25"/>
  <c r="H60" i="25"/>
  <c r="H59" i="25"/>
  <c r="H58" i="25"/>
  <c r="H57" i="25"/>
  <c r="H56" i="25"/>
  <c r="H55" i="25"/>
  <c r="H54" i="25"/>
  <c r="H53" i="25"/>
  <c r="H48" i="25"/>
  <c r="H45" i="25"/>
  <c r="H44" i="25"/>
  <c r="H43" i="25"/>
  <c r="H42" i="25"/>
  <c r="H41" i="25"/>
  <c r="H40" i="25"/>
  <c r="H39" i="25"/>
  <c r="H29" i="25"/>
  <c r="H28" i="25"/>
  <c r="H24" i="25"/>
  <c r="H23" i="25"/>
  <c r="H22" i="25"/>
  <c r="H21" i="25"/>
  <c r="H19" i="25"/>
  <c r="H18" i="25"/>
  <c r="H17" i="25"/>
  <c r="H13" i="25"/>
  <c r="H12" i="25"/>
  <c r="H76" i="24" l="1"/>
  <c r="H75" i="24"/>
  <c r="H74" i="24"/>
  <c r="H73" i="24"/>
  <c r="H72" i="24"/>
  <c r="H71" i="24"/>
  <c r="H70" i="24"/>
  <c r="H69" i="24"/>
  <c r="H68" i="24"/>
  <c r="H67" i="24"/>
  <c r="H65" i="24"/>
  <c r="H64" i="24"/>
  <c r="H63" i="24"/>
  <c r="H62" i="24"/>
  <c r="H61" i="24"/>
  <c r="H60" i="24"/>
  <c r="H59" i="24"/>
  <c r="H58" i="24"/>
  <c r="H57" i="24"/>
  <c r="H56" i="24"/>
  <c r="H54" i="24"/>
  <c r="H53" i="24"/>
  <c r="H52" i="24"/>
  <c r="H51" i="24"/>
  <c r="H49" i="24"/>
  <c r="H48" i="24"/>
  <c r="H44" i="24"/>
  <c r="H43" i="24"/>
  <c r="H42" i="24"/>
  <c r="H40" i="24"/>
  <c r="H39" i="24"/>
  <c r="H38" i="24"/>
  <c r="H28" i="24"/>
  <c r="H25" i="24"/>
  <c r="H24" i="24"/>
  <c r="H23" i="24"/>
  <c r="H21" i="24"/>
  <c r="H17" i="24"/>
  <c r="H16" i="24"/>
  <c r="H15" i="24"/>
  <c r="H14" i="24"/>
  <c r="H13" i="24"/>
  <c r="H12" i="24"/>
  <c r="H72" i="23" l="1"/>
  <c r="H71" i="23"/>
  <c r="H70" i="23"/>
  <c r="H69" i="23"/>
  <c r="H68" i="23"/>
  <c r="H67" i="23"/>
  <c r="H66" i="23"/>
  <c r="H65" i="23"/>
  <c r="H64" i="23"/>
  <c r="H63" i="23"/>
  <c r="H62" i="23"/>
  <c r="H61" i="23"/>
  <c r="H59" i="23"/>
  <c r="H60" i="23"/>
  <c r="H58" i="23"/>
  <c r="H57" i="23"/>
  <c r="H56" i="23"/>
  <c r="H55" i="23"/>
  <c r="H54" i="23"/>
  <c r="H53" i="23"/>
  <c r="H52" i="23"/>
  <c r="H50" i="23"/>
  <c r="H49" i="23"/>
  <c r="H48" i="23"/>
  <c r="H47" i="23"/>
  <c r="H46" i="23"/>
  <c r="H45" i="23"/>
  <c r="H44" i="23"/>
  <c r="H43" i="23"/>
  <c r="H42" i="23"/>
  <c r="H41" i="23"/>
  <c r="H40" i="23"/>
  <c r="H39" i="23"/>
  <c r="H38" i="23"/>
  <c r="H37" i="23"/>
  <c r="H36" i="23"/>
  <c r="H35" i="23"/>
  <c r="H28" i="23"/>
  <c r="H27" i="23"/>
  <c r="H26" i="23"/>
  <c r="H25" i="23"/>
  <c r="H24" i="23"/>
  <c r="H23" i="23"/>
  <c r="H22" i="23"/>
  <c r="H21" i="23"/>
  <c r="H19" i="23"/>
  <c r="H18" i="23"/>
  <c r="H17" i="23"/>
  <c r="H16" i="23"/>
  <c r="H15" i="23"/>
  <c r="H14" i="23"/>
  <c r="H13" i="23"/>
  <c r="H12" i="23"/>
  <c r="H57" i="22" l="1"/>
  <c r="H52" i="22"/>
  <c r="H53" i="22"/>
  <c r="H51" i="22"/>
  <c r="H47" i="22"/>
  <c r="H45" i="22"/>
  <c r="H60" i="22"/>
  <c r="H70" i="22"/>
  <c r="H69" i="22"/>
  <c r="H68" i="22"/>
  <c r="H67" i="22"/>
  <c r="H66" i="22"/>
  <c r="H65" i="22"/>
  <c r="H64" i="22"/>
  <c r="H63" i="22"/>
  <c r="H62" i="22"/>
  <c r="H61" i="22"/>
  <c r="H59" i="22"/>
  <c r="H58" i="22"/>
  <c r="H56" i="22"/>
  <c r="H55" i="22"/>
  <c r="H54" i="22"/>
  <c r="H50" i="22"/>
  <c r="H48" i="22"/>
  <c r="H46" i="22"/>
  <c r="H42" i="22"/>
  <c r="H44" i="22"/>
  <c r="H43" i="22"/>
  <c r="H41" i="22"/>
  <c r="H40" i="22"/>
  <c r="H39" i="22"/>
  <c r="H38" i="22"/>
  <c r="H37" i="22"/>
  <c r="H36" i="22"/>
  <c r="H35" i="22"/>
  <c r="H34" i="22"/>
  <c r="H33" i="22"/>
  <c r="H32" i="22"/>
  <c r="H31" i="22"/>
  <c r="H28" i="22"/>
  <c r="H27" i="22"/>
  <c r="H26" i="22"/>
  <c r="H25" i="22"/>
  <c r="H24" i="22"/>
  <c r="H23" i="22"/>
  <c r="H22" i="22"/>
  <c r="H21" i="22"/>
  <c r="H19" i="22"/>
  <c r="H18" i="22"/>
  <c r="H17" i="22"/>
  <c r="H16" i="22"/>
  <c r="H15" i="22"/>
  <c r="H14" i="22"/>
  <c r="H13" i="22"/>
  <c r="H12" i="22"/>
  <c r="H24" i="21" l="1"/>
  <c r="H63" i="21"/>
  <c r="H62" i="21"/>
  <c r="H61" i="21"/>
  <c r="H60" i="21"/>
  <c r="H59" i="21"/>
  <c r="H58" i="21"/>
  <c r="H57" i="21"/>
  <c r="H54" i="21"/>
  <c r="H56" i="21"/>
  <c r="H55" i="21"/>
  <c r="H53" i="21"/>
  <c r="H52" i="21"/>
  <c r="H51" i="21"/>
  <c r="H50" i="21"/>
  <c r="H49" i="21"/>
  <c r="H48" i="21"/>
  <c r="H46" i="21"/>
  <c r="H45" i="21"/>
  <c r="H44" i="21"/>
  <c r="H43" i="21"/>
  <c r="H42" i="21"/>
  <c r="H41" i="21"/>
  <c r="H40" i="21"/>
  <c r="H39" i="21"/>
  <c r="H38" i="21"/>
  <c r="H37" i="21"/>
  <c r="H36" i="21"/>
  <c r="H35" i="21"/>
  <c r="H34" i="21"/>
  <c r="H33" i="21"/>
  <c r="H32" i="21"/>
  <c r="H31" i="21"/>
  <c r="H28" i="21"/>
  <c r="H27" i="21"/>
  <c r="H26" i="21"/>
  <c r="H25" i="21"/>
  <c r="H23" i="21"/>
  <c r="H22" i="21"/>
  <c r="H21" i="21"/>
  <c r="H19" i="21"/>
  <c r="H18" i="21"/>
  <c r="H17" i="21"/>
  <c r="H16" i="21"/>
  <c r="H15" i="21"/>
  <c r="H14" i="21"/>
  <c r="H13" i="21"/>
  <c r="H12" i="21"/>
  <c r="H54" i="20" l="1"/>
  <c r="H47" i="20" l="1"/>
  <c r="H52" i="20"/>
  <c r="H61" i="20"/>
  <c r="H60" i="20"/>
  <c r="H59" i="20"/>
  <c r="H58" i="20"/>
  <c r="H57" i="20"/>
  <c r="H56" i="20"/>
  <c r="H55" i="20"/>
  <c r="H53" i="20"/>
  <c r="H51" i="20"/>
  <c r="H50" i="20"/>
  <c r="H49" i="20"/>
  <c r="H48" i="20"/>
  <c r="H46" i="20"/>
  <c r="H44" i="20"/>
  <c r="H43" i="20"/>
  <c r="H42" i="20"/>
  <c r="H41" i="20"/>
  <c r="H40" i="20"/>
  <c r="H39" i="20"/>
  <c r="H38" i="20"/>
  <c r="H37" i="20"/>
  <c r="H36" i="20"/>
  <c r="H35" i="20"/>
  <c r="H34" i="20"/>
  <c r="H33" i="20"/>
  <c r="H32" i="20"/>
  <c r="H31" i="20"/>
  <c r="H30" i="20"/>
  <c r="H29" i="20"/>
  <c r="H26" i="20"/>
  <c r="H25" i="20"/>
  <c r="H24" i="20"/>
  <c r="H23" i="20"/>
  <c r="H22" i="20"/>
  <c r="H21" i="20"/>
  <c r="H20" i="20"/>
  <c r="H18" i="20"/>
  <c r="H17" i="20"/>
  <c r="H16" i="20"/>
  <c r="H15" i="20"/>
  <c r="H14" i="20"/>
  <c r="H13" i="20"/>
  <c r="H12" i="20"/>
  <c r="H11" i="20"/>
  <c r="H23" i="19" l="1"/>
  <c r="H48" i="19" l="1"/>
  <c r="H25" i="19" l="1"/>
  <c r="H22" i="19"/>
  <c r="H40" i="19"/>
  <c r="H59" i="19"/>
  <c r="H58" i="19"/>
  <c r="H57" i="19"/>
  <c r="H56" i="19"/>
  <c r="H55" i="19"/>
  <c r="H54" i="19"/>
  <c r="H53" i="19"/>
  <c r="H52" i="19"/>
  <c r="H51" i="19"/>
  <c r="H50" i="19"/>
  <c r="H49" i="19"/>
  <c r="H47" i="19"/>
  <c r="H46" i="19"/>
  <c r="H44" i="19"/>
  <c r="H43" i="19"/>
  <c r="H42" i="19"/>
  <c r="H41" i="19"/>
  <c r="H39" i="19"/>
  <c r="H38" i="19"/>
  <c r="H37" i="19"/>
  <c r="H36" i="19"/>
  <c r="H35" i="19"/>
  <c r="H34" i="19"/>
  <c r="H33" i="19"/>
  <c r="H32" i="19"/>
  <c r="H31" i="19"/>
  <c r="H30" i="19"/>
  <c r="H29" i="19"/>
  <c r="H26" i="19"/>
  <c r="H24" i="19"/>
  <c r="H21" i="19"/>
  <c r="H20" i="19"/>
  <c r="H18" i="19"/>
  <c r="H17" i="19"/>
  <c r="H16" i="19"/>
  <c r="H15" i="19"/>
  <c r="H14" i="19"/>
  <c r="H13" i="19"/>
  <c r="H12" i="19"/>
  <c r="H11" i="19"/>
  <c r="H43" i="18" l="1"/>
  <c r="H47" i="18"/>
  <c r="H56" i="18"/>
  <c r="H55" i="18"/>
  <c r="H54" i="18"/>
  <c r="H53" i="18"/>
  <c r="H52" i="18"/>
  <c r="H51" i="18"/>
  <c r="H50" i="18"/>
  <c r="H49" i="18"/>
  <c r="H48" i="18"/>
  <c r="H46" i="18"/>
  <c r="H45" i="18"/>
  <c r="H44" i="18"/>
  <c r="H41" i="18"/>
  <c r="H40" i="18"/>
  <c r="H39" i="18"/>
  <c r="H38" i="18"/>
  <c r="H37" i="18"/>
  <c r="H36" i="18"/>
  <c r="H35" i="18"/>
  <c r="H34" i="18"/>
  <c r="H33" i="18"/>
  <c r="H32" i="18"/>
  <c r="H31" i="18"/>
  <c r="H30" i="18"/>
  <c r="H29" i="18"/>
  <c r="H28" i="18"/>
  <c r="H27" i="18"/>
  <c r="H25" i="18"/>
  <c r="H24" i="18"/>
  <c r="H23" i="18"/>
  <c r="H22" i="18"/>
  <c r="H21" i="18"/>
  <c r="H20" i="18"/>
  <c r="H18" i="18"/>
  <c r="H17" i="18"/>
  <c r="H16" i="18"/>
  <c r="H15" i="18"/>
  <c r="H14" i="18"/>
  <c r="H13" i="18"/>
  <c r="H12" i="18"/>
  <c r="H11" i="18"/>
  <c r="H39" i="17" l="1"/>
  <c r="H55" i="17"/>
  <c r="H54" i="17"/>
  <c r="H53" i="17"/>
  <c r="H52" i="17"/>
  <c r="H51" i="17"/>
  <c r="H50" i="17"/>
  <c r="H49" i="17"/>
  <c r="H48" i="17"/>
  <c r="H47" i="17"/>
  <c r="H46" i="17"/>
  <c r="H45" i="17"/>
  <c r="H44" i="17"/>
  <c r="H42" i="17"/>
  <c r="H41" i="17"/>
  <c r="H40" i="17"/>
  <c r="H38" i="17"/>
  <c r="H37" i="17"/>
  <c r="H36" i="17"/>
  <c r="H35" i="17"/>
  <c r="H34" i="17"/>
  <c r="H33" i="17"/>
  <c r="H32" i="17"/>
  <c r="H31" i="17"/>
  <c r="H30" i="17"/>
  <c r="H29" i="17"/>
  <c r="H28" i="17"/>
  <c r="H27" i="17"/>
  <c r="H25" i="17"/>
  <c r="H24" i="17"/>
  <c r="H23" i="17"/>
  <c r="H22" i="17"/>
  <c r="H21" i="17"/>
  <c r="H20" i="17"/>
  <c r="H18" i="17"/>
  <c r="H17" i="17"/>
  <c r="H16" i="17"/>
  <c r="H15" i="17"/>
  <c r="H14" i="17"/>
  <c r="H13" i="17"/>
  <c r="H12" i="17"/>
  <c r="H11" i="17"/>
  <c r="H54" i="16" l="1"/>
  <c r="H57" i="16"/>
  <c r="H56" i="16"/>
  <c r="H55" i="16"/>
  <c r="H53" i="16"/>
  <c r="H52" i="16"/>
  <c r="H51" i="16"/>
  <c r="H50" i="16"/>
  <c r="H49" i="16"/>
  <c r="H48" i="16"/>
  <c r="H47" i="16"/>
  <c r="H46" i="16"/>
  <c r="H45" i="16"/>
  <c r="H42" i="16"/>
  <c r="H41" i="16"/>
  <c r="H40" i="16"/>
  <c r="H39" i="16"/>
  <c r="H38" i="16"/>
  <c r="H37" i="16"/>
  <c r="H36" i="16"/>
  <c r="H35" i="16"/>
  <c r="H34" i="16"/>
  <c r="H33" i="16"/>
  <c r="H32" i="16"/>
  <c r="H31" i="16"/>
  <c r="H30" i="16"/>
  <c r="H29" i="16"/>
  <c r="H28" i="16"/>
  <c r="H25" i="16"/>
  <c r="H24" i="16"/>
  <c r="H23" i="16"/>
  <c r="H22" i="16"/>
  <c r="H21" i="16"/>
  <c r="H20" i="16"/>
  <c r="H18" i="16"/>
  <c r="H17" i="16"/>
  <c r="H16" i="16"/>
  <c r="H15" i="16"/>
  <c r="H14" i="16"/>
  <c r="H13" i="16"/>
  <c r="H12" i="16"/>
  <c r="H11" i="16"/>
  <c r="H54" i="15"/>
  <c r="H57" i="15" l="1"/>
  <c r="H56" i="15"/>
  <c r="H55" i="15"/>
  <c r="H53" i="15"/>
  <c r="H52" i="15"/>
  <c r="H51" i="15"/>
  <c r="H50" i="15"/>
  <c r="H49" i="15"/>
  <c r="H48" i="15"/>
  <c r="H47" i="15"/>
  <c r="H46" i="15"/>
  <c r="H45" i="15"/>
  <c r="H42" i="15"/>
  <c r="H41" i="15"/>
  <c r="H40" i="15"/>
  <c r="H39" i="15"/>
  <c r="H38" i="15"/>
  <c r="H37" i="15"/>
  <c r="H36" i="15"/>
  <c r="H35" i="15"/>
  <c r="H34" i="15"/>
  <c r="H33" i="15"/>
  <c r="H32" i="15"/>
  <c r="H31" i="15"/>
  <c r="H30" i="15"/>
  <c r="H29" i="15"/>
  <c r="H28" i="15"/>
  <c r="H25" i="15"/>
  <c r="H24" i="15"/>
  <c r="H23" i="15"/>
  <c r="H22" i="15"/>
  <c r="H21" i="15"/>
  <c r="H20" i="15"/>
  <c r="H18" i="15"/>
  <c r="H17" i="15"/>
  <c r="H16" i="15"/>
  <c r="H15" i="15"/>
  <c r="H14" i="15"/>
  <c r="H13" i="15"/>
  <c r="H12" i="15"/>
  <c r="H11" i="15"/>
  <c r="H49" i="14" l="1"/>
  <c r="H28" i="14"/>
  <c r="H50" i="14" l="1"/>
  <c r="H40" i="14"/>
  <c r="H56" i="14"/>
  <c r="H55" i="14"/>
  <c r="H54" i="14"/>
  <c r="H53" i="14"/>
  <c r="H52" i="14"/>
  <c r="H51" i="14"/>
  <c r="H48" i="14"/>
  <c r="H47" i="14"/>
  <c r="H46" i="14"/>
  <c r="H45" i="14"/>
  <c r="H42" i="14"/>
  <c r="H41" i="14"/>
  <c r="H39" i="14"/>
  <c r="H38" i="14"/>
  <c r="H37" i="14"/>
  <c r="H36" i="14"/>
  <c r="H35" i="14"/>
  <c r="H34" i="14"/>
  <c r="H33" i="14"/>
  <c r="H32" i="14"/>
  <c r="H31" i="14"/>
  <c r="H30" i="14"/>
  <c r="H29" i="14"/>
  <c r="H25" i="14"/>
  <c r="H24" i="14"/>
  <c r="H23" i="14"/>
  <c r="H22" i="14"/>
  <c r="H21" i="14"/>
  <c r="H20" i="14"/>
  <c r="H18" i="14"/>
  <c r="H17" i="14"/>
  <c r="H16" i="14"/>
  <c r="H15" i="14"/>
  <c r="H14" i="14"/>
  <c r="H13" i="14"/>
  <c r="H12" i="14"/>
  <c r="H11" i="14"/>
  <c r="H12" i="13" l="1"/>
  <c r="H35" i="13" l="1"/>
  <c r="H29" i="13"/>
  <c r="H34" i="13"/>
  <c r="H55" i="13"/>
  <c r="H54" i="13"/>
  <c r="H53" i="13"/>
  <c r="H52" i="13"/>
  <c r="H51" i="13"/>
  <c r="H50" i="13"/>
  <c r="H49" i="13"/>
  <c r="H48" i="13"/>
  <c r="H47" i="13"/>
  <c r="H46" i="13"/>
  <c r="H45" i="13"/>
  <c r="H42" i="13"/>
  <c r="H41" i="13"/>
  <c r="H40" i="13"/>
  <c r="H39" i="13"/>
  <c r="H38" i="13"/>
  <c r="H37" i="13"/>
  <c r="H36" i="13"/>
  <c r="H33" i="13"/>
  <c r="H32" i="13"/>
  <c r="H31" i="13"/>
  <c r="H30" i="13"/>
  <c r="H25" i="13"/>
  <c r="H24" i="13"/>
  <c r="H23" i="13"/>
  <c r="H22" i="13"/>
  <c r="H21" i="13"/>
  <c r="H20" i="13"/>
  <c r="H18" i="13"/>
  <c r="H17" i="13"/>
  <c r="H16" i="13"/>
  <c r="H15" i="13"/>
  <c r="H14" i="13"/>
  <c r="H13" i="13"/>
  <c r="H11" i="13"/>
  <c r="H32" i="12" l="1"/>
  <c r="H20" i="12" l="1"/>
  <c r="H55" i="12"/>
  <c r="H54" i="12"/>
  <c r="H53" i="12"/>
  <c r="H52" i="12"/>
  <c r="H51" i="12"/>
  <c r="H50" i="12"/>
  <c r="H49" i="12"/>
  <c r="H48" i="12"/>
  <c r="H47" i="12"/>
  <c r="H46" i="12"/>
  <c r="H45" i="12"/>
  <c r="H42" i="12"/>
  <c r="H41" i="12"/>
  <c r="H40" i="12"/>
  <c r="H39" i="12"/>
  <c r="H38" i="12"/>
  <c r="H37" i="12"/>
  <c r="H36" i="12"/>
  <c r="H34" i="12"/>
  <c r="H33" i="12"/>
  <c r="H31" i="12"/>
  <c r="H30" i="12"/>
  <c r="H29" i="12"/>
  <c r="H25" i="12"/>
  <c r="H24" i="12"/>
  <c r="H23" i="12"/>
  <c r="H22" i="12"/>
  <c r="H21" i="12"/>
  <c r="H18" i="12"/>
  <c r="H17" i="12"/>
  <c r="H16" i="12"/>
  <c r="H15" i="12"/>
  <c r="H14" i="12"/>
  <c r="H13" i="12"/>
  <c r="H12" i="12"/>
  <c r="H11" i="12"/>
  <c r="H51" i="10" l="1"/>
  <c r="H50" i="10"/>
  <c r="H49" i="10"/>
  <c r="H48" i="10"/>
  <c r="H47" i="10"/>
  <c r="H46" i="10"/>
  <c r="H45" i="10"/>
  <c r="H44" i="10"/>
  <c r="H43" i="10"/>
  <c r="H42" i="10"/>
  <c r="H38" i="10"/>
  <c r="H37" i="10"/>
  <c r="H36" i="10"/>
  <c r="H35" i="10"/>
  <c r="H34" i="10"/>
  <c r="H33" i="10"/>
  <c r="H32" i="10"/>
  <c r="H31" i="10"/>
  <c r="H30" i="10"/>
  <c r="H29" i="10"/>
  <c r="H28" i="10"/>
  <c r="H27" i="10"/>
  <c r="H23" i="10"/>
  <c r="H22" i="10"/>
  <c r="H21" i="10"/>
  <c r="H20" i="10"/>
  <c r="H18" i="10"/>
  <c r="H17" i="10"/>
  <c r="H16" i="10"/>
  <c r="H15" i="10"/>
  <c r="H14" i="10"/>
  <c r="H13" i="10"/>
  <c r="H12" i="10"/>
  <c r="H11" i="10"/>
  <c r="H51" i="9" l="1"/>
  <c r="H50" i="9"/>
  <c r="H49" i="9"/>
  <c r="H48" i="9"/>
  <c r="H47" i="9"/>
  <c r="H46" i="9"/>
  <c r="H45" i="9"/>
  <c r="H44" i="9"/>
  <c r="H43" i="9"/>
  <c r="H42" i="9"/>
  <c r="H38" i="9"/>
  <c r="H37" i="9"/>
  <c r="H36" i="9"/>
  <c r="H35" i="9"/>
  <c r="H34" i="9"/>
  <c r="H33" i="9"/>
  <c r="H32" i="9"/>
  <c r="H31" i="9"/>
  <c r="H30" i="9"/>
  <c r="H29" i="9"/>
  <c r="H28" i="9"/>
  <c r="H27" i="9"/>
  <c r="H23" i="9"/>
  <c r="H22" i="9"/>
  <c r="H21" i="9"/>
  <c r="H20" i="9"/>
  <c r="H18" i="9"/>
  <c r="H17" i="9"/>
  <c r="H16" i="9"/>
  <c r="H15" i="9"/>
  <c r="H14" i="9"/>
  <c r="H13" i="9"/>
  <c r="H12" i="9"/>
  <c r="H11" i="9"/>
  <c r="H56" i="8"/>
  <c r="H55" i="8"/>
  <c r="H47" i="8"/>
  <c r="H46" i="8"/>
  <c r="H45" i="8"/>
  <c r="H44" i="8"/>
  <c r="H43" i="8"/>
  <c r="G42" i="8"/>
  <c r="H42" i="8" s="1"/>
  <c r="H37" i="8"/>
  <c r="H36" i="8"/>
  <c r="H35" i="8"/>
  <c r="H34" i="8"/>
  <c r="H33" i="8"/>
  <c r="H32" i="8"/>
  <c r="H31" i="8"/>
  <c r="H30" i="8"/>
  <c r="H29" i="8"/>
  <c r="H28" i="8"/>
  <c r="H27" i="8"/>
  <c r="H26" i="8"/>
  <c r="H25" i="8"/>
  <c r="H24" i="8"/>
  <c r="H23" i="8"/>
  <c r="H22" i="8"/>
  <c r="H21" i="8"/>
  <c r="H20" i="8"/>
  <c r="H19" i="8"/>
  <c r="H18" i="8"/>
  <c r="H17" i="8"/>
  <c r="H16" i="8"/>
  <c r="H14" i="8"/>
  <c r="H13" i="8"/>
  <c r="H12" i="8"/>
  <c r="H11" i="8"/>
  <c r="H54" i="7"/>
  <c r="H53" i="7"/>
  <c r="H45" i="7"/>
  <c r="H44" i="7"/>
  <c r="H43" i="7"/>
  <c r="H42" i="7"/>
  <c r="H41" i="7"/>
  <c r="G40" i="7"/>
  <c r="H40" i="7" s="1"/>
  <c r="H35" i="7"/>
  <c r="H34" i="7"/>
  <c r="H33" i="7"/>
  <c r="H32" i="7"/>
  <c r="H31" i="7"/>
  <c r="H30" i="7"/>
  <c r="H29" i="7"/>
  <c r="H28" i="7"/>
  <c r="H27" i="7"/>
  <c r="H26" i="7"/>
  <c r="H25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H44" i="6"/>
  <c r="H43" i="6"/>
  <c r="H42" i="6"/>
  <c r="H41" i="6"/>
  <c r="H40" i="6"/>
  <c r="G39" i="6"/>
  <c r="H39" i="6" s="1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44" i="5"/>
  <c r="H43" i="5"/>
  <c r="H42" i="5"/>
  <c r="H41" i="5"/>
  <c r="H40" i="5"/>
  <c r="G39" i="5"/>
  <c r="H39" i="5" s="1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</calcChain>
</file>

<file path=xl/sharedStrings.xml><?xml version="1.0" encoding="utf-8"?>
<sst xmlns="http://schemas.openxmlformats.org/spreadsheetml/2006/main" count="2598" uniqueCount="279">
  <si>
    <t>Арматура  класса АІІІ</t>
  </si>
  <si>
    <t>Вес п/м</t>
  </si>
  <si>
    <t>Цена за метр</t>
  </si>
  <si>
    <t>Цена за тонну</t>
  </si>
  <si>
    <t xml:space="preserve">Трубы профильные </t>
  </si>
  <si>
    <t>Цена за шт.</t>
  </si>
  <si>
    <t>Арматура класса А І (круг)</t>
  </si>
  <si>
    <t>на заказ</t>
  </si>
  <si>
    <t>Уголок стальной равнополочный</t>
  </si>
  <si>
    <t>Листы горячекатаные</t>
  </si>
  <si>
    <t>1,25 х 2,5</t>
  </si>
  <si>
    <t>1 х 2</t>
  </si>
  <si>
    <t>1,5 х 6</t>
  </si>
  <si>
    <t>Листы оцинкованные</t>
  </si>
  <si>
    <t>Лист 0,4 мм</t>
  </si>
  <si>
    <t>Лист 0,5 мм</t>
  </si>
  <si>
    <t>Лист 0,7 мм</t>
  </si>
  <si>
    <t>Лист 1,0 мм</t>
  </si>
  <si>
    <t>Трубы электросварные</t>
  </si>
  <si>
    <t>Швеллер</t>
  </si>
  <si>
    <t>Швеллер 8</t>
  </si>
  <si>
    <t>Швеллер 10</t>
  </si>
  <si>
    <t>Швеллер 12</t>
  </si>
  <si>
    <t>Швеллер 14</t>
  </si>
  <si>
    <t>Швеллер 16</t>
  </si>
  <si>
    <t>Швеллер 18</t>
  </si>
  <si>
    <t>Швеллер 20</t>
  </si>
  <si>
    <t>Профлист (профнастил)</t>
  </si>
  <si>
    <t>Профлист оцинкованный Н 21 (1,05х6)</t>
  </si>
  <si>
    <t>а также на заказ в короткие сроки можем привезти или изготовить следующие позиций:</t>
  </si>
  <si>
    <t>Наименование, образец</t>
  </si>
  <si>
    <t>размер,мм</t>
  </si>
  <si>
    <t xml:space="preserve">25*3 </t>
  </si>
  <si>
    <t xml:space="preserve">32*3 </t>
  </si>
  <si>
    <t xml:space="preserve">45*4 </t>
  </si>
  <si>
    <t xml:space="preserve"> 50*5 </t>
  </si>
  <si>
    <t xml:space="preserve"> 40*4 </t>
  </si>
  <si>
    <t xml:space="preserve">63*5 </t>
  </si>
  <si>
    <t xml:space="preserve">63*6 </t>
  </si>
  <si>
    <t>Балка Б-1</t>
  </si>
  <si>
    <t xml:space="preserve"> Ф 15 х 2,8                      5,8м</t>
  </si>
  <si>
    <t xml:space="preserve"> Ф 20 х 2,8                     5,8м</t>
  </si>
  <si>
    <t xml:space="preserve"> Ф 25 х 3,2                     5,8м</t>
  </si>
  <si>
    <t xml:space="preserve"> Ф 32 х 3,2                     5,8м</t>
  </si>
  <si>
    <t>Ф 40 х 3,5                      10м</t>
  </si>
  <si>
    <t>Ф 50 х 3,5                      10м</t>
  </si>
  <si>
    <t xml:space="preserve"> Ф 65 х 3,5                      10м</t>
  </si>
  <si>
    <t xml:space="preserve"> Ф 80 х 4                         10м</t>
  </si>
  <si>
    <t xml:space="preserve"> Ф 108 х 4                      11,7м</t>
  </si>
  <si>
    <t xml:space="preserve"> Ф 114 х 4                      11,7м</t>
  </si>
  <si>
    <t xml:space="preserve"> Ф 133 х 4                      11,7м</t>
  </si>
  <si>
    <t xml:space="preserve"> Ф 159 х 4,5                   11,7м</t>
  </si>
  <si>
    <t xml:space="preserve"> Ф 219 х 6                      11,7м</t>
  </si>
  <si>
    <t xml:space="preserve"> 20х20х1,2</t>
  </si>
  <si>
    <t xml:space="preserve"> 20х20х1,5</t>
  </si>
  <si>
    <t xml:space="preserve"> 25х25х1,5</t>
  </si>
  <si>
    <t xml:space="preserve"> 30х30х1,5</t>
  </si>
  <si>
    <t xml:space="preserve"> 40х20х1,5</t>
  </si>
  <si>
    <t xml:space="preserve"> 40х40х2</t>
  </si>
  <si>
    <t xml:space="preserve"> 50х25х1,5</t>
  </si>
  <si>
    <t xml:space="preserve"> 50х50х1,5</t>
  </si>
  <si>
    <t xml:space="preserve"> 50х50х2</t>
  </si>
  <si>
    <t xml:space="preserve"> 60х40х2</t>
  </si>
  <si>
    <t xml:space="preserve"> 60х40х3</t>
  </si>
  <si>
    <t xml:space="preserve"> 60х60х2</t>
  </si>
  <si>
    <t xml:space="preserve"> 80х40х2</t>
  </si>
  <si>
    <t xml:space="preserve"> 80х80х3</t>
  </si>
  <si>
    <t xml:space="preserve"> 80х80х4</t>
  </si>
  <si>
    <t xml:space="preserve"> 80х80х5</t>
  </si>
  <si>
    <t>100х100х4</t>
  </si>
  <si>
    <t>ТОО "СтройРесурсы"</t>
  </si>
  <si>
    <t>г.Кокшетау, ул.Ш.Уалиханова 195</t>
  </si>
  <si>
    <t>Stroiresurs@mail.kz</t>
  </si>
  <si>
    <r>
      <rPr>
        <sz val="9"/>
        <rFont val="Sylfaen"/>
        <family val="1"/>
        <charset val="204"/>
      </rPr>
      <t>Профлист оцинкованный
Н 35 (1,05х6)</t>
    </r>
  </si>
  <si>
    <r>
      <rPr>
        <sz val="9"/>
        <rFont val="Sylfaen"/>
        <family val="1"/>
        <charset val="204"/>
      </rPr>
      <t>Профлист оцинкованный
Н 60 (0,9х6)</t>
    </r>
  </si>
  <si>
    <r>
      <rPr>
        <b/>
        <sz val="9"/>
        <rFont val="Sylfaen"/>
        <family val="1"/>
        <charset val="204"/>
      </rPr>
      <t>Имеем также возможность на заказ изгототовить под ваш размер. Имеется дополнительно лист и профлисты с
полимерным покрытием. RALL 9003, 9002, 1005</t>
    </r>
  </si>
  <si>
    <t>8 (7162) 52-08-80</t>
  </si>
  <si>
    <t xml:space="preserve">тел. +7 (7162)52-08-80, +7 (777) 87-47-000                                                                                          тел. +7 (7162)52-08-80, +7 (777) 87-47-000    </t>
  </si>
  <si>
    <t xml:space="preserve">Электрондық мекен-жай: Stroiresurs@mail.kz                                                                                     Электронный адрес: Stroiresurs@mail.kz                          </t>
  </si>
  <si>
    <t>Прайс лист от 13.04.2019 года</t>
  </si>
  <si>
    <t xml:space="preserve">Көкшетау қ., Ш.Уәлиханов к-сі 195                                                                                                          г. Кокшетау ,ул Ш.Уалиханова 195      </t>
  </si>
  <si>
    <t>"СтройРесурсы" ЖШС                                                                                                                              ТОО "СтройРесурсы"</t>
  </si>
  <si>
    <t xml:space="preserve">"СтройРесурсы" ЖШС                 </t>
  </si>
  <si>
    <t xml:space="preserve">Көкшетау қ., Ш.Уәлиханов к-сі 195                             </t>
  </si>
  <si>
    <t xml:space="preserve">Электрондық мекен-жай: Stroiresurs@mail.kz </t>
  </si>
  <si>
    <t xml:space="preserve">"СтройРесурсы" ЖШС    </t>
  </si>
  <si>
    <t xml:space="preserve">  г. Кокшетау ,ул Ш.Уалиханова 195      </t>
  </si>
  <si>
    <t xml:space="preserve">Электронный адрес: Stroiresurs@mail.kz     </t>
  </si>
  <si>
    <t>Прайс лист от 13.04.2019 г.</t>
  </si>
  <si>
    <t xml:space="preserve">тел. +7 (7162) 52-08-80,                                     +7 (777) 87-47-000    </t>
  </si>
  <si>
    <t xml:space="preserve"> тел. +7 (7162) 52-08-80,                           +7 (777) 87-47-000    </t>
  </si>
  <si>
    <r>
      <rPr>
        <sz val="10"/>
        <rFont val="Sylfaen"/>
        <family val="1"/>
        <charset val="204"/>
      </rPr>
      <t>Профлист оцинкованный
Н 35 (1,05х6)</t>
    </r>
  </si>
  <si>
    <r>
      <rPr>
        <sz val="10"/>
        <rFont val="Sylfaen"/>
        <family val="1"/>
        <charset val="204"/>
      </rPr>
      <t>Профлист оцинкованный
Н 60 (0,9х6)</t>
    </r>
  </si>
  <si>
    <r>
      <rPr>
        <b/>
        <sz val="10"/>
        <rFont val="Sylfaen"/>
        <family val="1"/>
        <charset val="204"/>
      </rPr>
      <t>Имеем также возможность на заказ изгототовить под ваш размер. Имеется дополнительно лист и профлисты с
полимерным покрытием. RALL 9003, 9002, 1005</t>
    </r>
  </si>
  <si>
    <t>Ф 80 х 4,0                      11,7 м</t>
  </si>
  <si>
    <t>50x3,5</t>
  </si>
  <si>
    <t>Длина,М</t>
  </si>
  <si>
    <t xml:space="preserve">тел. +7 (7162) 52-08-80,                                       +7 (777) 87-47-000    </t>
  </si>
  <si>
    <t xml:space="preserve">ТОО «СтройРесурсы» выражает Вам своё почтение, и надеется на взаимовыгодное сотрудничество. </t>
  </si>
  <si>
    <t>Трубы профильные</t>
  </si>
  <si>
    <t>Цена за штуку</t>
  </si>
  <si>
    <t xml:space="preserve">г. Кокшетау ,ул Ш.Уалиханова 195      </t>
  </si>
  <si>
    <t xml:space="preserve"> 20х2,5</t>
  </si>
  <si>
    <t>25х2,5</t>
  </si>
  <si>
    <t xml:space="preserve"> 32х2,5</t>
  </si>
  <si>
    <t xml:space="preserve"> 40х2,5</t>
  </si>
  <si>
    <t xml:space="preserve"> 50х3,5</t>
  </si>
  <si>
    <t xml:space="preserve"> 89х4,0</t>
  </si>
  <si>
    <t>40х40х4,0</t>
  </si>
  <si>
    <t>50х50х4,0</t>
  </si>
  <si>
    <t>75х75х6,0</t>
  </si>
  <si>
    <t>100х100х7,0</t>
  </si>
  <si>
    <t>2,0х1000х2000</t>
  </si>
  <si>
    <t>3,0х1000х2000</t>
  </si>
  <si>
    <t>Профнастил (Профлист)</t>
  </si>
  <si>
    <t>оцинкованный</t>
  </si>
  <si>
    <t>0,3х900х6000 П10</t>
  </si>
  <si>
    <t>0,5х1020х6000 П21</t>
  </si>
  <si>
    <t>0,45х1120х6000 П10</t>
  </si>
  <si>
    <t>0,45х1120х6000 П16</t>
  </si>
  <si>
    <t>80х40х2,0</t>
  </si>
  <si>
    <t xml:space="preserve"> 80х80х3,0</t>
  </si>
  <si>
    <t xml:space="preserve"> 60х60х2,0</t>
  </si>
  <si>
    <t xml:space="preserve"> 60х40х2,0</t>
  </si>
  <si>
    <t xml:space="preserve"> 50х50х2,0</t>
  </si>
  <si>
    <t xml:space="preserve"> 40х40х2,0</t>
  </si>
  <si>
    <t>4х40</t>
  </si>
  <si>
    <t>Полоса стальная</t>
  </si>
  <si>
    <t>Цены с учетом НДС 12%</t>
  </si>
  <si>
    <t>Также оказываем услуги по распилу и доставке товара.</t>
  </si>
  <si>
    <t>Трубы ВГП,    электросварные</t>
  </si>
  <si>
    <t>Прайс лист от 26.04.2019г.</t>
  </si>
  <si>
    <t>Режим работы: в будние дни с 09:00 до 19:00 час.                                                                                                                                                                                                суббота с 09:00 до 16:00 час. без перерыва.</t>
  </si>
  <si>
    <t xml:space="preserve"> 40х20х2,0</t>
  </si>
  <si>
    <t xml:space="preserve">Диск отрезной </t>
  </si>
  <si>
    <t>230 2,0</t>
  </si>
  <si>
    <t>180 1,6</t>
  </si>
  <si>
    <t>125 1,6</t>
  </si>
  <si>
    <t>Труба ВГП,                    электросварная</t>
  </si>
  <si>
    <t>Лист горячекатаный</t>
  </si>
  <si>
    <t>Труба профильная</t>
  </si>
  <si>
    <t>Прайс лист от 16.05.2019г.</t>
  </si>
  <si>
    <t>С Уважением к Вашему бизнесу!</t>
  </si>
  <si>
    <t>в пачке 25 шт</t>
  </si>
  <si>
    <t>Электроды</t>
  </si>
  <si>
    <t xml:space="preserve">в пачке 5кг х 390 тг/кг </t>
  </si>
  <si>
    <t>Сталь круглая</t>
  </si>
  <si>
    <t xml:space="preserve"> 89х4,0 бесшовная</t>
  </si>
  <si>
    <t>Прайс лист от 27.05.2019г.</t>
  </si>
  <si>
    <t>1,2х1000х2000</t>
  </si>
  <si>
    <t>0,3х1000х2000</t>
  </si>
  <si>
    <t>0,5х1000х2000</t>
  </si>
  <si>
    <t xml:space="preserve"> Лист оцинкованный</t>
  </si>
  <si>
    <t xml:space="preserve">Сетка кладочная </t>
  </si>
  <si>
    <t>0,5х3,0</t>
  </si>
  <si>
    <t>яч.50х50</t>
  </si>
  <si>
    <t>1,6х3,0</t>
  </si>
  <si>
    <t>яч.100х100</t>
  </si>
  <si>
    <t>яч.150х150</t>
  </si>
  <si>
    <t>Лист стальной</t>
  </si>
  <si>
    <t>0,45х1250х2500</t>
  </si>
  <si>
    <t>Прайс лист от 18.06.2019г.</t>
  </si>
  <si>
    <t>Кирпич забутовочный</t>
  </si>
  <si>
    <t>65х120х250 мм</t>
  </si>
  <si>
    <t xml:space="preserve">Проволока вязальная </t>
  </si>
  <si>
    <t>в поддоне 400 штук</t>
  </si>
  <si>
    <t>Пескоблок СКЦ 1</t>
  </si>
  <si>
    <t>190х190х390 мм</t>
  </si>
  <si>
    <t>в поддоне 60 штук</t>
  </si>
  <si>
    <t>Рваный камень "Бордовый"</t>
  </si>
  <si>
    <t>Рваный камень "Серый"</t>
  </si>
  <si>
    <t>Пескоблок СКЦ 1 "Бордовый"</t>
  </si>
  <si>
    <t>Пескоблок СКЦ 1 "Черный"</t>
  </si>
  <si>
    <t>Поребрик</t>
  </si>
  <si>
    <t>Брусчатка прямоугольная серая</t>
  </si>
  <si>
    <t>L 1000 мм</t>
  </si>
  <si>
    <t>Брусчатка прямоугольная бордовая</t>
  </si>
  <si>
    <t xml:space="preserve">в пачке 5кг х 430 тг/кг </t>
  </si>
  <si>
    <t>в поддоне 11,52 м2</t>
  </si>
  <si>
    <t>2200 тг/м2</t>
  </si>
  <si>
    <t>в поддоне 8,7 м2</t>
  </si>
  <si>
    <t>2400 тг/м2</t>
  </si>
  <si>
    <t xml:space="preserve"> 76х4,0 бесшовная</t>
  </si>
  <si>
    <t>Брусчатка "Катушка" серая</t>
  </si>
  <si>
    <t>Брусчатка "Катушка" бордовая</t>
  </si>
  <si>
    <t>Прайс лист от 09.07.2019г.</t>
  </si>
  <si>
    <t>63х63х5,0</t>
  </si>
  <si>
    <t>100х100х3,0</t>
  </si>
  <si>
    <t>65х3,2</t>
  </si>
  <si>
    <t>32x32x3,0</t>
  </si>
  <si>
    <t xml:space="preserve"> 32х2,8</t>
  </si>
  <si>
    <t xml:space="preserve">Уголок стальной </t>
  </si>
  <si>
    <t>равнополочный</t>
  </si>
  <si>
    <t xml:space="preserve">Труба ВГП,                    </t>
  </si>
  <si>
    <t>электросварная</t>
  </si>
  <si>
    <t>Прайс лист от 15.07.2019г.</t>
  </si>
  <si>
    <t>Прайс лист от 07.08.2019г.</t>
  </si>
  <si>
    <t xml:space="preserve"> 50х3,0</t>
  </si>
  <si>
    <t>1,51-1,6</t>
  </si>
  <si>
    <t xml:space="preserve"> 20х2,8</t>
  </si>
  <si>
    <t>Прайс лист от 26.08.2019г.</t>
  </si>
  <si>
    <t xml:space="preserve">Проволока вязальная, Катанка </t>
  </si>
  <si>
    <t>в бухте 850 кг</t>
  </si>
  <si>
    <t xml:space="preserve"> 80х80х2,0</t>
  </si>
  <si>
    <t>30х30х1,5</t>
  </si>
  <si>
    <t>Труба ВГП,</t>
  </si>
  <si>
    <t>15х2,8</t>
  </si>
  <si>
    <t>3,0 Goodel MP-3</t>
  </si>
  <si>
    <t>4,0 Goodel-OK46</t>
  </si>
  <si>
    <t>3,0 Goodel-OK46</t>
  </si>
  <si>
    <t xml:space="preserve"> 3,0 Goodel              УОНИ 13/55</t>
  </si>
  <si>
    <t>( Россия ) в пачке 5 кг.</t>
  </si>
  <si>
    <t xml:space="preserve">( Китай ) в пачке 5кг х 430 тг/кг </t>
  </si>
  <si>
    <t>Пена монтажная</t>
  </si>
  <si>
    <t>"Profrur Ultra" 750 мл.</t>
  </si>
  <si>
    <t>"Profpur Ultra" 750 мл.</t>
  </si>
  <si>
    <t>0,45х1000х6000 П16</t>
  </si>
  <si>
    <t>Прайс лист от 30.09.2019г.</t>
  </si>
  <si>
    <t>2,0x1000x2000</t>
  </si>
  <si>
    <t>Лист оцинкованный</t>
  </si>
  <si>
    <t>яч.200х200</t>
  </si>
  <si>
    <t xml:space="preserve">Профнастил (Профлист) </t>
  </si>
  <si>
    <t>0,45х1000х6000 П10</t>
  </si>
  <si>
    <t xml:space="preserve"> 60х40х2,,0</t>
  </si>
  <si>
    <t xml:space="preserve"> 32х3,2</t>
  </si>
  <si>
    <t>4,0x1500х6000</t>
  </si>
  <si>
    <t>20х20х1,5</t>
  </si>
  <si>
    <t>50х50х5,0</t>
  </si>
  <si>
    <t>Прайс лист от 15.01.2020</t>
  </si>
  <si>
    <t>100х100х2,0</t>
  </si>
  <si>
    <t xml:space="preserve"> Профлист, лист оцинкованный</t>
  </si>
  <si>
    <t>100х50х3,0</t>
  </si>
  <si>
    <t xml:space="preserve">ТОО "СтройРесурсы" </t>
  </si>
  <si>
    <t>Прайс-лист от 15.01.2020 года</t>
  </si>
  <si>
    <t>Сталь круглая, класса АI</t>
  </si>
  <si>
    <t>45х45х4,0</t>
  </si>
  <si>
    <t>Труба ВГП</t>
  </si>
  <si>
    <t>Надеемся на взаимовыгодное сотрудничество !</t>
  </si>
  <si>
    <t>Прайс-лист от 03.03.2020 года</t>
  </si>
  <si>
    <t>80х80х4,0</t>
  </si>
  <si>
    <t>40х25х1,5</t>
  </si>
  <si>
    <t>50х25х1,5</t>
  </si>
  <si>
    <t>60х40х2,0</t>
  </si>
  <si>
    <t>60х40х3,0</t>
  </si>
  <si>
    <t>80х40х3,0</t>
  </si>
  <si>
    <t>60х30х2,0</t>
  </si>
  <si>
    <t>2,0х1250х2500</t>
  </si>
  <si>
    <t>3,0х1250х2500</t>
  </si>
  <si>
    <t>10х1500х6000</t>
  </si>
  <si>
    <t>20х1500х6000</t>
  </si>
  <si>
    <t>Прайс-лист от 10.03.2020 года</t>
  </si>
  <si>
    <t>50х25х2,0</t>
  </si>
  <si>
    <t xml:space="preserve">тел.+7 (7162) 52-08-80,                                                   +7 (777) 87-47-000    </t>
  </si>
  <si>
    <t xml:space="preserve">( Китай ) в пачке 5кг х 510 тг/кг </t>
  </si>
  <si>
    <t>133x4,5</t>
  </si>
  <si>
    <t>159x4,0</t>
  </si>
  <si>
    <t>Труба вгп</t>
  </si>
  <si>
    <t>50x50x2,0</t>
  </si>
  <si>
    <t>75x75x5,0</t>
  </si>
  <si>
    <t xml:space="preserve">Электронный адрес: Stroiresurs@mail.kz                Инстаграмм: metallobaza_kokshetau                      </t>
  </si>
  <si>
    <t>15x2,8</t>
  </si>
  <si>
    <t>Лист ПВЛ 406</t>
  </si>
  <si>
    <t>4,0х1000х2600</t>
  </si>
  <si>
    <t xml:space="preserve"> Профлист</t>
  </si>
  <si>
    <t xml:space="preserve"> </t>
  </si>
  <si>
    <t>Прайс-лист от 24.04.2020 года</t>
  </si>
  <si>
    <t>133х4,5</t>
  </si>
  <si>
    <t xml:space="preserve"> 159х4,0</t>
  </si>
  <si>
    <t xml:space="preserve">Электронный адрес: Stroiresurs@mail.kz      </t>
  </si>
  <si>
    <t xml:space="preserve">                                           ТОО "СтройРесурсы" </t>
  </si>
  <si>
    <t xml:space="preserve">       г. Кокшетау ,ул Ш.Уалиханова 195  </t>
  </si>
  <si>
    <r>
      <rPr>
        <b/>
        <i/>
        <sz val="10"/>
        <color rgb="FF000000"/>
        <rFont val="Times New Roman"/>
        <family val="1"/>
        <charset val="204"/>
      </rPr>
      <t xml:space="preserve">тел. +7 (7162) 52-08-80,                                                                         +7 (777) 87-47-000  </t>
    </r>
    <r>
      <rPr>
        <b/>
        <i/>
        <sz val="10"/>
        <color rgb="FF000000"/>
        <rFont val="Cambria"/>
        <family val="1"/>
        <charset val="204"/>
        <scheme val="major"/>
      </rPr>
      <t xml:space="preserve">  </t>
    </r>
  </si>
  <si>
    <t xml:space="preserve">цена за 1кг </t>
  </si>
  <si>
    <t>30х30х2,0</t>
  </si>
  <si>
    <t>0,4х1020х6000 П21</t>
  </si>
  <si>
    <t>75х75х5,0</t>
  </si>
  <si>
    <t xml:space="preserve">                 Прайс-лист от 29.05.2020 года</t>
  </si>
  <si>
    <t xml:space="preserve">Instagram: metalllobaza_kokshetau     </t>
  </si>
  <si>
    <t xml:space="preserve"> Профлист оцинкованный,                   Лист оцинкованный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</si>
</sst>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;@"/>
    <numFmt numFmtId="165" formatCode="#,##0.0"/>
    <numFmt numFmtId="166" formatCode="0.0"/>
  </numFmts>
  <fonts count="37" x14ac:knownFonts="1">
    <font>
      <sz val="10"/>
      <color rgb="FF000000"/>
      <name val="Times New Roman"/>
      <charset val="204"/>
    </font>
    <font>
      <u/>
      <sz val="10"/>
      <color theme="10"/>
      <name val="Times New Roman"/>
      <family val="1"/>
      <charset val="204"/>
    </font>
    <font>
      <sz val="10"/>
      <color rgb="FF000000"/>
      <name val="Sylfaen"/>
      <family val="1"/>
      <charset val="204"/>
    </font>
    <font>
      <sz val="6.5"/>
      <color rgb="FF000000"/>
      <name val="Sylfaen"/>
      <family val="1"/>
      <charset val="204"/>
    </font>
    <font>
      <b/>
      <sz val="12"/>
      <color rgb="FF000000"/>
      <name val="Sylfaen"/>
      <family val="1"/>
      <charset val="204"/>
    </font>
    <font>
      <u/>
      <sz val="10"/>
      <color theme="10"/>
      <name val="Sylfaen"/>
      <family val="1"/>
      <charset val="204"/>
    </font>
    <font>
      <b/>
      <sz val="12"/>
      <name val="Sylfaen"/>
      <family val="1"/>
      <charset val="204"/>
    </font>
    <font>
      <i/>
      <sz val="13.5"/>
      <name val="Sylfaen"/>
      <family val="1"/>
      <charset val="204"/>
    </font>
    <font>
      <b/>
      <sz val="10"/>
      <name val="Sylfaen"/>
      <family val="1"/>
      <charset val="204"/>
    </font>
    <font>
      <sz val="9"/>
      <color rgb="FF000000"/>
      <name val="Sylfaen"/>
      <family val="1"/>
      <charset val="204"/>
    </font>
    <font>
      <sz val="9"/>
      <name val="Sylfaen"/>
      <family val="1"/>
      <charset val="204"/>
    </font>
    <font>
      <b/>
      <sz val="9"/>
      <name val="Sylfaen"/>
      <family val="1"/>
      <charset val="204"/>
    </font>
    <font>
      <b/>
      <sz val="10"/>
      <color rgb="FF000000"/>
      <name val="Sylfaen"/>
      <family val="1"/>
      <charset val="204"/>
    </font>
    <font>
      <b/>
      <sz val="6.5"/>
      <color rgb="FF000000"/>
      <name val="Sylfaen"/>
      <family val="1"/>
      <charset val="204"/>
    </font>
    <font>
      <sz val="10"/>
      <name val="Sylfaen"/>
      <family val="1"/>
      <charset val="204"/>
    </font>
    <font>
      <sz val="10"/>
      <color rgb="FF000000"/>
      <name val="Cambria"/>
      <family val="1"/>
      <charset val="204"/>
      <scheme val="major"/>
    </font>
    <font>
      <sz val="6.5"/>
      <color rgb="FF000000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b/>
      <sz val="6.5"/>
      <color rgb="FF000000"/>
      <name val="Cambria"/>
      <family val="1"/>
      <charset val="204"/>
      <scheme val="major"/>
    </font>
    <font>
      <b/>
      <sz val="10"/>
      <color rgb="FF000000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b/>
      <sz val="16"/>
      <color rgb="FF000000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b/>
      <sz val="9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i/>
      <sz val="10"/>
      <color rgb="FF000000"/>
      <name val="Cambria"/>
      <family val="1"/>
      <charset val="204"/>
      <scheme val="major"/>
    </font>
    <font>
      <b/>
      <sz val="14"/>
      <color rgb="FF000000"/>
      <name val="Cambria"/>
      <family val="1"/>
      <charset val="204"/>
      <scheme val="major"/>
    </font>
    <font>
      <b/>
      <i/>
      <sz val="12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u/>
      <sz val="10"/>
      <color rgb="FF000000"/>
      <name val="Cambria"/>
      <family val="1"/>
      <charset val="204"/>
      <scheme val="major"/>
    </font>
    <font>
      <b/>
      <sz val="12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00"/>
        <bgColor indexed="64"/>
      </patternFill>
    </fill>
  </fills>
  <borders count="9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96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wrapText="1"/>
    </xf>
    <xf numFmtId="164" fontId="3" fillId="0" borderId="0" xfId="0" applyNumberFormat="1" applyFont="1" applyFill="1" applyBorder="1" applyAlignment="1">
      <alignment vertical="top" shrinkToFit="1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8" fillId="0" borderId="39" xfId="0" applyFont="1" applyFill="1" applyBorder="1" applyAlignment="1">
      <alignment horizontal="center" vertical="center" wrapText="1"/>
    </xf>
    <xf numFmtId="0" fontId="8" fillId="0" borderId="40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horizontal="center" vertical="center" wrapText="1"/>
    </xf>
    <xf numFmtId="2" fontId="9" fillId="0" borderId="14" xfId="0" applyNumberFormat="1" applyFont="1" applyFill="1" applyBorder="1" applyAlignment="1">
      <alignment horizontal="center" vertical="center" shrinkToFit="1"/>
    </xf>
    <xf numFmtId="3" fontId="9" fillId="0" borderId="14" xfId="0" applyNumberFormat="1" applyFont="1" applyFill="1" applyBorder="1" applyAlignment="1">
      <alignment horizontal="center" vertical="center" shrinkToFit="1"/>
    </xf>
    <xf numFmtId="1" fontId="9" fillId="0" borderId="14" xfId="0" applyNumberFormat="1" applyFont="1" applyFill="1" applyBorder="1" applyAlignment="1">
      <alignment horizontal="center" vertical="center" shrinkToFit="1"/>
    </xf>
    <xf numFmtId="3" fontId="9" fillId="0" borderId="15" xfId="0" applyNumberFormat="1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2" fontId="9" fillId="0" borderId="2" xfId="0" applyNumberFormat="1" applyFont="1" applyFill="1" applyBorder="1" applyAlignment="1">
      <alignment horizontal="center" vertical="center" shrinkToFit="1"/>
    </xf>
    <xf numFmtId="3" fontId="9" fillId="0" borderId="2" xfId="0" applyNumberFormat="1" applyFont="1" applyFill="1" applyBorder="1" applyAlignment="1">
      <alignment horizontal="center" vertical="center" shrinkToFit="1"/>
    </xf>
    <xf numFmtId="3" fontId="9" fillId="0" borderId="17" xfId="0" applyNumberFormat="1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0" fontId="10" fillId="0" borderId="19" xfId="0" applyFont="1" applyFill="1" applyBorder="1" applyAlignment="1">
      <alignment horizontal="center" vertical="center" wrapText="1"/>
    </xf>
    <xf numFmtId="2" fontId="9" fillId="0" borderId="20" xfId="0" applyNumberFormat="1" applyFont="1" applyFill="1" applyBorder="1" applyAlignment="1">
      <alignment horizontal="center" vertical="center" shrinkToFit="1"/>
    </xf>
    <xf numFmtId="3" fontId="9" fillId="0" borderId="20" xfId="0" applyNumberFormat="1" applyFont="1" applyFill="1" applyBorder="1" applyAlignment="1">
      <alignment horizontal="center" vertical="center" shrinkToFit="1"/>
    </xf>
    <xf numFmtId="4" fontId="9" fillId="0" borderId="20" xfId="0" applyNumberFormat="1" applyFont="1" applyFill="1" applyBorder="1" applyAlignment="1">
      <alignment horizontal="center" vertical="center" shrinkToFit="1"/>
    </xf>
    <xf numFmtId="3" fontId="9" fillId="0" borderId="21" xfId="0" applyNumberFormat="1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vertical="top" wrapText="1"/>
    </xf>
    <xf numFmtId="0" fontId="9" fillId="0" borderId="16" xfId="0" applyFont="1" applyFill="1" applyBorder="1" applyAlignment="1">
      <alignment vertical="top" wrapText="1"/>
    </xf>
    <xf numFmtId="0" fontId="9" fillId="0" borderId="18" xfId="0" applyFont="1" applyFill="1" applyBorder="1" applyAlignment="1">
      <alignment vertical="top" wrapText="1"/>
    </xf>
    <xf numFmtId="0" fontId="9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165" fontId="9" fillId="0" borderId="14" xfId="0" applyNumberFormat="1" applyFont="1" applyFill="1" applyBorder="1" applyAlignment="1">
      <alignment horizontal="center" vertical="center" shrinkToFit="1"/>
    </xf>
    <xf numFmtId="1" fontId="9" fillId="0" borderId="2" xfId="0" applyNumberFormat="1" applyFont="1" applyFill="1" applyBorder="1" applyAlignment="1">
      <alignment horizontal="center" vertical="center" shrinkToFit="1"/>
    </xf>
    <xf numFmtId="165" fontId="9" fillId="0" borderId="2" xfId="0" applyNumberFormat="1" applyFont="1" applyFill="1" applyBorder="1" applyAlignment="1">
      <alignment horizontal="center" vertical="center" shrinkToFit="1"/>
    </xf>
    <xf numFmtId="166" fontId="9" fillId="0" borderId="2" xfId="0" applyNumberFormat="1" applyFont="1" applyFill="1" applyBorder="1" applyAlignment="1">
      <alignment horizontal="center" vertical="center" shrinkToFit="1"/>
    </xf>
    <xf numFmtId="0" fontId="10" fillId="0" borderId="22" xfId="0" applyFont="1" applyFill="1" applyBorder="1" applyAlignment="1">
      <alignment horizontal="center" vertical="center" wrapText="1"/>
    </xf>
    <xf numFmtId="166" fontId="9" fillId="0" borderId="5" xfId="0" applyNumberFormat="1" applyFont="1" applyFill="1" applyBorder="1" applyAlignment="1">
      <alignment horizontal="center" vertical="center" shrinkToFit="1"/>
    </xf>
    <xf numFmtId="3" fontId="9" fillId="0" borderId="5" xfId="0" applyNumberFormat="1" applyFont="1" applyFill="1" applyBorder="1" applyAlignment="1">
      <alignment horizontal="center" vertical="center" shrinkToFit="1"/>
    </xf>
    <xf numFmtId="165" fontId="9" fillId="0" borderId="5" xfId="0" applyNumberFormat="1" applyFont="1" applyFill="1" applyBorder="1" applyAlignment="1">
      <alignment horizontal="center" vertical="center" shrinkToFit="1"/>
    </xf>
    <xf numFmtId="3" fontId="9" fillId="0" borderId="23" xfId="0" applyNumberFormat="1" applyFont="1" applyFill="1" applyBorder="1" applyAlignment="1">
      <alignment horizontal="center" vertical="center" shrinkToFit="1"/>
    </xf>
    <xf numFmtId="0" fontId="9" fillId="0" borderId="24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horizontal="center" vertical="center" wrapText="1"/>
    </xf>
    <xf numFmtId="1" fontId="9" fillId="0" borderId="26" xfId="0" applyNumberFormat="1" applyFont="1" applyFill="1" applyBorder="1" applyAlignment="1">
      <alignment horizontal="center" vertical="center" shrinkToFit="1"/>
    </xf>
    <xf numFmtId="3" fontId="9" fillId="0" borderId="26" xfId="0" applyNumberFormat="1" applyFont="1" applyFill="1" applyBorder="1" applyAlignment="1">
      <alignment horizontal="center" vertical="center" shrinkToFit="1"/>
    </xf>
    <xf numFmtId="165" fontId="9" fillId="0" borderId="26" xfId="0" applyNumberFormat="1" applyFont="1" applyFill="1" applyBorder="1" applyAlignment="1">
      <alignment horizontal="center" vertical="center" shrinkToFit="1"/>
    </xf>
    <xf numFmtId="0" fontId="10" fillId="0" borderId="27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" fontId="9" fillId="0" borderId="7" xfId="0" applyNumberFormat="1" applyFont="1" applyFill="1" applyBorder="1" applyAlignment="1">
      <alignment horizontal="center" vertical="center" shrinkToFit="1"/>
    </xf>
    <xf numFmtId="3" fontId="9" fillId="0" borderId="7" xfId="0" applyNumberFormat="1" applyFont="1" applyFill="1" applyBorder="1" applyAlignment="1">
      <alignment horizontal="center" vertical="center" shrinkToFit="1"/>
    </xf>
    <xf numFmtId="165" fontId="9" fillId="0" borderId="7" xfId="0" applyNumberFormat="1" applyFont="1" applyFill="1" applyBorder="1" applyAlignment="1">
      <alignment horizontal="center" vertical="center" shrinkToFit="1"/>
    </xf>
    <xf numFmtId="0" fontId="10" fillId="0" borderId="28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3" fontId="9" fillId="0" borderId="6" xfId="0" applyNumberFormat="1" applyFont="1" applyFill="1" applyBorder="1" applyAlignment="1">
      <alignment horizontal="center" vertical="center" shrinkToFit="1"/>
    </xf>
    <xf numFmtId="165" fontId="9" fillId="0" borderId="6" xfId="0" applyNumberFormat="1" applyFont="1" applyFill="1" applyBorder="1" applyAlignment="1">
      <alignment horizontal="center" vertical="center" shrinkToFi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165" fontId="9" fillId="0" borderId="20" xfId="0" applyNumberFormat="1" applyFont="1" applyFill="1" applyBorder="1" applyAlignment="1">
      <alignment horizontal="center" vertical="center" shrinkToFit="1"/>
    </xf>
    <xf numFmtId="0" fontId="10" fillId="0" borderId="2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wrapText="1"/>
    </xf>
    <xf numFmtId="3" fontId="9" fillId="0" borderId="14" xfId="0" applyNumberFormat="1" applyFont="1" applyFill="1" applyBorder="1" applyAlignment="1">
      <alignment horizontal="center" shrinkToFit="1"/>
    </xf>
    <xf numFmtId="2" fontId="9" fillId="0" borderId="14" xfId="0" applyNumberFormat="1" applyFont="1" applyFill="1" applyBorder="1" applyAlignment="1">
      <alignment horizontal="center" shrinkToFit="1"/>
    </xf>
    <xf numFmtId="0" fontId="10" fillId="0" borderId="15" xfId="0" applyFont="1" applyFill="1" applyBorder="1" applyAlignment="1">
      <alignment horizontal="center" wrapText="1"/>
    </xf>
    <xf numFmtId="0" fontId="9" fillId="0" borderId="16" xfId="0" applyFont="1" applyFill="1" applyBorder="1" applyAlignment="1">
      <alignment horizontal="center" wrapText="1"/>
    </xf>
    <xf numFmtId="3" fontId="9" fillId="0" borderId="2" xfId="0" applyNumberFormat="1" applyFont="1" applyFill="1" applyBorder="1" applyAlignment="1">
      <alignment horizontal="center" shrinkToFit="1"/>
    </xf>
    <xf numFmtId="2" fontId="9" fillId="0" borderId="2" xfId="0" applyNumberFormat="1" applyFont="1" applyFill="1" applyBorder="1" applyAlignment="1">
      <alignment horizontal="center" shrinkToFit="1"/>
    </xf>
    <xf numFmtId="0" fontId="10" fillId="0" borderId="17" xfId="0" applyFont="1" applyFill="1" applyBorder="1" applyAlignment="1">
      <alignment horizontal="center" wrapText="1"/>
    </xf>
    <xf numFmtId="4" fontId="9" fillId="0" borderId="2" xfId="0" applyNumberFormat="1" applyFont="1" applyFill="1" applyBorder="1" applyAlignment="1">
      <alignment horizontal="center" shrinkToFit="1"/>
    </xf>
    <xf numFmtId="0" fontId="9" fillId="0" borderId="18" xfId="0" applyFont="1" applyFill="1" applyBorder="1" applyAlignment="1">
      <alignment horizontal="center" wrapText="1"/>
    </xf>
    <xf numFmtId="166" fontId="9" fillId="0" borderId="20" xfId="0" applyNumberFormat="1" applyFont="1" applyFill="1" applyBorder="1" applyAlignment="1">
      <alignment horizontal="center" vertical="center" shrinkToFit="1"/>
    </xf>
    <xf numFmtId="3" fontId="9" fillId="0" borderId="20" xfId="0" applyNumberFormat="1" applyFont="1" applyFill="1" applyBorder="1" applyAlignment="1">
      <alignment horizontal="center" shrinkToFit="1"/>
    </xf>
    <xf numFmtId="4" fontId="9" fillId="0" borderId="20" xfId="0" applyNumberFormat="1" applyFont="1" applyFill="1" applyBorder="1" applyAlignment="1">
      <alignment horizontal="center" shrinkToFit="1"/>
    </xf>
    <xf numFmtId="0" fontId="10" fillId="0" borderId="21" xfId="0" applyFont="1" applyFill="1" applyBorder="1" applyAlignment="1">
      <alignment horizontal="center" wrapText="1"/>
    </xf>
    <xf numFmtId="0" fontId="9" fillId="0" borderId="34" xfId="0" applyFont="1" applyFill="1" applyBorder="1" applyAlignment="1">
      <alignment horizontal="center" vertical="center" wrapText="1"/>
    </xf>
    <xf numFmtId="166" fontId="9" fillId="0" borderId="26" xfId="0" applyNumberFormat="1" applyFont="1" applyFill="1" applyBorder="1" applyAlignment="1">
      <alignment horizontal="center" vertical="center" shrinkToFit="1"/>
    </xf>
    <xf numFmtId="3" fontId="9" fillId="0" borderId="27" xfId="0" applyNumberFormat="1" applyFont="1" applyFill="1" applyBorder="1" applyAlignment="1">
      <alignment horizontal="center" vertical="center" shrinkToFit="1"/>
    </xf>
    <xf numFmtId="0" fontId="9" fillId="0" borderId="35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3" fontId="9" fillId="0" borderId="28" xfId="0" applyNumberFormat="1" applyFont="1" applyFill="1" applyBorder="1" applyAlignment="1">
      <alignment horizontal="center" vertical="center" shrinkToFit="1"/>
    </xf>
    <xf numFmtId="0" fontId="9" fillId="0" borderId="34" xfId="0" applyFont="1" applyFill="1" applyBorder="1" applyAlignment="1">
      <alignment vertical="center" wrapText="1"/>
    </xf>
    <xf numFmtId="2" fontId="9" fillId="0" borderId="26" xfId="0" applyNumberFormat="1" applyFont="1" applyFill="1" applyBorder="1" applyAlignment="1">
      <alignment horizontal="center" vertical="center" shrinkToFit="1"/>
    </xf>
    <xf numFmtId="2" fontId="9" fillId="0" borderId="7" xfId="0" applyNumberFormat="1" applyFont="1" applyFill="1" applyBorder="1" applyAlignment="1">
      <alignment horizontal="center" vertical="center" shrinkToFit="1"/>
    </xf>
    <xf numFmtId="0" fontId="9" fillId="0" borderId="35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horizontal="center" vertical="center" wrapText="1"/>
    </xf>
    <xf numFmtId="1" fontId="9" fillId="0" borderId="11" xfId="0" applyNumberFormat="1" applyFont="1" applyFill="1" applyBorder="1" applyAlignment="1">
      <alignment horizontal="center" vertical="center" shrinkToFit="1"/>
    </xf>
    <xf numFmtId="3" fontId="9" fillId="0" borderId="11" xfId="0" applyNumberFormat="1" applyFont="1" applyFill="1" applyBorder="1" applyAlignment="1">
      <alignment horizontal="center" vertical="center" shrinkToFit="1"/>
    </xf>
    <xf numFmtId="165" fontId="9" fillId="0" borderId="11" xfId="0" applyNumberFormat="1" applyFont="1" applyFill="1" applyBorder="1" applyAlignment="1">
      <alignment horizontal="center" vertical="center" shrinkToFit="1"/>
    </xf>
    <xf numFmtId="0" fontId="10" fillId="0" borderId="31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166" fontId="9" fillId="0" borderId="7" xfId="0" applyNumberFormat="1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37" xfId="0" applyFont="1" applyFill="1" applyBorder="1" applyAlignment="1">
      <alignment vertical="center" wrapText="1"/>
    </xf>
    <xf numFmtId="0" fontId="9" fillId="0" borderId="29" xfId="0" applyFont="1" applyFill="1" applyBorder="1" applyAlignment="1">
      <alignment vertical="center" wrapText="1"/>
    </xf>
    <xf numFmtId="0" fontId="9" fillId="0" borderId="3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left" wrapText="1"/>
    </xf>
    <xf numFmtId="164" fontId="13" fillId="0" borderId="0" xfId="0" applyNumberFormat="1" applyFont="1" applyFill="1" applyBorder="1" applyAlignment="1">
      <alignment vertical="top" shrinkToFit="1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left" wrapText="1"/>
    </xf>
    <xf numFmtId="0" fontId="2" fillId="0" borderId="16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shrinkToFit="1"/>
    </xf>
    <xf numFmtId="3" fontId="2" fillId="0" borderId="2" xfId="0" applyNumberFormat="1" applyFont="1" applyFill="1" applyBorder="1" applyAlignment="1">
      <alignment horizontal="center" vertical="center" shrinkToFit="1"/>
    </xf>
    <xf numFmtId="3" fontId="2" fillId="0" borderId="17" xfId="0" applyNumberFormat="1" applyFont="1" applyFill="1" applyBorder="1" applyAlignment="1">
      <alignment horizontal="center" vertical="center" shrinkToFit="1"/>
    </xf>
    <xf numFmtId="0" fontId="2" fillId="0" borderId="16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top" wrapText="1"/>
    </xf>
    <xf numFmtId="0" fontId="14" fillId="0" borderId="13" xfId="0" applyFont="1" applyFill="1" applyBorder="1" applyAlignment="1">
      <alignment horizontal="center" vertical="center" wrapText="1"/>
    </xf>
    <xf numFmtId="2" fontId="2" fillId="0" borderId="14" xfId="0" applyNumberFormat="1" applyFont="1" applyFill="1" applyBorder="1" applyAlignment="1">
      <alignment horizontal="center" vertical="center" shrinkToFit="1"/>
    </xf>
    <xf numFmtId="3" fontId="2" fillId="0" borderId="14" xfId="0" applyNumberFormat="1" applyFont="1" applyFill="1" applyBorder="1" applyAlignment="1">
      <alignment horizontal="center" vertical="center" shrinkToFit="1"/>
    </xf>
    <xf numFmtId="3" fontId="2" fillId="0" borderId="15" xfId="0" applyNumberFormat="1" applyFont="1" applyFill="1" applyBorder="1" applyAlignment="1">
      <alignment horizontal="center" vertical="center" shrinkToFit="1"/>
    </xf>
    <xf numFmtId="0" fontId="2" fillId="0" borderId="16" xfId="0" applyFont="1" applyFill="1" applyBorder="1" applyAlignment="1">
      <alignment vertical="top" wrapText="1"/>
    </xf>
    <xf numFmtId="0" fontId="14" fillId="0" borderId="20" xfId="0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>
      <alignment horizontal="center" vertical="center" shrinkToFit="1"/>
    </xf>
    <xf numFmtId="165" fontId="2" fillId="0" borderId="14" xfId="0" applyNumberFormat="1" applyFont="1" applyFill="1" applyBorder="1" applyAlignment="1">
      <alignment horizontal="center" vertical="center" shrinkToFit="1"/>
    </xf>
    <xf numFmtId="1" fontId="2" fillId="0" borderId="2" xfId="0" applyNumberFormat="1" applyFont="1" applyFill="1" applyBorder="1" applyAlignment="1">
      <alignment horizontal="center" vertical="center" shrinkToFit="1"/>
    </xf>
    <xf numFmtId="165" fontId="2" fillId="0" borderId="2" xfId="0" applyNumberFormat="1" applyFont="1" applyFill="1" applyBorder="1" applyAlignment="1">
      <alignment horizontal="center" vertical="center" shrinkToFit="1"/>
    </xf>
    <xf numFmtId="166" fontId="2" fillId="0" borderId="2" xfId="0" applyNumberFormat="1" applyFont="1" applyFill="1" applyBorder="1" applyAlignment="1">
      <alignment horizontal="center" vertical="center" shrinkToFit="1"/>
    </xf>
    <xf numFmtId="0" fontId="14" fillId="0" borderId="22" xfId="0" applyFont="1" applyFill="1" applyBorder="1" applyAlignment="1">
      <alignment horizontal="center" vertical="center" wrapText="1"/>
    </xf>
    <xf numFmtId="166" fontId="2" fillId="0" borderId="5" xfId="0" applyNumberFormat="1" applyFont="1" applyFill="1" applyBorder="1" applyAlignment="1">
      <alignment horizontal="center" vertical="center" shrinkToFit="1"/>
    </xf>
    <xf numFmtId="3" fontId="2" fillId="0" borderId="5" xfId="0" applyNumberFormat="1" applyFont="1" applyFill="1" applyBorder="1" applyAlignment="1">
      <alignment horizontal="center" vertical="center" shrinkToFit="1"/>
    </xf>
    <xf numFmtId="165" fontId="2" fillId="0" borderId="5" xfId="0" applyNumberFormat="1" applyFont="1" applyFill="1" applyBorder="1" applyAlignment="1">
      <alignment horizontal="center" vertical="center" shrinkToFit="1"/>
    </xf>
    <xf numFmtId="3" fontId="2" fillId="0" borderId="23" xfId="0" applyNumberFormat="1" applyFont="1" applyFill="1" applyBorder="1" applyAlignment="1">
      <alignment horizontal="center" vertical="center" shrinkToFit="1"/>
    </xf>
    <xf numFmtId="0" fontId="2" fillId="0" borderId="24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14" fillId="0" borderId="32" xfId="0" applyFont="1" applyFill="1" applyBorder="1" applyAlignment="1">
      <alignment horizontal="center" vertical="center" wrapText="1"/>
    </xf>
    <xf numFmtId="3" fontId="2" fillId="0" borderId="26" xfId="0" applyNumberFormat="1" applyFont="1" applyFill="1" applyBorder="1" applyAlignment="1">
      <alignment horizontal="center" vertical="center" shrinkToFit="1"/>
    </xf>
    <xf numFmtId="165" fontId="2" fillId="0" borderId="26" xfId="0" applyNumberFormat="1" applyFont="1" applyFill="1" applyBorder="1" applyAlignment="1">
      <alignment horizontal="center" vertical="center" shrinkToFit="1"/>
    </xf>
    <xf numFmtId="0" fontId="14" fillId="0" borderId="27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shrinkToFit="1"/>
    </xf>
    <xf numFmtId="165" fontId="2" fillId="0" borderId="6" xfId="0" applyNumberFormat="1" applyFont="1" applyFill="1" applyBorder="1" applyAlignment="1">
      <alignment horizontal="center" vertical="center" shrinkToFit="1"/>
    </xf>
    <xf numFmtId="0" fontId="14" fillId="0" borderId="33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wrapText="1"/>
    </xf>
    <xf numFmtId="0" fontId="14" fillId="0" borderId="14" xfId="0" applyFont="1" applyFill="1" applyBorder="1" applyAlignment="1">
      <alignment horizontal="center" vertical="center" wrapText="1"/>
    </xf>
    <xf numFmtId="3" fontId="2" fillId="0" borderId="14" xfId="0" applyNumberFormat="1" applyFont="1" applyFill="1" applyBorder="1" applyAlignment="1">
      <alignment horizontal="center" shrinkToFit="1"/>
    </xf>
    <xf numFmtId="2" fontId="2" fillId="0" borderId="14" xfId="0" applyNumberFormat="1" applyFont="1" applyFill="1" applyBorder="1" applyAlignment="1">
      <alignment horizontal="center" shrinkToFit="1"/>
    </xf>
    <xf numFmtId="0" fontId="14" fillId="0" borderId="15" xfId="0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center" wrapText="1"/>
    </xf>
    <xf numFmtId="0" fontId="14" fillId="0" borderId="2" xfId="0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shrinkToFit="1"/>
    </xf>
    <xf numFmtId="2" fontId="2" fillId="0" borderId="2" xfId="0" applyNumberFormat="1" applyFont="1" applyFill="1" applyBorder="1" applyAlignment="1">
      <alignment horizontal="center" shrinkToFit="1"/>
    </xf>
    <xf numFmtId="0" fontId="14" fillId="0" borderId="17" xfId="0" applyFont="1" applyFill="1" applyBorder="1" applyAlignment="1">
      <alignment horizontal="center" wrapText="1"/>
    </xf>
    <xf numFmtId="4" fontId="2" fillId="0" borderId="2" xfId="0" applyNumberFormat="1" applyFont="1" applyFill="1" applyBorder="1" applyAlignment="1">
      <alignment horizontal="center" shrinkToFit="1"/>
    </xf>
    <xf numFmtId="0" fontId="2" fillId="0" borderId="18" xfId="0" applyFont="1" applyFill="1" applyBorder="1" applyAlignment="1">
      <alignment horizontal="center" wrapText="1"/>
    </xf>
    <xf numFmtId="166" fontId="2" fillId="0" borderId="20" xfId="0" applyNumberFormat="1" applyFont="1" applyFill="1" applyBorder="1" applyAlignment="1">
      <alignment horizontal="center" vertical="center" shrinkToFit="1"/>
    </xf>
    <xf numFmtId="3" fontId="2" fillId="0" borderId="20" xfId="0" applyNumberFormat="1" applyFont="1" applyFill="1" applyBorder="1" applyAlignment="1">
      <alignment horizontal="center" shrinkToFit="1"/>
    </xf>
    <xf numFmtId="4" fontId="2" fillId="0" borderId="20" xfId="0" applyNumberFormat="1" applyFont="1" applyFill="1" applyBorder="1" applyAlignment="1">
      <alignment horizontal="center" shrinkToFit="1"/>
    </xf>
    <xf numFmtId="0" fontId="14" fillId="0" borderId="21" xfId="0" applyFont="1" applyFill="1" applyBorder="1" applyAlignment="1">
      <alignment horizontal="center" wrapText="1"/>
    </xf>
    <xf numFmtId="0" fontId="2" fillId="0" borderId="34" xfId="0" applyFont="1" applyFill="1" applyBorder="1" applyAlignment="1">
      <alignment horizontal="center" vertical="center" wrapText="1"/>
    </xf>
    <xf numFmtId="1" fontId="2" fillId="0" borderId="26" xfId="0" applyNumberFormat="1" applyFont="1" applyFill="1" applyBorder="1" applyAlignment="1">
      <alignment horizontal="center" vertical="center" shrinkToFit="1"/>
    </xf>
    <xf numFmtId="166" fontId="2" fillId="0" borderId="26" xfId="0" applyNumberFormat="1" applyFont="1" applyFill="1" applyBorder="1" applyAlignment="1">
      <alignment horizontal="center" vertical="center" shrinkToFit="1"/>
    </xf>
    <xf numFmtId="3" fontId="2" fillId="0" borderId="27" xfId="0" applyNumberFormat="1" applyFont="1" applyFill="1" applyBorder="1" applyAlignment="1">
      <alignment horizontal="center" vertical="center" shrinkToFit="1"/>
    </xf>
    <xf numFmtId="0" fontId="2" fillId="0" borderId="35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shrinkToFit="1"/>
    </xf>
    <xf numFmtId="3" fontId="2" fillId="0" borderId="7" xfId="0" applyNumberFormat="1" applyFont="1" applyFill="1" applyBorder="1" applyAlignment="1">
      <alignment horizontal="center" vertical="center" shrinkToFit="1"/>
    </xf>
    <xf numFmtId="165" fontId="2" fillId="0" borderId="7" xfId="0" applyNumberFormat="1" applyFont="1" applyFill="1" applyBorder="1" applyAlignment="1">
      <alignment horizontal="center" vertical="center" shrinkToFit="1"/>
    </xf>
    <xf numFmtId="3" fontId="2" fillId="0" borderId="28" xfId="0" applyNumberFormat="1" applyFont="1" applyFill="1" applyBorder="1" applyAlignment="1">
      <alignment horizontal="center" vertical="center" shrinkToFit="1"/>
    </xf>
    <xf numFmtId="0" fontId="2" fillId="0" borderId="34" xfId="0" applyFont="1" applyFill="1" applyBorder="1" applyAlignment="1">
      <alignment vertical="center" wrapText="1"/>
    </xf>
    <xf numFmtId="2" fontId="2" fillId="0" borderId="26" xfId="0" applyNumberFormat="1" applyFont="1" applyFill="1" applyBorder="1" applyAlignment="1">
      <alignment horizontal="center" vertical="center" shrinkToFit="1"/>
    </xf>
    <xf numFmtId="2" fontId="2" fillId="0" borderId="7" xfId="0" applyNumberFormat="1" applyFont="1" applyFill="1" applyBorder="1" applyAlignment="1">
      <alignment horizontal="center" vertical="center" shrinkToFit="1"/>
    </xf>
    <xf numFmtId="0" fontId="14" fillId="0" borderId="28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vertical="center" wrapText="1"/>
    </xf>
    <xf numFmtId="0" fontId="14" fillId="0" borderId="10" xfId="0" applyFont="1" applyFill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horizontal="center" vertical="center" shrinkToFit="1"/>
    </xf>
    <xf numFmtId="3" fontId="2" fillId="0" borderId="11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14" fillId="0" borderId="31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166" fontId="2" fillId="0" borderId="7" xfId="0" applyNumberFormat="1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vertical="center" wrapText="1"/>
    </xf>
    <xf numFmtId="0" fontId="2" fillId="0" borderId="37" xfId="0" applyFont="1" applyFill="1" applyBorder="1" applyAlignment="1">
      <alignment vertical="center" wrapText="1"/>
    </xf>
    <xf numFmtId="0" fontId="2" fillId="0" borderId="29" xfId="0" applyFont="1" applyFill="1" applyBorder="1" applyAlignment="1">
      <alignment vertical="center" wrapText="1"/>
    </xf>
    <xf numFmtId="0" fontId="2" fillId="0" borderId="3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left" wrapText="1"/>
    </xf>
    <xf numFmtId="164" fontId="16" fillId="0" borderId="0" xfId="0" applyNumberFormat="1" applyFont="1" applyFill="1" applyBorder="1" applyAlignment="1">
      <alignment vertical="top" shrinkToFit="1"/>
    </xf>
    <xf numFmtId="0" fontId="18" fillId="0" borderId="0" xfId="0" applyFont="1" applyFill="1" applyBorder="1" applyAlignment="1">
      <alignment horizontal="left" wrapText="1"/>
    </xf>
    <xf numFmtId="164" fontId="19" fillId="0" borderId="0" xfId="0" applyNumberFormat="1" applyFont="1" applyFill="1" applyBorder="1" applyAlignment="1">
      <alignment vertical="top" shrinkToFit="1"/>
    </xf>
    <xf numFmtId="0" fontId="20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vertical="center" wrapText="1"/>
    </xf>
    <xf numFmtId="0" fontId="22" fillId="2" borderId="38" xfId="0" applyFont="1" applyFill="1" applyBorder="1" applyAlignment="1">
      <alignment horizontal="center" vertical="center" wrapText="1"/>
    </xf>
    <xf numFmtId="0" fontId="22" fillId="2" borderId="39" xfId="0" applyFont="1" applyFill="1" applyBorder="1" applyAlignment="1">
      <alignment horizontal="center" vertical="center" wrapText="1"/>
    </xf>
    <xf numFmtId="0" fontId="22" fillId="2" borderId="4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left" vertical="top"/>
    </xf>
    <xf numFmtId="0" fontId="17" fillId="3" borderId="25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3" borderId="39" xfId="0" applyFont="1" applyFill="1" applyBorder="1" applyAlignment="1">
      <alignment horizontal="center" vertical="center" wrapText="1"/>
    </xf>
    <xf numFmtId="0" fontId="17" fillId="3" borderId="38" xfId="0" applyFont="1" applyFill="1" applyBorder="1" applyAlignment="1">
      <alignment horizontal="center" vertical="center" wrapText="1"/>
    </xf>
    <xf numFmtId="1" fontId="18" fillId="3" borderId="39" xfId="0" applyNumberFormat="1" applyFont="1" applyFill="1" applyBorder="1" applyAlignment="1">
      <alignment horizontal="center" vertical="center" wrapText="1"/>
    </xf>
    <xf numFmtId="1" fontId="18" fillId="3" borderId="40" xfId="0" applyNumberFormat="1" applyFont="1" applyFill="1" applyBorder="1" applyAlignment="1">
      <alignment horizontal="center" vertical="center" wrapText="1"/>
    </xf>
    <xf numFmtId="0" fontId="21" fillId="3" borderId="45" xfId="0" applyFont="1" applyFill="1" applyBorder="1" applyAlignment="1">
      <alignment horizontal="center" vertical="center" wrapText="1"/>
    </xf>
    <xf numFmtId="166" fontId="18" fillId="3" borderId="45" xfId="0" applyNumberFormat="1" applyFont="1" applyFill="1" applyBorder="1" applyAlignment="1">
      <alignment horizontal="center" vertical="center" shrinkToFit="1"/>
    </xf>
    <xf numFmtId="2" fontId="18" fillId="3" borderId="45" xfId="0" applyNumberFormat="1" applyFont="1" applyFill="1" applyBorder="1" applyAlignment="1">
      <alignment horizontal="center" vertical="center" shrinkToFit="1"/>
    </xf>
    <xf numFmtId="3" fontId="18" fillId="3" borderId="45" xfId="0" applyNumberFormat="1" applyFont="1" applyFill="1" applyBorder="1" applyAlignment="1">
      <alignment horizontal="center" vertical="center" shrinkToFit="1"/>
    </xf>
    <xf numFmtId="1" fontId="21" fillId="3" borderId="46" xfId="0" applyNumberFormat="1" applyFont="1" applyFill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2" fontId="18" fillId="3" borderId="7" xfId="0" applyNumberFormat="1" applyFont="1" applyFill="1" applyBorder="1" applyAlignment="1">
      <alignment horizontal="center" vertical="center" shrinkToFit="1"/>
    </xf>
    <xf numFmtId="3" fontId="18" fillId="3" borderId="7" xfId="0" applyNumberFormat="1" applyFont="1" applyFill="1" applyBorder="1" applyAlignment="1">
      <alignment horizontal="center" vertical="center" shrinkToFit="1"/>
    </xf>
    <xf numFmtId="0" fontId="21" fillId="3" borderId="28" xfId="0" applyFont="1" applyFill="1" applyBorder="1" applyAlignment="1">
      <alignment horizontal="center" vertical="center" wrapText="1"/>
    </xf>
    <xf numFmtId="0" fontId="18" fillId="3" borderId="25" xfId="0" applyFont="1" applyFill="1" applyBorder="1" applyAlignment="1">
      <alignment vertical="center" wrapText="1"/>
    </xf>
    <xf numFmtId="166" fontId="18" fillId="3" borderId="7" xfId="0" applyNumberFormat="1" applyFont="1" applyFill="1" applyBorder="1" applyAlignment="1">
      <alignment horizontal="center" vertical="center" shrinkToFit="1"/>
    </xf>
    <xf numFmtId="0" fontId="18" fillId="3" borderId="42" xfId="0" applyFont="1" applyFill="1" applyBorder="1" applyAlignment="1">
      <alignment vertical="center" wrapText="1"/>
    </xf>
    <xf numFmtId="0" fontId="21" fillId="3" borderId="29" xfId="0" applyFont="1" applyFill="1" applyBorder="1" applyAlignment="1">
      <alignment horizontal="center" vertical="center" wrapText="1"/>
    </xf>
    <xf numFmtId="166" fontId="18" fillId="3" borderId="29" xfId="0" applyNumberFormat="1" applyFont="1" applyFill="1" applyBorder="1" applyAlignment="1">
      <alignment horizontal="center" vertical="center" shrinkToFit="1"/>
    </xf>
    <xf numFmtId="3" fontId="18" fillId="3" borderId="29" xfId="0" applyNumberFormat="1" applyFont="1" applyFill="1" applyBorder="1" applyAlignment="1">
      <alignment horizontal="center" vertical="center" shrinkToFit="1"/>
    </xf>
    <xf numFmtId="0" fontId="21" fillId="3" borderId="30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21" fillId="3" borderId="51" xfId="0" applyFont="1" applyFill="1" applyBorder="1" applyAlignment="1">
      <alignment horizontal="center" vertical="center" wrapText="1"/>
    </xf>
    <xf numFmtId="0" fontId="21" fillId="3" borderId="44" xfId="0" applyFont="1" applyFill="1" applyBorder="1" applyAlignment="1">
      <alignment horizontal="center" vertical="center" wrapText="1"/>
    </xf>
    <xf numFmtId="0" fontId="18" fillId="3" borderId="45" xfId="0" applyFont="1" applyFill="1" applyBorder="1" applyAlignment="1">
      <alignment horizontal="center" vertical="center" wrapText="1"/>
    </xf>
    <xf numFmtId="0" fontId="21" fillId="3" borderId="46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top" wrapText="1"/>
    </xf>
    <xf numFmtId="0" fontId="21" fillId="3" borderId="11" xfId="0" applyFont="1" applyFill="1" applyBorder="1" applyAlignment="1">
      <alignment horizontal="center" wrapText="1"/>
    </xf>
    <xf numFmtId="0" fontId="18" fillId="3" borderId="9" xfId="0" applyFont="1" applyFill="1" applyBorder="1" applyAlignment="1">
      <alignment horizontal="center" vertical="center" wrapText="1"/>
    </xf>
    <xf numFmtId="0" fontId="18" fillId="3" borderId="35" xfId="0" applyFont="1" applyFill="1" applyBorder="1" applyAlignment="1">
      <alignment vertical="center" wrapText="1"/>
    </xf>
    <xf numFmtId="0" fontId="21" fillId="3" borderId="11" xfId="0" applyFont="1" applyFill="1" applyBorder="1" applyAlignment="1">
      <alignment horizontal="center" vertical="top" wrapText="1"/>
    </xf>
    <xf numFmtId="0" fontId="21" fillId="3" borderId="11" xfId="0" applyFont="1" applyFill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2" fontId="18" fillId="3" borderId="2" xfId="0" applyNumberFormat="1" applyFont="1" applyFill="1" applyBorder="1" applyAlignment="1">
      <alignment horizontal="center" vertical="center" shrinkToFit="1"/>
    </xf>
    <xf numFmtId="3" fontId="18" fillId="3" borderId="2" xfId="0" applyNumberFormat="1" applyFont="1" applyFill="1" applyBorder="1" applyAlignment="1">
      <alignment horizontal="center" vertical="center" shrinkToFit="1"/>
    </xf>
    <xf numFmtId="1" fontId="18" fillId="3" borderId="2" xfId="0" applyNumberFormat="1" applyFont="1" applyFill="1" applyBorder="1" applyAlignment="1">
      <alignment horizontal="center" vertical="center" shrinkToFit="1"/>
    </xf>
    <xf numFmtId="3" fontId="18" fillId="3" borderId="17" xfId="0" applyNumberFormat="1" applyFont="1" applyFill="1" applyBorder="1" applyAlignment="1">
      <alignment horizontal="center" vertical="center" shrinkToFit="1"/>
    </xf>
    <xf numFmtId="0" fontId="18" fillId="3" borderId="16" xfId="0" applyFont="1" applyFill="1" applyBorder="1" applyAlignment="1">
      <alignment vertical="center" wrapText="1"/>
    </xf>
    <xf numFmtId="0" fontId="21" fillId="3" borderId="22" xfId="0" applyFont="1" applyFill="1" applyBorder="1" applyAlignment="1">
      <alignment horizontal="center" vertical="center" wrapText="1"/>
    </xf>
    <xf numFmtId="2" fontId="18" fillId="3" borderId="5" xfId="0" applyNumberFormat="1" applyFont="1" applyFill="1" applyBorder="1" applyAlignment="1">
      <alignment horizontal="center" vertical="center" shrinkToFit="1"/>
    </xf>
    <xf numFmtId="3" fontId="18" fillId="3" borderId="5" xfId="0" applyNumberFormat="1" applyFont="1" applyFill="1" applyBorder="1" applyAlignment="1">
      <alignment horizontal="center" vertical="center" shrinkToFit="1"/>
    </xf>
    <xf numFmtId="1" fontId="18" fillId="3" borderId="5" xfId="0" applyNumberFormat="1" applyFont="1" applyFill="1" applyBorder="1" applyAlignment="1">
      <alignment horizontal="center" vertical="center" shrinkToFit="1"/>
    </xf>
    <xf numFmtId="0" fontId="21" fillId="3" borderId="26" xfId="0" applyFont="1" applyFill="1" applyBorder="1" applyAlignment="1">
      <alignment horizontal="center" vertical="center" wrapText="1"/>
    </xf>
    <xf numFmtId="1" fontId="18" fillId="3" borderId="26" xfId="0" applyNumberFormat="1" applyFont="1" applyFill="1" applyBorder="1" applyAlignment="1">
      <alignment horizontal="center" vertical="center" shrinkToFit="1"/>
    </xf>
    <xf numFmtId="2" fontId="18" fillId="3" borderId="26" xfId="0" applyNumberFormat="1" applyFont="1" applyFill="1" applyBorder="1" applyAlignment="1">
      <alignment horizontal="center" vertical="center" shrinkToFit="1"/>
    </xf>
    <xf numFmtId="3" fontId="18" fillId="3" borderId="26" xfId="0" applyNumberFormat="1" applyFont="1" applyFill="1" applyBorder="1" applyAlignment="1">
      <alignment horizontal="center" vertical="center" shrinkToFit="1"/>
    </xf>
    <xf numFmtId="3" fontId="18" fillId="3" borderId="27" xfId="0" applyNumberFormat="1" applyFont="1" applyFill="1" applyBorder="1" applyAlignment="1">
      <alignment horizontal="center" vertical="center" shrinkToFit="1"/>
    </xf>
    <xf numFmtId="3" fontId="18" fillId="3" borderId="28" xfId="0" applyNumberFormat="1" applyFont="1" applyFill="1" applyBorder="1" applyAlignment="1">
      <alignment horizontal="center" vertical="center" shrinkToFit="1"/>
    </xf>
    <xf numFmtId="0" fontId="18" fillId="3" borderId="25" xfId="0" applyFont="1" applyFill="1" applyBorder="1" applyAlignment="1">
      <alignment vertical="top" wrapText="1"/>
    </xf>
    <xf numFmtId="0" fontId="18" fillId="3" borderId="42" xfId="0" applyFont="1" applyFill="1" applyBorder="1" applyAlignment="1">
      <alignment vertical="top" wrapText="1"/>
    </xf>
    <xf numFmtId="3" fontId="18" fillId="3" borderId="30" xfId="0" applyNumberFormat="1" applyFont="1" applyFill="1" applyBorder="1" applyAlignment="1">
      <alignment horizontal="center" vertical="center" shrinkToFit="1"/>
    </xf>
    <xf numFmtId="0" fontId="21" fillId="3" borderId="32" xfId="0" applyFont="1" applyFill="1" applyBorder="1" applyAlignment="1">
      <alignment horizontal="center" vertical="center" wrapText="1"/>
    </xf>
    <xf numFmtId="3" fontId="18" fillId="3" borderId="52" xfId="0" applyNumberFormat="1" applyFont="1" applyFill="1" applyBorder="1" applyAlignment="1">
      <alignment horizontal="center" vertical="center" shrinkToFit="1"/>
    </xf>
    <xf numFmtId="3" fontId="18" fillId="3" borderId="23" xfId="0" applyNumberFormat="1" applyFont="1" applyFill="1" applyBorder="1" applyAlignment="1">
      <alignment horizontal="center" vertical="center" shrinkToFit="1"/>
    </xf>
    <xf numFmtId="0" fontId="18" fillId="3" borderId="26" xfId="0" applyFont="1" applyFill="1" applyBorder="1" applyAlignment="1">
      <alignment horizontal="center" vertical="center"/>
    </xf>
    <xf numFmtId="0" fontId="18" fillId="3" borderId="25" xfId="0" applyFont="1" applyFill="1" applyBorder="1" applyAlignment="1">
      <alignment horizontal="center" wrapText="1"/>
    </xf>
    <xf numFmtId="1" fontId="18" fillId="3" borderId="7" xfId="0" applyNumberFormat="1" applyFont="1" applyFill="1" applyBorder="1" applyAlignment="1">
      <alignment horizontal="center" vertical="center" shrinkToFit="1"/>
    </xf>
    <xf numFmtId="0" fontId="18" fillId="3" borderId="42" xfId="0" applyFont="1" applyFill="1" applyBorder="1" applyAlignment="1">
      <alignment horizontal="center" wrapText="1"/>
    </xf>
    <xf numFmtId="2" fontId="18" fillId="3" borderId="29" xfId="0" applyNumberFormat="1" applyFont="1" applyFill="1" applyBorder="1" applyAlignment="1">
      <alignment horizontal="center" vertical="center" shrinkToFit="1"/>
    </xf>
    <xf numFmtId="1" fontId="18" fillId="3" borderId="29" xfId="0" applyNumberFormat="1" applyFont="1" applyFill="1" applyBorder="1" applyAlignment="1">
      <alignment horizontal="center" vertical="center" shrinkToFit="1"/>
    </xf>
    <xf numFmtId="0" fontId="21" fillId="3" borderId="9" xfId="0" applyFont="1" applyFill="1" applyBorder="1" applyAlignment="1">
      <alignment horizontal="center" vertical="center" wrapText="1"/>
    </xf>
    <xf numFmtId="165" fontId="18" fillId="3" borderId="7" xfId="0" applyNumberFormat="1" applyFont="1" applyFill="1" applyBorder="1" applyAlignment="1">
      <alignment horizontal="center" vertical="center" shrinkToFit="1"/>
    </xf>
    <xf numFmtId="0" fontId="18" fillId="3" borderId="35" xfId="0" applyFont="1" applyFill="1" applyBorder="1" applyAlignment="1">
      <alignment horizontal="center" vertical="center" wrapText="1"/>
    </xf>
    <xf numFmtId="0" fontId="21" fillId="3" borderId="27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top"/>
    </xf>
    <xf numFmtId="0" fontId="18" fillId="3" borderId="10" xfId="0" applyFont="1" applyFill="1" applyBorder="1" applyAlignment="1">
      <alignment horizontal="center" vertical="center" wrapText="1"/>
    </xf>
    <xf numFmtId="166" fontId="18" fillId="3" borderId="11" xfId="0" applyNumberFormat="1" applyFont="1" applyFill="1" applyBorder="1" applyAlignment="1">
      <alignment horizontal="center" vertical="center" shrinkToFit="1"/>
    </xf>
    <xf numFmtId="0" fontId="18" fillId="3" borderId="11" xfId="0" applyFont="1" applyFill="1" applyBorder="1" applyAlignment="1">
      <alignment horizontal="center" vertical="center" wrapText="1"/>
    </xf>
    <xf numFmtId="3" fontId="18" fillId="3" borderId="11" xfId="0" applyNumberFormat="1" applyFont="1" applyFill="1" applyBorder="1" applyAlignment="1">
      <alignment horizontal="center" vertical="center" shrinkToFit="1"/>
    </xf>
    <xf numFmtId="0" fontId="21" fillId="3" borderId="31" xfId="0" applyFont="1" applyFill="1" applyBorder="1" applyAlignment="1">
      <alignment horizontal="center" vertical="center" wrapText="1"/>
    </xf>
    <xf numFmtId="0" fontId="17" fillId="3" borderId="24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center" vertical="center" wrapText="1"/>
    </xf>
    <xf numFmtId="2" fontId="18" fillId="3" borderId="52" xfId="0" applyNumberFormat="1" applyFont="1" applyFill="1" applyBorder="1" applyAlignment="1">
      <alignment horizontal="center" vertical="center" shrinkToFit="1"/>
    </xf>
    <xf numFmtId="165" fontId="18" fillId="3" borderId="11" xfId="0" applyNumberFormat="1" applyFont="1" applyFill="1" applyBorder="1" applyAlignment="1">
      <alignment horizontal="center" vertical="center" shrinkToFit="1"/>
    </xf>
    <xf numFmtId="3" fontId="18" fillId="3" borderId="31" xfId="0" applyNumberFormat="1" applyFont="1" applyFill="1" applyBorder="1" applyAlignment="1">
      <alignment horizontal="center" vertical="center" shrinkToFit="1"/>
    </xf>
    <xf numFmtId="0" fontId="17" fillId="3" borderId="25" xfId="0" applyFont="1" applyFill="1" applyBorder="1" applyAlignment="1">
      <alignment horizontal="center" wrapText="1"/>
    </xf>
    <xf numFmtId="0" fontId="21" fillId="3" borderId="2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shrinkToFit="1"/>
    </xf>
    <xf numFmtId="1" fontId="18" fillId="3" borderId="29" xfId="0" applyNumberFormat="1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wrapText="1"/>
    </xf>
    <xf numFmtId="0" fontId="21" fillId="3" borderId="45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/>
    </xf>
    <xf numFmtId="0" fontId="21" fillId="3" borderId="2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0" fontId="21" fillId="3" borderId="51" xfId="0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shrinkToFit="1"/>
    </xf>
    <xf numFmtId="1" fontId="18" fillId="3" borderId="29" xfId="0" applyNumberFormat="1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wrapText="1"/>
    </xf>
    <xf numFmtId="0" fontId="21" fillId="3" borderId="45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/>
    </xf>
    <xf numFmtId="0" fontId="21" fillId="3" borderId="2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1" fontId="21" fillId="3" borderId="30" xfId="0" applyNumberFormat="1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vertical="center" wrapText="1"/>
    </xf>
    <xf numFmtId="0" fontId="17" fillId="3" borderId="34" xfId="0" applyFont="1" applyFill="1" applyBorder="1" applyAlignment="1">
      <alignment horizontal="center" vertical="center" wrapText="1"/>
    </xf>
    <xf numFmtId="166" fontId="18" fillId="3" borderId="26" xfId="0" applyNumberFormat="1" applyFont="1" applyFill="1" applyBorder="1" applyAlignment="1">
      <alignment horizontal="center" vertical="center" shrinkToFit="1"/>
    </xf>
    <xf numFmtId="0" fontId="18" fillId="3" borderId="26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8" fillId="3" borderId="29" xfId="0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center" vertical="center" wrapText="1"/>
    </xf>
    <xf numFmtId="0" fontId="18" fillId="3" borderId="28" xfId="0" applyFont="1" applyFill="1" applyBorder="1" applyAlignment="1">
      <alignment horizontal="center" vertical="center" wrapText="1"/>
    </xf>
    <xf numFmtId="0" fontId="18" fillId="3" borderId="30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top" wrapText="1"/>
    </xf>
    <xf numFmtId="0" fontId="21" fillId="3" borderId="25" xfId="0" applyFont="1" applyFill="1" applyBorder="1" applyAlignment="1">
      <alignment vertical="center" wrapText="1"/>
    </xf>
    <xf numFmtId="0" fontId="21" fillId="3" borderId="42" xfId="0" applyFont="1" applyFill="1" applyBorder="1" applyAlignment="1">
      <alignment vertical="center" wrapText="1"/>
    </xf>
    <xf numFmtId="0" fontId="17" fillId="3" borderId="25" xfId="0" applyFont="1" applyFill="1" applyBorder="1" applyAlignment="1">
      <alignment horizontal="center" vertical="top" wrapText="1"/>
    </xf>
    <xf numFmtId="0" fontId="17" fillId="3" borderId="24" xfId="0" applyFont="1" applyFill="1" applyBorder="1" applyAlignment="1">
      <alignment horizontal="center" vertical="top" wrapText="1"/>
    </xf>
    <xf numFmtId="0" fontId="23" fillId="0" borderId="0" xfId="0" applyFont="1" applyFill="1" applyBorder="1" applyAlignment="1">
      <alignment horizontal="right" vertical="center"/>
    </xf>
    <xf numFmtId="0" fontId="21" fillId="3" borderId="2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wrapText="1"/>
    </xf>
    <xf numFmtId="0" fontId="21" fillId="3" borderId="45" xfId="0" applyFont="1" applyFill="1" applyBorder="1" applyAlignment="1">
      <alignment horizontal="center" vertical="center" wrapText="1"/>
    </xf>
    <xf numFmtId="0" fontId="21" fillId="3" borderId="32" xfId="0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166" fontId="21" fillId="3" borderId="29" xfId="0" applyNumberFormat="1" applyFont="1" applyFill="1" applyBorder="1" applyAlignment="1">
      <alignment horizontal="center" vertical="center" wrapText="1"/>
    </xf>
    <xf numFmtId="1" fontId="18" fillId="3" borderId="45" xfId="0" applyNumberFormat="1" applyFont="1" applyFill="1" applyBorder="1" applyAlignment="1">
      <alignment horizontal="center" vertical="center" shrinkToFit="1"/>
    </xf>
    <xf numFmtId="3" fontId="18" fillId="3" borderId="46" xfId="0" applyNumberFormat="1" applyFont="1" applyFill="1" applyBorder="1" applyAlignment="1">
      <alignment horizontal="center" vertical="center" shrinkToFit="1"/>
    </xf>
    <xf numFmtId="0" fontId="21" fillId="3" borderId="39" xfId="0" applyFont="1" applyFill="1" applyBorder="1" applyAlignment="1">
      <alignment horizontal="center" vertical="center" wrapText="1"/>
    </xf>
    <xf numFmtId="0" fontId="21" fillId="3" borderId="39" xfId="0" applyNumberFormat="1" applyFont="1" applyFill="1" applyBorder="1" applyAlignment="1">
      <alignment horizontal="center" vertical="center" wrapText="1"/>
    </xf>
    <xf numFmtId="2" fontId="18" fillId="3" borderId="39" xfId="0" applyNumberFormat="1" applyFont="1" applyFill="1" applyBorder="1" applyAlignment="1">
      <alignment horizontal="center" vertical="center" shrinkToFit="1"/>
    </xf>
    <xf numFmtId="3" fontId="18" fillId="3" borderId="39" xfId="0" applyNumberFormat="1" applyFont="1" applyFill="1" applyBorder="1" applyAlignment="1">
      <alignment horizontal="center" vertical="center" shrinkToFit="1"/>
    </xf>
    <xf numFmtId="1" fontId="18" fillId="3" borderId="39" xfId="0" applyNumberFormat="1" applyFont="1" applyFill="1" applyBorder="1" applyAlignment="1">
      <alignment horizontal="center" vertical="center" shrinkToFit="1"/>
    </xf>
    <xf numFmtId="3" fontId="18" fillId="3" borderId="40" xfId="0" applyNumberFormat="1" applyFont="1" applyFill="1" applyBorder="1" applyAlignment="1">
      <alignment horizontal="center" vertical="center" shrinkToFit="1"/>
    </xf>
    <xf numFmtId="165" fontId="18" fillId="3" borderId="45" xfId="0" applyNumberFormat="1" applyFont="1" applyFill="1" applyBorder="1" applyAlignment="1">
      <alignment horizontal="center" vertical="center" shrinkToFit="1"/>
    </xf>
    <xf numFmtId="1" fontId="21" fillId="3" borderId="28" xfId="0" applyNumberFormat="1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center" vertical="center"/>
    </xf>
    <xf numFmtId="3" fontId="18" fillId="0" borderId="29" xfId="0" applyNumberFormat="1" applyFont="1" applyFill="1" applyBorder="1" applyAlignment="1">
      <alignment horizontal="center" vertical="center"/>
    </xf>
    <xf numFmtId="1" fontId="18" fillId="0" borderId="30" xfId="0" applyNumberFormat="1" applyFont="1" applyFill="1" applyBorder="1" applyAlignment="1">
      <alignment horizontal="center" vertical="center"/>
    </xf>
    <xf numFmtId="0" fontId="17" fillId="3" borderId="38" xfId="0" applyFont="1" applyFill="1" applyBorder="1" applyAlignment="1">
      <alignment horizontal="center" vertical="top" wrapText="1"/>
    </xf>
    <xf numFmtId="0" fontId="23" fillId="0" borderId="0" xfId="0" applyFont="1" applyFill="1" applyBorder="1" applyAlignment="1">
      <alignment horizontal="right" vertical="center"/>
    </xf>
    <xf numFmtId="0" fontId="21" fillId="3" borderId="7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wrapText="1"/>
    </xf>
    <xf numFmtId="0" fontId="21" fillId="3" borderId="45" xfId="0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shrinkToFit="1"/>
    </xf>
    <xf numFmtId="0" fontId="21" fillId="3" borderId="7" xfId="0" applyFont="1" applyFill="1" applyBorder="1" applyAlignment="1">
      <alignment horizontal="center" vertical="center" wrapText="1"/>
    </xf>
    <xf numFmtId="0" fontId="21" fillId="3" borderId="2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shrinkToFit="1"/>
    </xf>
    <xf numFmtId="1" fontId="18" fillId="3" borderId="29" xfId="0" applyNumberFormat="1" applyFont="1" applyFill="1" applyBorder="1" applyAlignment="1">
      <alignment horizontal="center" vertical="center" shrinkToFit="1"/>
    </xf>
    <xf numFmtId="0" fontId="21" fillId="3" borderId="45" xfId="0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center" vertical="center" wrapText="1"/>
    </xf>
    <xf numFmtId="0" fontId="22" fillId="2" borderId="51" xfId="0" applyFont="1" applyFill="1" applyBorder="1" applyAlignment="1">
      <alignment horizontal="center" vertical="center" wrapText="1"/>
    </xf>
    <xf numFmtId="0" fontId="22" fillId="2" borderId="67" xfId="0" applyFont="1" applyFill="1" applyBorder="1" applyAlignment="1">
      <alignment horizontal="center" vertical="center" wrapText="1"/>
    </xf>
    <xf numFmtId="0" fontId="21" fillId="3" borderId="68" xfId="0" applyFont="1" applyFill="1" applyBorder="1" applyAlignment="1">
      <alignment horizontal="center" vertical="center" wrapText="1"/>
    </xf>
    <xf numFmtId="0" fontId="21" fillId="3" borderId="68" xfId="0" applyNumberFormat="1" applyFont="1" applyFill="1" applyBorder="1" applyAlignment="1">
      <alignment horizontal="center" vertical="center" wrapText="1"/>
    </xf>
    <xf numFmtId="1" fontId="18" fillId="3" borderId="68" xfId="0" applyNumberFormat="1" applyFont="1" applyFill="1" applyBorder="1" applyAlignment="1">
      <alignment horizontal="center" vertical="center" shrinkToFit="1"/>
    </xf>
    <xf numFmtId="3" fontId="18" fillId="3" borderId="69" xfId="0" applyNumberFormat="1" applyFont="1" applyFill="1" applyBorder="1" applyAlignment="1">
      <alignment horizontal="center" vertical="center" shrinkToFit="1"/>
    </xf>
    <xf numFmtId="0" fontId="18" fillId="3" borderId="45" xfId="0" applyFont="1" applyFill="1" applyBorder="1" applyAlignment="1">
      <alignment horizontal="center" vertical="center"/>
    </xf>
    <xf numFmtId="0" fontId="21" fillId="3" borderId="26" xfId="0" applyNumberFormat="1" applyFont="1" applyFill="1" applyBorder="1" applyAlignment="1">
      <alignment horizontal="center" vertical="center" wrapText="1"/>
    </xf>
    <xf numFmtId="0" fontId="18" fillId="3" borderId="46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top" wrapText="1"/>
    </xf>
    <xf numFmtId="0" fontId="21" fillId="3" borderId="2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shrinkToFit="1"/>
    </xf>
    <xf numFmtId="0" fontId="21" fillId="3" borderId="7" xfId="0" applyNumberFormat="1" applyFont="1" applyFill="1" applyBorder="1" applyAlignment="1">
      <alignment horizontal="center" vertical="center" wrapText="1"/>
    </xf>
    <xf numFmtId="166" fontId="21" fillId="3" borderId="11" xfId="0" applyNumberFormat="1" applyFont="1" applyFill="1" applyBorder="1" applyAlignment="1">
      <alignment horizontal="center" vertical="center" wrapText="1"/>
    </xf>
    <xf numFmtId="0" fontId="18" fillId="3" borderId="31" xfId="0" applyFont="1" applyFill="1" applyBorder="1" applyAlignment="1">
      <alignment horizontal="center" vertical="center" wrapText="1"/>
    </xf>
    <xf numFmtId="0" fontId="18" fillId="3" borderId="40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top" wrapText="1"/>
    </xf>
    <xf numFmtId="0" fontId="22" fillId="3" borderId="38" xfId="0" applyFont="1" applyFill="1" applyBorder="1" applyAlignment="1">
      <alignment horizontal="center" vertical="top" wrapText="1"/>
    </xf>
    <xf numFmtId="0" fontId="23" fillId="0" borderId="0" xfId="0" applyFont="1" applyFill="1" applyBorder="1" applyAlignment="1">
      <alignment horizontal="right" vertical="center"/>
    </xf>
    <xf numFmtId="0" fontId="21" fillId="3" borderId="2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shrinkToFit="1"/>
    </xf>
    <xf numFmtId="1" fontId="18" fillId="3" borderId="29" xfId="0" applyNumberFormat="1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wrapText="1"/>
    </xf>
    <xf numFmtId="0" fontId="21" fillId="3" borderId="45" xfId="0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top" wrapText="1"/>
    </xf>
    <xf numFmtId="0" fontId="21" fillId="3" borderId="29" xfId="0" applyFont="1" applyFill="1" applyBorder="1" applyAlignment="1">
      <alignment horizontal="center" vertical="center" wrapText="1"/>
    </xf>
    <xf numFmtId="0" fontId="21" fillId="3" borderId="7" xfId="0" applyNumberFormat="1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3" fontId="18" fillId="3" borderId="45" xfId="0" applyNumberFormat="1" applyFont="1" applyFill="1" applyBorder="1" applyAlignment="1">
      <alignment horizontal="center" vertical="center" shrinkToFit="1"/>
    </xf>
    <xf numFmtId="3" fontId="18" fillId="3" borderId="7" xfId="0" applyNumberFormat="1" applyFont="1" applyFill="1" applyBorder="1" applyAlignment="1">
      <alignment horizontal="center" vertical="center" shrinkToFit="1"/>
    </xf>
    <xf numFmtId="3" fontId="18" fillId="3" borderId="29" xfId="0" applyNumberFormat="1" applyFont="1" applyFill="1" applyBorder="1" applyAlignment="1">
      <alignment horizontal="center" vertical="center" shrinkToFit="1"/>
    </xf>
    <xf numFmtId="0" fontId="25" fillId="3" borderId="38" xfId="0" applyFont="1" applyFill="1" applyBorder="1" applyAlignment="1">
      <alignment horizontal="center" vertical="top" wrapText="1"/>
    </xf>
    <xf numFmtId="0" fontId="23" fillId="0" borderId="0" xfId="0" applyFont="1" applyFill="1" applyBorder="1" applyAlignment="1">
      <alignment horizontal="right" vertical="center"/>
    </xf>
    <xf numFmtId="0" fontId="21" fillId="3" borderId="2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shrinkToFit="1"/>
    </xf>
    <xf numFmtId="1" fontId="18" fillId="3" borderId="29" xfId="0" applyNumberFormat="1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wrapText="1"/>
    </xf>
    <xf numFmtId="0" fontId="21" fillId="3" borderId="52" xfId="0" applyFont="1" applyFill="1" applyBorder="1" applyAlignment="1">
      <alignment horizontal="center" vertical="center" wrapText="1"/>
    </xf>
    <xf numFmtId="0" fontId="21" fillId="3" borderId="45" xfId="0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top" wrapText="1"/>
    </xf>
    <xf numFmtId="0" fontId="21" fillId="3" borderId="29" xfId="0" applyFont="1" applyFill="1" applyBorder="1" applyAlignment="1">
      <alignment horizontal="center" vertical="center" wrapText="1"/>
    </xf>
    <xf numFmtId="0" fontId="21" fillId="3" borderId="7" xfId="0" applyNumberFormat="1" applyFont="1" applyFill="1" applyBorder="1" applyAlignment="1">
      <alignment horizontal="center" vertical="center" wrapText="1"/>
    </xf>
    <xf numFmtId="3" fontId="18" fillId="3" borderId="7" xfId="0" applyNumberFormat="1" applyFont="1" applyFill="1" applyBorder="1" applyAlignment="1">
      <alignment horizontal="center" vertical="center" shrinkToFit="1"/>
    </xf>
    <xf numFmtId="0" fontId="21" fillId="3" borderId="44" xfId="0" applyFont="1" applyFill="1" applyBorder="1" applyAlignment="1">
      <alignment horizontal="center" vertical="center" wrapText="1"/>
    </xf>
    <xf numFmtId="0" fontId="21" fillId="3" borderId="52" xfId="0" applyNumberFormat="1" applyFont="1" applyFill="1" applyBorder="1" applyAlignment="1">
      <alignment horizontal="center" vertical="center" wrapText="1"/>
    </xf>
    <xf numFmtId="1" fontId="18" fillId="3" borderId="52" xfId="0" applyNumberFormat="1" applyFont="1" applyFill="1" applyBorder="1" applyAlignment="1">
      <alignment horizontal="center" vertical="center" shrinkToFit="1"/>
    </xf>
    <xf numFmtId="3" fontId="18" fillId="3" borderId="82" xfId="0" applyNumberFormat="1" applyFont="1" applyFill="1" applyBorder="1" applyAlignment="1">
      <alignment horizontal="center" vertical="center" shrinkToFit="1"/>
    </xf>
    <xf numFmtId="0" fontId="18" fillId="3" borderId="7" xfId="0" applyNumberFormat="1" applyFont="1" applyFill="1" applyBorder="1" applyAlignment="1">
      <alignment horizontal="center" vertical="center" shrinkToFit="1"/>
    </xf>
    <xf numFmtId="0" fontId="17" fillId="3" borderId="24" xfId="0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right" vertical="center"/>
    </xf>
    <xf numFmtId="0" fontId="21" fillId="3" borderId="2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shrinkToFit="1"/>
    </xf>
    <xf numFmtId="1" fontId="18" fillId="3" borderId="29" xfId="0" applyNumberFormat="1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wrapText="1"/>
    </xf>
    <xf numFmtId="0" fontId="21" fillId="3" borderId="52" xfId="0" applyFont="1" applyFill="1" applyBorder="1" applyAlignment="1">
      <alignment horizontal="center" vertical="center" wrapText="1"/>
    </xf>
    <xf numFmtId="0" fontId="21" fillId="3" borderId="45" xfId="0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top" wrapText="1"/>
    </xf>
    <xf numFmtId="0" fontId="21" fillId="3" borderId="29" xfId="0" applyFont="1" applyFill="1" applyBorder="1" applyAlignment="1">
      <alignment horizontal="center" vertical="center" wrapText="1"/>
    </xf>
    <xf numFmtId="0" fontId="21" fillId="3" borderId="7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center" vertical="center" wrapText="1"/>
    </xf>
    <xf numFmtId="3" fontId="18" fillId="3" borderId="7" xfId="0" applyNumberFormat="1" applyFont="1" applyFill="1" applyBorder="1" applyAlignment="1">
      <alignment horizontal="center" vertical="center" shrinkToFit="1"/>
    </xf>
    <xf numFmtId="3" fontId="18" fillId="3" borderId="29" xfId="0" applyNumberFormat="1" applyFont="1" applyFill="1" applyBorder="1" applyAlignment="1">
      <alignment horizontal="center" vertical="center" shrinkToFit="1"/>
    </xf>
    <xf numFmtId="0" fontId="21" fillId="3" borderId="44" xfId="0" applyFont="1" applyFill="1" applyBorder="1" applyAlignment="1">
      <alignment horizontal="center" vertical="center" wrapText="1"/>
    </xf>
    <xf numFmtId="1" fontId="18" fillId="3" borderId="26" xfId="0" applyNumberFormat="1" applyFont="1" applyFill="1" applyBorder="1" applyAlignment="1">
      <alignment horizontal="center" vertical="center" shrinkToFit="1"/>
    </xf>
    <xf numFmtId="0" fontId="21" fillId="4" borderId="7" xfId="0" applyFont="1" applyFill="1" applyBorder="1" applyAlignment="1">
      <alignment horizontal="center" vertical="center" wrapText="1"/>
    </xf>
    <xf numFmtId="1" fontId="18" fillId="4" borderId="7" xfId="0" applyNumberFormat="1" applyFont="1" applyFill="1" applyBorder="1" applyAlignment="1">
      <alignment horizontal="center" vertical="center" shrinkToFit="1"/>
    </xf>
    <xf numFmtId="0" fontId="21" fillId="4" borderId="28" xfId="0" applyFont="1" applyFill="1" applyBorder="1" applyAlignment="1">
      <alignment horizontal="center" vertical="center" wrapText="1"/>
    </xf>
    <xf numFmtId="0" fontId="21" fillId="4" borderId="11" xfId="0" applyFont="1" applyFill="1" applyBorder="1" applyAlignment="1">
      <alignment horizontal="center" vertical="center" wrapText="1"/>
    </xf>
    <xf numFmtId="165" fontId="18" fillId="4" borderId="11" xfId="0" applyNumberFormat="1" applyFont="1" applyFill="1" applyBorder="1" applyAlignment="1">
      <alignment horizontal="center" vertical="center" shrinkToFit="1"/>
    </xf>
    <xf numFmtId="3" fontId="18" fillId="4" borderId="11" xfId="0" applyNumberFormat="1" applyFont="1" applyFill="1" applyBorder="1" applyAlignment="1">
      <alignment horizontal="center" vertical="center" shrinkToFit="1"/>
    </xf>
    <xf numFmtId="0" fontId="21" fillId="4" borderId="26" xfId="0" applyFont="1" applyFill="1" applyBorder="1" applyAlignment="1">
      <alignment horizontal="center" vertical="center" wrapText="1"/>
    </xf>
    <xf numFmtId="1" fontId="18" fillId="4" borderId="26" xfId="0" applyNumberFormat="1" applyFont="1" applyFill="1" applyBorder="1" applyAlignment="1">
      <alignment horizontal="center" vertical="center" shrinkToFit="1"/>
    </xf>
    <xf numFmtId="3" fontId="18" fillId="4" borderId="27" xfId="0" applyNumberFormat="1" applyFont="1" applyFill="1" applyBorder="1" applyAlignment="1">
      <alignment horizontal="center" vertical="center" shrinkToFit="1"/>
    </xf>
    <xf numFmtId="3" fontId="18" fillId="4" borderId="7" xfId="0" applyNumberFormat="1" applyFont="1" applyFill="1" applyBorder="1" applyAlignment="1">
      <alignment horizontal="center" vertical="center" shrinkToFit="1"/>
    </xf>
    <xf numFmtId="3" fontId="18" fillId="4" borderId="28" xfId="0" applyNumberFormat="1" applyFont="1" applyFill="1" applyBorder="1" applyAlignment="1">
      <alignment horizontal="center" vertical="center" shrinkToFit="1"/>
    </xf>
    <xf numFmtId="0" fontId="21" fillId="4" borderId="7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/>
    </xf>
    <xf numFmtId="0" fontId="21" fillId="3" borderId="2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shrinkToFit="1"/>
    </xf>
    <xf numFmtId="1" fontId="18" fillId="3" borderId="29" xfId="0" applyNumberFormat="1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wrapText="1"/>
    </xf>
    <xf numFmtId="0" fontId="21" fillId="3" borderId="52" xfId="0" applyFont="1" applyFill="1" applyBorder="1" applyAlignment="1">
      <alignment horizontal="center" vertical="center" wrapText="1"/>
    </xf>
    <xf numFmtId="0" fontId="21" fillId="3" borderId="45" xfId="0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0" fontId="21" fillId="3" borderId="7" xfId="0" applyNumberFormat="1" applyFont="1" applyFill="1" applyBorder="1" applyAlignment="1">
      <alignment horizontal="center" vertical="center" wrapText="1"/>
    </xf>
    <xf numFmtId="0" fontId="21" fillId="3" borderId="29" xfId="0" applyFont="1" applyFill="1" applyBorder="1" applyAlignment="1">
      <alignment horizontal="center" vertical="center" wrapText="1"/>
    </xf>
    <xf numFmtId="3" fontId="18" fillId="3" borderId="7" xfId="0" applyNumberFormat="1" applyFont="1" applyFill="1" applyBorder="1" applyAlignment="1">
      <alignment horizontal="center" vertical="center" shrinkToFit="1"/>
    </xf>
    <xf numFmtId="3" fontId="18" fillId="3" borderId="29" xfId="0" applyNumberFormat="1" applyFont="1" applyFill="1" applyBorder="1" applyAlignment="1">
      <alignment horizontal="center" vertical="center" shrinkToFit="1"/>
    </xf>
    <xf numFmtId="1" fontId="18" fillId="3" borderId="26" xfId="0" applyNumberFormat="1" applyFont="1" applyFill="1" applyBorder="1" applyAlignment="1">
      <alignment horizontal="center" vertical="center" shrinkToFit="1"/>
    </xf>
    <xf numFmtId="0" fontId="21" fillId="4" borderId="7" xfId="0" applyFont="1" applyFill="1" applyBorder="1" applyAlignment="1">
      <alignment horizontal="center" vertical="center" wrapText="1"/>
    </xf>
    <xf numFmtId="0" fontId="18" fillId="4" borderId="26" xfId="0" applyFont="1" applyFill="1" applyBorder="1" applyAlignment="1">
      <alignment horizontal="center" vertical="center"/>
    </xf>
    <xf numFmtId="0" fontId="21" fillId="4" borderId="27" xfId="0" applyFont="1" applyFill="1" applyBorder="1" applyAlignment="1">
      <alignment horizontal="center" vertical="center" wrapText="1"/>
    </xf>
    <xf numFmtId="0" fontId="21" fillId="4" borderId="9" xfId="0" applyFont="1" applyFill="1" applyBorder="1" applyAlignment="1">
      <alignment horizontal="center" vertical="center" wrapText="1"/>
    </xf>
    <xf numFmtId="0" fontId="21" fillId="4" borderId="45" xfId="0" applyFont="1" applyFill="1" applyBorder="1" applyAlignment="1">
      <alignment horizontal="center" vertical="center" wrapText="1"/>
    </xf>
    <xf numFmtId="165" fontId="18" fillId="4" borderId="7" xfId="0" applyNumberFormat="1" applyFont="1" applyFill="1" applyBorder="1" applyAlignment="1">
      <alignment horizontal="center" vertical="center" shrinkToFit="1"/>
    </xf>
    <xf numFmtId="1" fontId="18" fillId="3" borderId="7" xfId="0" applyNumberFormat="1" applyFont="1" applyFill="1" applyBorder="1" applyAlignment="1">
      <alignment horizontal="center" vertical="center" shrinkToFit="1"/>
    </xf>
    <xf numFmtId="0" fontId="21" fillId="3" borderId="7" xfId="0" applyFont="1" applyFill="1" applyBorder="1" applyAlignment="1">
      <alignment horizontal="center" vertical="center" wrapText="1"/>
    </xf>
    <xf numFmtId="1" fontId="18" fillId="3" borderId="11" xfId="0" applyNumberFormat="1" applyFont="1" applyFill="1" applyBorder="1" applyAlignment="1">
      <alignment horizontal="center" vertical="center" shrinkToFit="1"/>
    </xf>
    <xf numFmtId="0" fontId="21" fillId="3" borderId="11" xfId="0" applyFont="1" applyFill="1" applyBorder="1" applyAlignment="1">
      <alignment horizontal="center" vertical="center" wrapText="1"/>
    </xf>
    <xf numFmtId="3" fontId="18" fillId="4" borderId="7" xfId="0" applyNumberFormat="1" applyFont="1" applyFill="1" applyBorder="1" applyAlignment="1">
      <alignment horizontal="center" vertical="center" shrinkToFit="1"/>
    </xf>
    <xf numFmtId="0" fontId="21" fillId="4" borderId="7" xfId="0" applyFont="1" applyFill="1" applyBorder="1" applyAlignment="1">
      <alignment horizontal="center" vertical="center" wrapText="1"/>
    </xf>
    <xf numFmtId="0" fontId="22" fillId="4" borderId="34" xfId="0" applyFont="1" applyFill="1" applyBorder="1" applyAlignment="1">
      <alignment horizontal="center" vertical="center" wrapText="1"/>
    </xf>
    <xf numFmtId="0" fontId="22" fillId="4" borderId="51" xfId="0" applyFont="1" applyFill="1" applyBorder="1" applyAlignment="1">
      <alignment horizontal="center" vertical="center" wrapText="1"/>
    </xf>
    <xf numFmtId="0" fontId="22" fillId="4" borderId="67" xfId="0" applyFont="1" applyFill="1" applyBorder="1" applyAlignment="1">
      <alignment horizontal="center" vertical="center" wrapText="1"/>
    </xf>
    <xf numFmtId="0" fontId="21" fillId="4" borderId="10" xfId="0" applyFont="1" applyFill="1" applyBorder="1" applyAlignment="1">
      <alignment horizontal="center" vertical="center" wrapText="1"/>
    </xf>
    <xf numFmtId="3" fontId="18" fillId="4" borderId="31" xfId="0" applyNumberFormat="1" applyFont="1" applyFill="1" applyBorder="1" applyAlignment="1">
      <alignment horizontal="center" vertical="center" shrinkToFit="1"/>
    </xf>
    <xf numFmtId="0" fontId="23" fillId="0" borderId="0" xfId="0" applyFont="1" applyFill="1" applyBorder="1" applyAlignment="1">
      <alignment horizontal="right" vertical="center"/>
    </xf>
    <xf numFmtId="0" fontId="21" fillId="3" borderId="2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wrapText="1"/>
    </xf>
    <xf numFmtId="0" fontId="21" fillId="3" borderId="52" xfId="0" applyFont="1" applyFill="1" applyBorder="1" applyAlignment="1">
      <alignment horizontal="center" vertical="center" wrapText="1"/>
    </xf>
    <xf numFmtId="0" fontId="21" fillId="3" borderId="45" xfId="0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1" fontId="18" fillId="3" borderId="11" xfId="0" applyNumberFormat="1" applyFont="1" applyFill="1" applyBorder="1" applyAlignment="1">
      <alignment horizontal="center" vertical="center" shrinkToFit="1"/>
    </xf>
    <xf numFmtId="0" fontId="21" fillId="3" borderId="29" xfId="0" applyFont="1" applyFill="1" applyBorder="1" applyAlignment="1">
      <alignment horizontal="center" vertical="center" wrapText="1"/>
    </xf>
    <xf numFmtId="0" fontId="21" fillId="3" borderId="7" xfId="0" applyNumberFormat="1" applyFont="1" applyFill="1" applyBorder="1" applyAlignment="1">
      <alignment horizontal="center" vertical="center" wrapText="1"/>
    </xf>
    <xf numFmtId="3" fontId="18" fillId="3" borderId="66" xfId="0" applyNumberFormat="1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wrapText="1"/>
    </xf>
    <xf numFmtId="3" fontId="18" fillId="3" borderId="7" xfId="0" applyNumberFormat="1" applyFont="1" applyFill="1" applyBorder="1" applyAlignment="1">
      <alignment horizontal="center" vertical="center" shrinkToFit="1"/>
    </xf>
    <xf numFmtId="3" fontId="18" fillId="4" borderId="7" xfId="0" applyNumberFormat="1" applyFont="1" applyFill="1" applyBorder="1" applyAlignment="1">
      <alignment horizontal="center" vertical="center" shrinkToFit="1"/>
    </xf>
    <xf numFmtId="3" fontId="18" fillId="3" borderId="29" xfId="0" applyNumberFormat="1" applyFont="1" applyFill="1" applyBorder="1" applyAlignment="1">
      <alignment horizontal="center" vertical="center" shrinkToFit="1"/>
    </xf>
    <xf numFmtId="1" fontId="18" fillId="3" borderId="26" xfId="0" applyNumberFormat="1" applyFont="1" applyFill="1" applyBorder="1" applyAlignment="1">
      <alignment horizontal="center" vertical="center" shrinkToFit="1"/>
    </xf>
    <xf numFmtId="0" fontId="21" fillId="4" borderId="7" xfId="0" applyFont="1" applyFill="1" applyBorder="1" applyAlignment="1">
      <alignment horizontal="center" vertical="center" wrapText="1"/>
    </xf>
    <xf numFmtId="3" fontId="18" fillId="3" borderId="11" xfId="0" applyNumberFormat="1" applyFont="1" applyFill="1" applyBorder="1" applyAlignment="1">
      <alignment horizontal="center" vertical="center" shrinkToFit="1"/>
    </xf>
    <xf numFmtId="3" fontId="18" fillId="3" borderId="27" xfId="0" applyNumberFormat="1" applyFont="1" applyFill="1" applyBorder="1" applyAlignment="1">
      <alignment horizontal="center" vertical="center" shrinkToFit="1"/>
    </xf>
    <xf numFmtId="3" fontId="18" fillId="3" borderId="28" xfId="0" applyNumberFormat="1" applyFont="1" applyFill="1" applyBorder="1" applyAlignment="1">
      <alignment horizontal="center" vertical="center" shrinkToFit="1"/>
    </xf>
    <xf numFmtId="0" fontId="18" fillId="3" borderId="7" xfId="0" applyFont="1" applyFill="1" applyBorder="1" applyAlignment="1">
      <alignment horizontal="center" vertical="center"/>
    </xf>
    <xf numFmtId="1" fontId="21" fillId="3" borderId="7" xfId="0" applyNumberFormat="1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/>
    </xf>
    <xf numFmtId="1" fontId="18" fillId="0" borderId="7" xfId="0" applyNumberFormat="1" applyFont="1" applyFill="1" applyBorder="1" applyAlignment="1">
      <alignment horizontal="center" vertical="center"/>
    </xf>
    <xf numFmtId="165" fontId="18" fillId="4" borderId="45" xfId="0" applyNumberFormat="1" applyFont="1" applyFill="1" applyBorder="1" applyAlignment="1">
      <alignment horizontal="center" vertical="center" shrinkToFit="1"/>
    </xf>
    <xf numFmtId="3" fontId="18" fillId="4" borderId="46" xfId="0" applyNumberFormat="1" applyFont="1" applyFill="1" applyBorder="1" applyAlignment="1">
      <alignment horizontal="center" vertical="center" shrinkToFit="1"/>
    </xf>
    <xf numFmtId="0" fontId="21" fillId="4" borderId="44" xfId="0" applyFont="1" applyFill="1" applyBorder="1" applyAlignment="1">
      <alignment horizontal="center" vertical="center" wrapText="1"/>
    </xf>
    <xf numFmtId="3" fontId="18" fillId="3" borderId="45" xfId="0" applyNumberFormat="1" applyFont="1" applyFill="1" applyBorder="1" applyAlignment="1">
      <alignment horizontal="center" vertical="center" shrinkToFit="1"/>
    </xf>
    <xf numFmtId="166" fontId="26" fillId="3" borderId="7" xfId="0" applyNumberFormat="1" applyFont="1" applyFill="1" applyBorder="1" applyAlignment="1">
      <alignment horizontal="center" vertical="center" wrapText="1"/>
    </xf>
    <xf numFmtId="0" fontId="26" fillId="3" borderId="7" xfId="0" applyFont="1" applyFill="1" applyBorder="1" applyAlignment="1">
      <alignment horizontal="center" vertical="center" wrapText="1"/>
    </xf>
    <xf numFmtId="0" fontId="24" fillId="3" borderId="47" xfId="0" applyFont="1" applyFill="1" applyBorder="1" applyAlignment="1">
      <alignment horizontal="center" vertical="center" wrapText="1"/>
    </xf>
    <xf numFmtId="0" fontId="26" fillId="3" borderId="45" xfId="0" applyFont="1" applyFill="1" applyBorder="1" applyAlignment="1">
      <alignment horizontal="center" vertical="center" wrapText="1"/>
    </xf>
    <xf numFmtId="0" fontId="27" fillId="0" borderId="29" xfId="0" applyFont="1" applyFill="1" applyBorder="1" applyAlignment="1">
      <alignment horizontal="center" vertical="center"/>
    </xf>
    <xf numFmtId="0" fontId="21" fillId="4" borderId="30" xfId="0" applyFont="1" applyFill="1" applyBorder="1" applyAlignment="1">
      <alignment horizontal="center" vertical="center" wrapText="1"/>
    </xf>
    <xf numFmtId="0" fontId="17" fillId="3" borderId="34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shrinkToFit="1"/>
    </xf>
    <xf numFmtId="1" fontId="18" fillId="3" borderId="29" xfId="0" applyNumberFormat="1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wrapText="1"/>
    </xf>
    <xf numFmtId="0" fontId="21" fillId="3" borderId="52" xfId="0" applyFont="1" applyFill="1" applyBorder="1" applyAlignment="1">
      <alignment horizontal="center" vertical="center" wrapText="1"/>
    </xf>
    <xf numFmtId="0" fontId="21" fillId="3" borderId="45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/>
    </xf>
    <xf numFmtId="0" fontId="21" fillId="3" borderId="2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0" fontId="21" fillId="3" borderId="32" xfId="0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0" fontId="21" fillId="3" borderId="37" xfId="0" applyFont="1" applyFill="1" applyBorder="1" applyAlignment="1">
      <alignment horizontal="center" vertical="center" wrapText="1"/>
    </xf>
    <xf numFmtId="0" fontId="21" fillId="3" borderId="29" xfId="0" applyFont="1" applyFill="1" applyBorder="1" applyAlignment="1">
      <alignment horizontal="center" vertical="center" wrapText="1"/>
    </xf>
    <xf numFmtId="0" fontId="21" fillId="3" borderId="7" xfId="0" applyNumberFormat="1" applyFont="1" applyFill="1" applyBorder="1" applyAlignment="1">
      <alignment horizontal="center" vertical="center" wrapText="1"/>
    </xf>
    <xf numFmtId="1" fontId="18" fillId="3" borderId="11" xfId="0" applyNumberFormat="1" applyFont="1" applyFill="1" applyBorder="1" applyAlignment="1">
      <alignment horizontal="center" vertical="center" shrinkToFit="1"/>
    </xf>
    <xf numFmtId="0" fontId="21" fillId="3" borderId="11" xfId="0" applyFont="1" applyFill="1" applyBorder="1" applyAlignment="1">
      <alignment horizontal="center" vertical="center" wrapText="1"/>
    </xf>
    <xf numFmtId="3" fontId="18" fillId="3" borderId="7" xfId="0" applyNumberFormat="1" applyFont="1" applyFill="1" applyBorder="1" applyAlignment="1">
      <alignment horizontal="center" vertical="center" shrinkToFit="1"/>
    </xf>
    <xf numFmtId="3" fontId="18" fillId="4" borderId="7" xfId="0" applyNumberFormat="1" applyFont="1" applyFill="1" applyBorder="1" applyAlignment="1">
      <alignment horizontal="center" vertical="center" shrinkToFit="1"/>
    </xf>
    <xf numFmtId="3" fontId="18" fillId="3" borderId="29" xfId="0" applyNumberFormat="1" applyFont="1" applyFill="1" applyBorder="1" applyAlignment="1">
      <alignment horizontal="center" vertical="center" shrinkToFit="1"/>
    </xf>
    <xf numFmtId="3" fontId="18" fillId="3" borderId="66" xfId="0" applyNumberFormat="1" applyFont="1" applyFill="1" applyBorder="1" applyAlignment="1">
      <alignment horizontal="center" vertical="center" shrinkToFit="1"/>
    </xf>
    <xf numFmtId="1" fontId="18" fillId="3" borderId="26" xfId="0" applyNumberFormat="1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wrapText="1"/>
    </xf>
    <xf numFmtId="0" fontId="21" fillId="4" borderId="7" xfId="0" applyFont="1" applyFill="1" applyBorder="1" applyAlignment="1">
      <alignment horizontal="center" vertical="center" wrapText="1"/>
    </xf>
    <xf numFmtId="0" fontId="17" fillId="3" borderId="34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3" fontId="18" fillId="3" borderId="11" xfId="0" applyNumberFormat="1" applyFont="1" applyFill="1" applyBorder="1" applyAlignment="1">
      <alignment horizontal="center" vertical="center" shrinkToFit="1"/>
    </xf>
    <xf numFmtId="3" fontId="18" fillId="3" borderId="27" xfId="0" applyNumberFormat="1" applyFont="1" applyFill="1" applyBorder="1" applyAlignment="1">
      <alignment horizontal="center" vertical="center" shrinkToFit="1"/>
    </xf>
    <xf numFmtId="3" fontId="18" fillId="3" borderId="28" xfId="0" applyNumberFormat="1" applyFont="1" applyFill="1" applyBorder="1" applyAlignment="1">
      <alignment horizontal="center" vertical="center" shrinkToFit="1"/>
    </xf>
    <xf numFmtId="3" fontId="18" fillId="3" borderId="45" xfId="0" applyNumberFormat="1" applyFont="1" applyFill="1" applyBorder="1" applyAlignment="1">
      <alignment horizontal="center" vertical="center" shrinkToFit="1"/>
    </xf>
    <xf numFmtId="0" fontId="23" fillId="0" borderId="0" xfId="0" applyFont="1" applyFill="1" applyBorder="1" applyAlignment="1">
      <alignment horizontal="right" vertical="center"/>
    </xf>
    <xf numFmtId="0" fontId="21" fillId="3" borderId="2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shrinkToFit="1"/>
    </xf>
    <xf numFmtId="1" fontId="18" fillId="3" borderId="29" xfId="0" applyNumberFormat="1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wrapText="1"/>
    </xf>
    <xf numFmtId="0" fontId="21" fillId="3" borderId="52" xfId="0" applyFont="1" applyFill="1" applyBorder="1" applyAlignment="1">
      <alignment horizontal="center" vertical="center" wrapText="1"/>
    </xf>
    <xf numFmtId="0" fontId="21" fillId="3" borderId="45" xfId="0" applyFont="1" applyFill="1" applyBorder="1" applyAlignment="1">
      <alignment horizontal="center" vertical="center" wrapText="1"/>
    </xf>
    <xf numFmtId="0" fontId="21" fillId="3" borderId="32" xfId="0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0" fontId="21" fillId="3" borderId="37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1" fontId="18" fillId="3" borderId="11" xfId="0" applyNumberFormat="1" applyFont="1" applyFill="1" applyBorder="1" applyAlignment="1">
      <alignment horizontal="center" vertical="center" shrinkToFit="1"/>
    </xf>
    <xf numFmtId="0" fontId="21" fillId="3" borderId="29" xfId="0" applyFont="1" applyFill="1" applyBorder="1" applyAlignment="1">
      <alignment horizontal="center" vertical="center" wrapText="1"/>
    </xf>
    <xf numFmtId="0" fontId="21" fillId="3" borderId="7" xfId="0" applyNumberFormat="1" applyFont="1" applyFill="1" applyBorder="1" applyAlignment="1">
      <alignment horizontal="center" vertical="center" wrapText="1"/>
    </xf>
    <xf numFmtId="3" fontId="18" fillId="3" borderId="66" xfId="0" applyNumberFormat="1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wrapText="1"/>
    </xf>
    <xf numFmtId="3" fontId="18" fillId="3" borderId="7" xfId="0" applyNumberFormat="1" applyFont="1" applyFill="1" applyBorder="1" applyAlignment="1">
      <alignment horizontal="center" vertical="center" shrinkToFit="1"/>
    </xf>
    <xf numFmtId="3" fontId="18" fillId="3" borderId="29" xfId="0" applyNumberFormat="1" applyFont="1" applyFill="1" applyBorder="1" applyAlignment="1">
      <alignment horizontal="center" vertical="center" shrinkToFit="1"/>
    </xf>
    <xf numFmtId="1" fontId="18" fillId="3" borderId="26" xfId="0" applyNumberFormat="1" applyFont="1" applyFill="1" applyBorder="1" applyAlignment="1">
      <alignment horizontal="center" vertical="center" shrinkToFit="1"/>
    </xf>
    <xf numFmtId="3" fontId="18" fillId="3" borderId="45" xfId="0" applyNumberFormat="1" applyFont="1" applyFill="1" applyBorder="1" applyAlignment="1">
      <alignment horizontal="center" vertical="center" shrinkToFit="1"/>
    </xf>
    <xf numFmtId="3" fontId="18" fillId="3" borderId="26" xfId="0" applyNumberFormat="1" applyFont="1" applyFill="1" applyBorder="1" applyAlignment="1">
      <alignment horizontal="center" vertical="center" shrinkToFit="1"/>
    </xf>
    <xf numFmtId="3" fontId="18" fillId="3" borderId="27" xfId="0" applyNumberFormat="1" applyFont="1" applyFill="1" applyBorder="1" applyAlignment="1">
      <alignment horizontal="center" vertical="center" shrinkToFit="1"/>
    </xf>
    <xf numFmtId="3" fontId="18" fillId="3" borderId="28" xfId="0" applyNumberFormat="1" applyFont="1" applyFill="1" applyBorder="1" applyAlignment="1">
      <alignment horizontal="center" vertical="center" shrinkToFit="1"/>
    </xf>
    <xf numFmtId="0" fontId="17" fillId="3" borderId="34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3" fontId="18" fillId="3" borderId="11" xfId="0" applyNumberFormat="1" applyFont="1" applyFill="1" applyBorder="1" applyAlignment="1">
      <alignment horizontal="center" vertical="center" shrinkToFit="1"/>
    </xf>
    <xf numFmtId="0" fontId="27" fillId="0" borderId="11" xfId="0" applyFont="1" applyFill="1" applyBorder="1" applyAlignment="1">
      <alignment horizontal="center" vertical="center"/>
    </xf>
    <xf numFmtId="1" fontId="18" fillId="4" borderId="29" xfId="0" applyNumberFormat="1" applyFont="1" applyFill="1" applyBorder="1" applyAlignment="1">
      <alignment horizontal="center" vertical="center" shrinkToFit="1"/>
    </xf>
    <xf numFmtId="3" fontId="18" fillId="4" borderId="30" xfId="0" applyNumberFormat="1" applyFont="1" applyFill="1" applyBorder="1" applyAlignment="1">
      <alignment horizontal="center" vertical="center" shrinkToFit="1"/>
    </xf>
    <xf numFmtId="0" fontId="21" fillId="4" borderId="29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/>
    </xf>
    <xf numFmtId="1" fontId="18" fillId="0" borderId="11" xfId="0" applyNumberFormat="1" applyFont="1" applyFill="1" applyBorder="1" applyAlignment="1">
      <alignment horizontal="center" vertical="center"/>
    </xf>
    <xf numFmtId="165" fontId="18" fillId="3" borderId="26" xfId="0" applyNumberFormat="1" applyFont="1" applyFill="1" applyBorder="1" applyAlignment="1">
      <alignment horizontal="center" vertical="center" shrinkToFit="1"/>
    </xf>
    <xf numFmtId="0" fontId="18" fillId="3" borderId="36" xfId="0" applyFont="1" applyFill="1" applyBorder="1" applyAlignment="1">
      <alignment horizontal="center" vertical="center" wrapText="1"/>
    </xf>
    <xf numFmtId="165" fontId="18" fillId="3" borderId="29" xfId="0" applyNumberFormat="1" applyFont="1" applyFill="1" applyBorder="1" applyAlignment="1">
      <alignment horizontal="center" vertical="center" shrinkToFit="1"/>
    </xf>
    <xf numFmtId="0" fontId="17" fillId="3" borderId="34" xfId="0" applyFont="1" applyFill="1" applyBorder="1" applyAlignment="1">
      <alignment horizontal="center" vertical="top" wrapText="1"/>
    </xf>
    <xf numFmtId="0" fontId="18" fillId="4" borderId="39" xfId="0" applyFont="1" applyFill="1" applyBorder="1" applyAlignment="1">
      <alignment horizontal="center" vertical="center" wrapText="1"/>
    </xf>
    <xf numFmtId="1" fontId="18" fillId="4" borderId="39" xfId="0" applyNumberFormat="1" applyFont="1" applyFill="1" applyBorder="1" applyAlignment="1">
      <alignment horizontal="center" vertical="center" wrapText="1"/>
    </xf>
    <xf numFmtId="1" fontId="18" fillId="4" borderId="40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/>
    </xf>
    <xf numFmtId="0" fontId="21" fillId="3" borderId="2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shrinkToFit="1"/>
    </xf>
    <xf numFmtId="1" fontId="18" fillId="3" borderId="29" xfId="0" applyNumberFormat="1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wrapText="1"/>
    </xf>
    <xf numFmtId="0" fontId="21" fillId="3" borderId="45" xfId="0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0" fontId="21" fillId="3" borderId="37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0" fontId="21" fillId="3" borderId="29" xfId="0" applyFont="1" applyFill="1" applyBorder="1" applyAlignment="1">
      <alignment horizontal="center" vertical="center" wrapText="1"/>
    </xf>
    <xf numFmtId="0" fontId="21" fillId="3" borderId="7" xfId="0" applyNumberFormat="1" applyFont="1" applyFill="1" applyBorder="1" applyAlignment="1">
      <alignment horizontal="center" vertical="center" wrapText="1"/>
    </xf>
    <xf numFmtId="3" fontId="18" fillId="4" borderId="66" xfId="0" applyNumberFormat="1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wrapText="1"/>
    </xf>
    <xf numFmtId="3" fontId="18" fillId="3" borderId="7" xfId="0" applyNumberFormat="1" applyFont="1" applyFill="1" applyBorder="1" applyAlignment="1">
      <alignment horizontal="center" vertical="center" shrinkToFit="1"/>
    </xf>
    <xf numFmtId="3" fontId="18" fillId="4" borderId="7" xfId="0" applyNumberFormat="1" applyFont="1" applyFill="1" applyBorder="1" applyAlignment="1">
      <alignment horizontal="center" vertical="center" shrinkToFit="1"/>
    </xf>
    <xf numFmtId="3" fontId="18" fillId="3" borderId="29" xfId="0" applyNumberFormat="1" applyFont="1" applyFill="1" applyBorder="1" applyAlignment="1">
      <alignment horizontal="center" vertical="center" shrinkToFit="1"/>
    </xf>
    <xf numFmtId="1" fontId="18" fillId="3" borderId="26" xfId="0" applyNumberFormat="1" applyFont="1" applyFill="1" applyBorder="1" applyAlignment="1">
      <alignment horizontal="center" vertical="center" shrinkToFit="1"/>
    </xf>
    <xf numFmtId="0" fontId="21" fillId="4" borderId="7" xfId="0" applyFont="1" applyFill="1" applyBorder="1" applyAlignment="1">
      <alignment horizontal="center" vertical="center" wrapText="1"/>
    </xf>
    <xf numFmtId="3" fontId="18" fillId="3" borderId="45" xfId="0" applyNumberFormat="1" applyFont="1" applyFill="1" applyBorder="1" applyAlignment="1">
      <alignment horizontal="center" vertical="center" shrinkToFit="1"/>
    </xf>
    <xf numFmtId="3" fontId="18" fillId="3" borderId="28" xfId="0" applyNumberFormat="1" applyFont="1" applyFill="1" applyBorder="1" applyAlignment="1">
      <alignment horizontal="center" vertical="center" shrinkToFit="1"/>
    </xf>
    <xf numFmtId="0" fontId="17" fillId="3" borderId="34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3" fontId="18" fillId="3" borderId="11" xfId="0" applyNumberFormat="1" applyFont="1" applyFill="1" applyBorder="1" applyAlignment="1">
      <alignment horizontal="center" vertical="center" shrinkToFit="1"/>
    </xf>
    <xf numFmtId="3" fontId="18" fillId="3" borderId="26" xfId="0" applyNumberFormat="1" applyFont="1" applyFill="1" applyBorder="1" applyAlignment="1">
      <alignment horizontal="center" vertical="center" shrinkToFit="1"/>
    </xf>
    <xf numFmtId="3" fontId="18" fillId="3" borderId="27" xfId="0" applyNumberFormat="1" applyFont="1" applyFill="1" applyBorder="1" applyAlignment="1">
      <alignment horizontal="center" vertical="center" shrinkToFit="1"/>
    </xf>
    <xf numFmtId="0" fontId="21" fillId="3" borderId="68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/>
    </xf>
    <xf numFmtId="0" fontId="21" fillId="3" borderId="40" xfId="0" applyFont="1" applyFill="1" applyBorder="1" applyAlignment="1">
      <alignment horizontal="center" vertical="center" wrapText="1"/>
    </xf>
    <xf numFmtId="0" fontId="17" fillId="3" borderId="34" xfId="0" applyFont="1" applyFill="1" applyBorder="1" applyAlignment="1">
      <alignment horizontal="center" wrapText="1"/>
    </xf>
    <xf numFmtId="2" fontId="18" fillId="4" borderId="7" xfId="0" applyNumberFormat="1" applyFont="1" applyFill="1" applyBorder="1" applyAlignment="1">
      <alignment horizontal="center" vertical="center" shrinkToFit="1"/>
    </xf>
    <xf numFmtId="0" fontId="22" fillId="3" borderId="35" xfId="0" applyFont="1" applyFill="1" applyBorder="1" applyAlignment="1">
      <alignment horizontal="center" vertical="center" wrapText="1"/>
    </xf>
    <xf numFmtId="0" fontId="21" fillId="4" borderId="52" xfId="0" applyFont="1" applyFill="1" applyBorder="1" applyAlignment="1">
      <alignment horizontal="center" vertical="center" wrapText="1"/>
    </xf>
    <xf numFmtId="0" fontId="21" fillId="4" borderId="82" xfId="0" applyFont="1" applyFill="1" applyBorder="1" applyAlignment="1">
      <alignment horizontal="center" vertical="center" wrapText="1"/>
    </xf>
    <xf numFmtId="0" fontId="21" fillId="4" borderId="32" xfId="0" applyFont="1" applyFill="1" applyBorder="1" applyAlignment="1">
      <alignment horizontal="center" vertical="center" wrapText="1"/>
    </xf>
    <xf numFmtId="165" fontId="18" fillId="4" borderId="26" xfId="0" applyNumberFormat="1" applyFont="1" applyFill="1" applyBorder="1" applyAlignment="1">
      <alignment horizontal="center" vertical="center" shrinkToFit="1"/>
    </xf>
    <xf numFmtId="0" fontId="23" fillId="0" borderId="0" xfId="0" applyFont="1" applyFill="1" applyBorder="1" applyAlignment="1">
      <alignment horizontal="right" vertical="center"/>
    </xf>
    <xf numFmtId="0" fontId="21" fillId="3" borderId="2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shrinkToFit="1"/>
    </xf>
    <xf numFmtId="1" fontId="18" fillId="3" borderId="29" xfId="0" applyNumberFormat="1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wrapText="1"/>
    </xf>
    <xf numFmtId="0" fontId="21" fillId="3" borderId="45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0" fontId="21" fillId="3" borderId="29" xfId="0" applyFont="1" applyFill="1" applyBorder="1" applyAlignment="1">
      <alignment horizontal="center" vertical="center" wrapText="1"/>
    </xf>
    <xf numFmtId="0" fontId="21" fillId="3" borderId="7" xfId="0" applyNumberFormat="1" applyFont="1" applyFill="1" applyBorder="1" applyAlignment="1">
      <alignment horizontal="center" vertical="center" wrapText="1"/>
    </xf>
    <xf numFmtId="3" fontId="18" fillId="3" borderId="7" xfId="0" applyNumberFormat="1" applyFont="1" applyFill="1" applyBorder="1" applyAlignment="1">
      <alignment horizontal="center" vertical="center" shrinkToFit="1"/>
    </xf>
    <xf numFmtId="3" fontId="18" fillId="3" borderId="29" xfId="0" applyNumberFormat="1" applyFont="1" applyFill="1" applyBorder="1" applyAlignment="1">
      <alignment horizontal="center" vertical="center" shrinkToFit="1"/>
    </xf>
    <xf numFmtId="1" fontId="18" fillId="3" borderId="26" xfId="0" applyNumberFormat="1" applyFont="1" applyFill="1" applyBorder="1" applyAlignment="1">
      <alignment horizontal="center" vertical="center" shrinkToFit="1"/>
    </xf>
    <xf numFmtId="3" fontId="18" fillId="3" borderId="45" xfId="0" applyNumberFormat="1" applyFont="1" applyFill="1" applyBorder="1" applyAlignment="1">
      <alignment horizontal="center" vertical="center" shrinkToFit="1"/>
    </xf>
    <xf numFmtId="3" fontId="18" fillId="3" borderId="28" xfId="0" applyNumberFormat="1" applyFont="1" applyFill="1" applyBorder="1" applyAlignment="1">
      <alignment horizontal="center" vertical="center" shrinkToFit="1"/>
    </xf>
    <xf numFmtId="0" fontId="17" fillId="3" borderId="34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3" fontId="18" fillId="3" borderId="11" xfId="0" applyNumberFormat="1" applyFont="1" applyFill="1" applyBorder="1" applyAlignment="1">
      <alignment horizontal="center" vertical="center" shrinkToFit="1"/>
    </xf>
    <xf numFmtId="3" fontId="18" fillId="3" borderId="27" xfId="0" applyNumberFormat="1" applyFont="1" applyFill="1" applyBorder="1" applyAlignment="1">
      <alignment horizontal="center" vertical="center" shrinkToFit="1"/>
    </xf>
    <xf numFmtId="0" fontId="21" fillId="3" borderId="68" xfId="0" applyFont="1" applyFill="1" applyBorder="1" applyAlignment="1">
      <alignment horizontal="center" vertical="center" wrapText="1"/>
    </xf>
    <xf numFmtId="0" fontId="21" fillId="3" borderId="39" xfId="0" applyFont="1" applyFill="1" applyBorder="1" applyAlignment="1">
      <alignment horizontal="center" vertical="center" wrapText="1"/>
    </xf>
    <xf numFmtId="3" fontId="18" fillId="3" borderId="46" xfId="0" applyNumberFormat="1" applyFont="1" applyFill="1" applyBorder="1" applyAlignment="1">
      <alignment horizontal="center" vertical="center" shrinkToFit="1"/>
    </xf>
    <xf numFmtId="0" fontId="21" fillId="0" borderId="7" xfId="0" applyFont="1" applyFill="1" applyBorder="1" applyAlignment="1">
      <alignment horizontal="center" vertical="center" wrapText="1"/>
    </xf>
    <xf numFmtId="2" fontId="18" fillId="0" borderId="7" xfId="0" applyNumberFormat="1" applyFont="1" applyFill="1" applyBorder="1" applyAlignment="1">
      <alignment horizontal="center" vertical="center" shrinkToFit="1"/>
    </xf>
    <xf numFmtId="3" fontId="18" fillId="0" borderId="7" xfId="0" applyNumberFormat="1" applyFont="1" applyFill="1" applyBorder="1" applyAlignment="1">
      <alignment horizontal="center" vertical="center" shrinkToFit="1"/>
    </xf>
    <xf numFmtId="3" fontId="18" fillId="0" borderId="28" xfId="0" applyNumberFormat="1" applyFont="1" applyFill="1" applyBorder="1" applyAlignment="1">
      <alignment horizontal="center" vertical="center" shrinkToFit="1"/>
    </xf>
    <xf numFmtId="0" fontId="21" fillId="0" borderId="7" xfId="0" applyFont="1" applyFill="1" applyBorder="1" applyAlignment="1">
      <alignment horizontal="center" vertical="center" wrapText="1"/>
    </xf>
    <xf numFmtId="1" fontId="18" fillId="0" borderId="7" xfId="0" applyNumberFormat="1" applyFont="1" applyFill="1" applyBorder="1" applyAlignment="1">
      <alignment horizontal="center" vertical="center" shrinkToFit="1"/>
    </xf>
    <xf numFmtId="0" fontId="21" fillId="0" borderId="28" xfId="0" applyFont="1" applyFill="1" applyBorder="1" applyAlignment="1">
      <alignment horizontal="center" vertical="center" wrapText="1"/>
    </xf>
    <xf numFmtId="165" fontId="18" fillId="0" borderId="26" xfId="0" applyNumberFormat="1" applyFont="1" applyFill="1" applyBorder="1" applyAlignment="1">
      <alignment horizontal="center" vertical="center" shrinkToFit="1"/>
    </xf>
    <xf numFmtId="3" fontId="18" fillId="0" borderId="27" xfId="0" applyNumberFormat="1" applyFont="1" applyFill="1" applyBorder="1" applyAlignment="1">
      <alignment horizontal="center" vertical="center" shrinkToFit="1"/>
    </xf>
    <xf numFmtId="165" fontId="18" fillId="0" borderId="7" xfId="0" applyNumberFormat="1" applyFont="1" applyFill="1" applyBorder="1" applyAlignment="1">
      <alignment horizontal="center" vertical="center" shrinkToFit="1"/>
    </xf>
    <xf numFmtId="165" fontId="18" fillId="0" borderId="29" xfId="0" applyNumberFormat="1" applyFont="1" applyFill="1" applyBorder="1" applyAlignment="1">
      <alignment horizontal="center" vertical="center" shrinkToFit="1"/>
    </xf>
    <xf numFmtId="3" fontId="18" fillId="0" borderId="30" xfId="0" applyNumberFormat="1" applyFont="1" applyFill="1" applyBorder="1" applyAlignment="1">
      <alignment horizontal="center" vertical="center" shrinkToFit="1"/>
    </xf>
    <xf numFmtId="0" fontId="21" fillId="0" borderId="30" xfId="0" applyFont="1" applyFill="1" applyBorder="1" applyAlignment="1">
      <alignment horizontal="center" vertical="center" wrapText="1"/>
    </xf>
    <xf numFmtId="0" fontId="17" fillId="3" borderId="42" xfId="0" applyFont="1" applyFill="1" applyBorder="1" applyAlignment="1">
      <alignment horizontal="center" vertical="center" wrapText="1"/>
    </xf>
    <xf numFmtId="1" fontId="18" fillId="0" borderId="31" xfId="0" applyNumberFormat="1" applyFont="1" applyFill="1" applyBorder="1" applyAlignment="1">
      <alignment horizontal="center" vertical="center"/>
    </xf>
    <xf numFmtId="0" fontId="21" fillId="0" borderId="26" xfId="0" applyFont="1" applyFill="1" applyBorder="1" applyAlignment="1">
      <alignment horizontal="center" vertical="center" wrapText="1"/>
    </xf>
    <xf numFmtId="0" fontId="21" fillId="0" borderId="26" xfId="0" applyFont="1" applyFill="1" applyBorder="1" applyAlignment="1">
      <alignment horizontal="center" vertical="center" wrapText="1"/>
    </xf>
    <xf numFmtId="0" fontId="21" fillId="0" borderId="29" xfId="0" applyFont="1" applyFill="1" applyBorder="1" applyAlignment="1">
      <alignment horizontal="center" vertical="center" wrapText="1"/>
    </xf>
    <xf numFmtId="0" fontId="22" fillId="2" borderId="52" xfId="0" applyFont="1" applyFill="1" applyBorder="1" applyAlignment="1">
      <alignment horizontal="center" vertical="center" wrapText="1"/>
    </xf>
    <xf numFmtId="0" fontId="22" fillId="2" borderId="82" xfId="0" applyFont="1" applyFill="1" applyBorder="1" applyAlignment="1">
      <alignment horizontal="center" vertical="center" wrapText="1"/>
    </xf>
    <xf numFmtId="0" fontId="22" fillId="2" borderId="35" xfId="0" applyFont="1" applyFill="1" applyBorder="1" applyAlignment="1">
      <alignment horizontal="center" vertical="center" wrapText="1"/>
    </xf>
    <xf numFmtId="0" fontId="22" fillId="3" borderId="34" xfId="0" applyFont="1" applyFill="1" applyBorder="1" applyAlignment="1">
      <alignment horizontal="center" vertical="center" wrapText="1"/>
    </xf>
    <xf numFmtId="0" fontId="21" fillId="0" borderId="27" xfId="0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shrinkToFit="1"/>
    </xf>
    <xf numFmtId="0" fontId="21" fillId="3" borderId="7" xfId="0" applyFont="1" applyFill="1" applyBorder="1" applyAlignment="1">
      <alignment horizontal="center" vertical="center" wrapText="1"/>
    </xf>
    <xf numFmtId="3" fontId="18" fillId="3" borderId="7" xfId="0" applyNumberFormat="1" applyFont="1" applyFill="1" applyBorder="1" applyAlignment="1">
      <alignment horizontal="center" vertical="center" shrinkToFit="1"/>
    </xf>
    <xf numFmtId="3" fontId="18" fillId="3" borderId="28" xfId="0" applyNumberFormat="1" applyFont="1" applyFill="1" applyBorder="1" applyAlignment="1">
      <alignment horizontal="center" vertical="center" shrinkToFit="1"/>
    </xf>
    <xf numFmtId="0" fontId="23" fillId="0" borderId="0" xfId="0" applyFont="1" applyFill="1" applyBorder="1" applyAlignment="1">
      <alignment horizontal="right" vertical="center"/>
    </xf>
    <xf numFmtId="0" fontId="21" fillId="3" borderId="2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shrinkToFit="1"/>
    </xf>
    <xf numFmtId="1" fontId="18" fillId="3" borderId="29" xfId="0" applyNumberFormat="1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wrapText="1"/>
    </xf>
    <xf numFmtId="0" fontId="21" fillId="3" borderId="52" xfId="0" applyFont="1" applyFill="1" applyBorder="1" applyAlignment="1">
      <alignment horizontal="center" vertical="center" wrapText="1"/>
    </xf>
    <xf numFmtId="0" fontId="21" fillId="3" borderId="45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0" fontId="21" fillId="3" borderId="29" xfId="0" applyFont="1" applyFill="1" applyBorder="1" applyAlignment="1">
      <alignment horizontal="center" vertical="center" wrapText="1"/>
    </xf>
    <xf numFmtId="0" fontId="21" fillId="3" borderId="7" xfId="0" applyNumberFormat="1" applyFont="1" applyFill="1" applyBorder="1" applyAlignment="1">
      <alignment horizontal="center" vertical="center" wrapText="1"/>
    </xf>
    <xf numFmtId="3" fontId="18" fillId="3" borderId="7" xfId="0" applyNumberFormat="1" applyFont="1" applyFill="1" applyBorder="1" applyAlignment="1">
      <alignment horizontal="center" vertical="center" shrinkToFit="1"/>
    </xf>
    <xf numFmtId="3" fontId="18" fillId="3" borderId="29" xfId="0" applyNumberFormat="1" applyFont="1" applyFill="1" applyBorder="1" applyAlignment="1">
      <alignment horizontal="center" vertical="center" shrinkToFit="1"/>
    </xf>
    <xf numFmtId="1" fontId="18" fillId="3" borderId="26" xfId="0" applyNumberFormat="1" applyFont="1" applyFill="1" applyBorder="1" applyAlignment="1">
      <alignment horizontal="center" vertical="center" shrinkToFit="1"/>
    </xf>
    <xf numFmtId="3" fontId="18" fillId="3" borderId="45" xfId="0" applyNumberFormat="1" applyFont="1" applyFill="1" applyBorder="1" applyAlignment="1">
      <alignment horizontal="center" vertical="center" shrinkToFit="1"/>
    </xf>
    <xf numFmtId="3" fontId="18" fillId="3" borderId="28" xfId="0" applyNumberFormat="1" applyFont="1" applyFill="1" applyBorder="1" applyAlignment="1">
      <alignment horizontal="center" vertical="center" shrinkToFit="1"/>
    </xf>
    <xf numFmtId="0" fontId="17" fillId="3" borderId="34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3" fontId="18" fillId="3" borderId="11" xfId="0" applyNumberFormat="1" applyFont="1" applyFill="1" applyBorder="1" applyAlignment="1">
      <alignment horizontal="center" vertical="center" shrinkToFit="1"/>
    </xf>
    <xf numFmtId="3" fontId="18" fillId="3" borderId="27" xfId="0" applyNumberFormat="1" applyFont="1" applyFill="1" applyBorder="1" applyAlignment="1">
      <alignment horizontal="center" vertical="center" shrinkToFit="1"/>
    </xf>
    <xf numFmtId="0" fontId="21" fillId="3" borderId="39" xfId="0" applyFont="1" applyFill="1" applyBorder="1" applyAlignment="1">
      <alignment horizontal="center" vertical="center" wrapText="1"/>
    </xf>
    <xf numFmtId="3" fontId="18" fillId="3" borderId="46" xfId="0" applyNumberFormat="1" applyFont="1" applyFill="1" applyBorder="1" applyAlignment="1">
      <alignment horizontal="center" vertical="center" shrinkToFit="1"/>
    </xf>
    <xf numFmtId="3" fontId="18" fillId="0" borderId="7" xfId="0" applyNumberFormat="1" applyFont="1" applyFill="1" applyBorder="1" applyAlignment="1">
      <alignment horizontal="center" vertical="center" shrinkToFit="1"/>
    </xf>
    <xf numFmtId="0" fontId="21" fillId="0" borderId="29" xfId="0" applyFont="1" applyFill="1" applyBorder="1" applyAlignment="1">
      <alignment horizontal="center" vertical="center" wrapText="1"/>
    </xf>
    <xf numFmtId="0" fontId="21" fillId="0" borderId="2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17" fillId="3" borderId="25" xfId="0" applyFont="1" applyFill="1" applyBorder="1" applyAlignment="1">
      <alignment vertical="center" wrapText="1"/>
    </xf>
    <xf numFmtId="0" fontId="17" fillId="3" borderId="42" xfId="0" applyFont="1" applyFill="1" applyBorder="1" applyAlignment="1">
      <alignment vertical="center" wrapText="1"/>
    </xf>
    <xf numFmtId="0" fontId="21" fillId="3" borderId="69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/>
    </xf>
    <xf numFmtId="0" fontId="21" fillId="3" borderId="2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shrinkToFit="1"/>
    </xf>
    <xf numFmtId="1" fontId="18" fillId="3" borderId="29" xfId="0" applyNumberFormat="1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21" fillId="3" borderId="52" xfId="0" applyFont="1" applyFill="1" applyBorder="1" applyAlignment="1">
      <alignment horizontal="center" vertical="center" wrapText="1"/>
    </xf>
    <xf numFmtId="0" fontId="21" fillId="3" borderId="45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0" fontId="21" fillId="3" borderId="29" xfId="0" applyFont="1" applyFill="1" applyBorder="1" applyAlignment="1">
      <alignment horizontal="center" vertical="center" wrapText="1"/>
    </xf>
    <xf numFmtId="3" fontId="18" fillId="3" borderId="7" xfId="0" applyNumberFormat="1" applyFont="1" applyFill="1" applyBorder="1" applyAlignment="1">
      <alignment horizontal="center" vertical="center" shrinkToFit="1"/>
    </xf>
    <xf numFmtId="3" fontId="18" fillId="3" borderId="29" xfId="0" applyNumberFormat="1" applyFont="1" applyFill="1" applyBorder="1" applyAlignment="1">
      <alignment horizontal="center" vertical="center" shrinkToFit="1"/>
    </xf>
    <xf numFmtId="1" fontId="18" fillId="3" borderId="26" xfId="0" applyNumberFormat="1" applyFont="1" applyFill="1" applyBorder="1" applyAlignment="1">
      <alignment horizontal="center" vertical="center" shrinkToFit="1"/>
    </xf>
    <xf numFmtId="3" fontId="18" fillId="3" borderId="45" xfId="0" applyNumberFormat="1" applyFont="1" applyFill="1" applyBorder="1" applyAlignment="1">
      <alignment horizontal="center" vertical="center" shrinkToFit="1"/>
    </xf>
    <xf numFmtId="3" fontId="18" fillId="3" borderId="28" xfId="0" applyNumberFormat="1" applyFont="1" applyFill="1" applyBorder="1" applyAlignment="1">
      <alignment horizontal="center" vertical="center" shrinkToFit="1"/>
    </xf>
    <xf numFmtId="0" fontId="17" fillId="3" borderId="34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3" fontId="18" fillId="3" borderId="11" xfId="0" applyNumberFormat="1" applyFont="1" applyFill="1" applyBorder="1" applyAlignment="1">
      <alignment horizontal="center" vertical="center" shrinkToFit="1"/>
    </xf>
    <xf numFmtId="3" fontId="18" fillId="3" borderId="27" xfId="0" applyNumberFormat="1" applyFont="1" applyFill="1" applyBorder="1" applyAlignment="1">
      <alignment horizontal="center" vertical="center" shrinkToFit="1"/>
    </xf>
    <xf numFmtId="0" fontId="21" fillId="3" borderId="39" xfId="0" applyFont="1" applyFill="1" applyBorder="1" applyAlignment="1">
      <alignment horizontal="center" vertical="center" wrapText="1"/>
    </xf>
    <xf numFmtId="3" fontId="18" fillId="3" borderId="46" xfId="0" applyNumberFormat="1" applyFont="1" applyFill="1" applyBorder="1" applyAlignment="1">
      <alignment horizontal="center" vertical="center" shrinkToFit="1"/>
    </xf>
    <xf numFmtId="3" fontId="18" fillId="0" borderId="7" xfId="0" applyNumberFormat="1" applyFont="1" applyFill="1" applyBorder="1" applyAlignment="1">
      <alignment horizontal="center" vertical="center" shrinkToFit="1"/>
    </xf>
    <xf numFmtId="0" fontId="21" fillId="0" borderId="29" xfId="0" applyFont="1" applyFill="1" applyBorder="1" applyAlignment="1">
      <alignment horizontal="center" vertical="center" wrapText="1"/>
    </xf>
    <xf numFmtId="0" fontId="21" fillId="0" borderId="2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3" fontId="18" fillId="0" borderId="55" xfId="0" applyNumberFormat="1" applyFont="1" applyFill="1" applyBorder="1" applyAlignment="1">
      <alignment horizontal="center" vertical="center" shrinkToFit="1"/>
    </xf>
    <xf numFmtId="3" fontId="18" fillId="0" borderId="9" xfId="0" applyNumberFormat="1" applyFont="1" applyFill="1" applyBorder="1" applyAlignment="1">
      <alignment horizontal="center" vertical="center" shrinkToFit="1"/>
    </xf>
    <xf numFmtId="0" fontId="21" fillId="0" borderId="52" xfId="0" applyFont="1" applyFill="1" applyBorder="1" applyAlignment="1">
      <alignment horizontal="center" vertical="center" wrapText="1"/>
    </xf>
    <xf numFmtId="165" fontId="18" fillId="0" borderId="52" xfId="0" applyNumberFormat="1" applyFont="1" applyFill="1" applyBorder="1" applyAlignment="1">
      <alignment horizontal="center" vertical="center" shrinkToFit="1"/>
    </xf>
    <xf numFmtId="3" fontId="18" fillId="0" borderId="82" xfId="0" applyNumberFormat="1" applyFont="1" applyFill="1" applyBorder="1" applyAlignment="1">
      <alignment horizontal="center" vertical="center" shrinkToFit="1"/>
    </xf>
    <xf numFmtId="1" fontId="18" fillId="3" borderId="7" xfId="0" applyNumberFormat="1" applyFont="1" applyFill="1" applyBorder="1" applyAlignment="1">
      <alignment horizontal="center" vertical="center" shrinkToFit="1"/>
    </xf>
    <xf numFmtId="1" fontId="18" fillId="3" borderId="29" xfId="0" applyNumberFormat="1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21" fillId="3" borderId="52" xfId="0" applyFont="1" applyFill="1" applyBorder="1" applyAlignment="1">
      <alignment horizontal="center" vertical="center" wrapText="1"/>
    </xf>
    <xf numFmtId="0" fontId="21" fillId="3" borderId="45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/>
    </xf>
    <xf numFmtId="0" fontId="21" fillId="3" borderId="2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0" fontId="21" fillId="3" borderId="29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3" fontId="18" fillId="3" borderId="7" xfId="0" applyNumberFormat="1" applyFont="1" applyFill="1" applyBorder="1" applyAlignment="1">
      <alignment horizontal="center" vertical="center" shrinkToFit="1"/>
    </xf>
    <xf numFmtId="3" fontId="18" fillId="3" borderId="29" xfId="0" applyNumberFormat="1" applyFont="1" applyFill="1" applyBorder="1" applyAlignment="1">
      <alignment horizontal="center" vertical="center" shrinkToFit="1"/>
    </xf>
    <xf numFmtId="1" fontId="18" fillId="3" borderId="26" xfId="0" applyNumberFormat="1" applyFont="1" applyFill="1" applyBorder="1" applyAlignment="1">
      <alignment horizontal="center" vertical="center" shrinkToFit="1"/>
    </xf>
    <xf numFmtId="0" fontId="17" fillId="3" borderId="34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3" fontId="18" fillId="3" borderId="11" xfId="0" applyNumberFormat="1" applyFont="1" applyFill="1" applyBorder="1" applyAlignment="1">
      <alignment horizontal="center" vertical="center" shrinkToFit="1"/>
    </xf>
    <xf numFmtId="3" fontId="18" fillId="3" borderId="27" xfId="0" applyNumberFormat="1" applyFont="1" applyFill="1" applyBorder="1" applyAlignment="1">
      <alignment horizontal="center" vertical="center" shrinkToFit="1"/>
    </xf>
    <xf numFmtId="3" fontId="18" fillId="3" borderId="28" xfId="0" applyNumberFormat="1" applyFont="1" applyFill="1" applyBorder="1" applyAlignment="1">
      <alignment horizontal="center" vertical="center" shrinkToFit="1"/>
    </xf>
    <xf numFmtId="3" fontId="18" fillId="3" borderId="45" xfId="0" applyNumberFormat="1" applyFont="1" applyFill="1" applyBorder="1" applyAlignment="1">
      <alignment horizontal="center" vertical="center" shrinkToFit="1"/>
    </xf>
    <xf numFmtId="3" fontId="18" fillId="3" borderId="46" xfId="0" applyNumberFormat="1" applyFont="1" applyFill="1" applyBorder="1" applyAlignment="1">
      <alignment horizontal="center" vertical="center" shrinkToFit="1"/>
    </xf>
    <xf numFmtId="0" fontId="21" fillId="3" borderId="39" xfId="0" applyFont="1" applyFill="1" applyBorder="1" applyAlignment="1">
      <alignment horizontal="center" vertical="center" wrapText="1"/>
    </xf>
    <xf numFmtId="3" fontId="18" fillId="0" borderId="7" xfId="0" applyNumberFormat="1" applyFont="1" applyFill="1" applyBorder="1" applyAlignment="1">
      <alignment horizontal="center" vertical="center" shrinkToFit="1"/>
    </xf>
    <xf numFmtId="0" fontId="21" fillId="0" borderId="2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29" xfId="0" applyFont="1" applyFill="1" applyBorder="1" applyAlignment="1">
      <alignment horizontal="center" vertical="center" wrapText="1"/>
    </xf>
    <xf numFmtId="3" fontId="18" fillId="0" borderId="55" xfId="0" applyNumberFormat="1" applyFont="1" applyFill="1" applyBorder="1" applyAlignment="1">
      <alignment horizontal="center" vertical="center" shrinkToFit="1"/>
    </xf>
    <xf numFmtId="3" fontId="18" fillId="0" borderId="9" xfId="0" applyNumberFormat="1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vertical="top"/>
    </xf>
    <xf numFmtId="0" fontId="21" fillId="0" borderId="51" xfId="0" applyFont="1" applyFill="1" applyBorder="1" applyAlignment="1">
      <alignment horizontal="center" vertical="center" wrapText="1"/>
    </xf>
    <xf numFmtId="3" fontId="18" fillId="0" borderId="54" xfId="0" applyNumberFormat="1" applyFont="1" applyFill="1" applyBorder="1" applyAlignment="1">
      <alignment horizontal="center" vertical="center" shrinkToFit="1"/>
    </xf>
    <xf numFmtId="3" fontId="18" fillId="0" borderId="32" xfId="0" applyNumberFormat="1" applyFont="1" applyFill="1" applyBorder="1" applyAlignment="1">
      <alignment horizontal="center" vertical="center" shrinkToFit="1"/>
    </xf>
    <xf numFmtId="0" fontId="22" fillId="5" borderId="34" xfId="0" applyFont="1" applyFill="1" applyBorder="1" applyAlignment="1">
      <alignment horizontal="center" vertical="center" wrapText="1"/>
    </xf>
    <xf numFmtId="0" fontId="22" fillId="5" borderId="51" xfId="0" applyFont="1" applyFill="1" applyBorder="1" applyAlignment="1">
      <alignment horizontal="center" vertical="center" wrapText="1"/>
    </xf>
    <xf numFmtId="0" fontId="22" fillId="5" borderId="67" xfId="0" applyFont="1" applyFill="1" applyBorder="1" applyAlignment="1">
      <alignment horizontal="center" vertical="center" wrapText="1"/>
    </xf>
    <xf numFmtId="0" fontId="22" fillId="5" borderId="86" xfId="0" applyFont="1" applyFill="1" applyBorder="1" applyAlignment="1">
      <alignment horizontal="center" vertical="center" wrapText="1"/>
    </xf>
    <xf numFmtId="0" fontId="22" fillId="5" borderId="65" xfId="0" applyFont="1" applyFill="1" applyBorder="1" applyAlignment="1">
      <alignment horizontal="center" vertical="center" wrapText="1"/>
    </xf>
    <xf numFmtId="0" fontId="22" fillId="5" borderId="39" xfId="0" applyFont="1" applyFill="1" applyBorder="1" applyAlignment="1">
      <alignment horizontal="center" vertical="center" wrapText="1"/>
    </xf>
    <xf numFmtId="0" fontId="22" fillId="5" borderId="40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2" fillId="5" borderId="38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165" fontId="18" fillId="0" borderId="11" xfId="0" applyNumberFormat="1" applyFont="1" applyFill="1" applyBorder="1" applyAlignment="1">
      <alignment horizontal="center" vertical="center" shrinkToFit="1"/>
    </xf>
    <xf numFmtId="3" fontId="18" fillId="0" borderId="31" xfId="0" applyNumberFormat="1" applyFont="1" applyFill="1" applyBorder="1" applyAlignment="1">
      <alignment horizontal="center" vertical="center" shrinkToFit="1"/>
    </xf>
    <xf numFmtId="0" fontId="21" fillId="0" borderId="45" xfId="0" applyFont="1" applyFill="1" applyBorder="1" applyAlignment="1">
      <alignment horizontal="center" vertical="center" wrapText="1"/>
    </xf>
    <xf numFmtId="0" fontId="21" fillId="0" borderId="46" xfId="0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shrinkToFit="1"/>
    </xf>
    <xf numFmtId="1" fontId="18" fillId="3" borderId="29" xfId="0" applyNumberFormat="1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21" fillId="3" borderId="52" xfId="0" applyFont="1" applyFill="1" applyBorder="1" applyAlignment="1">
      <alignment horizontal="center" vertical="center" wrapText="1"/>
    </xf>
    <xf numFmtId="0" fontId="21" fillId="3" borderId="45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/>
    </xf>
    <xf numFmtId="0" fontId="21" fillId="3" borderId="2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0" fontId="21" fillId="3" borderId="29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3" fontId="18" fillId="3" borderId="7" xfId="0" applyNumberFormat="1" applyFont="1" applyFill="1" applyBorder="1" applyAlignment="1">
      <alignment horizontal="center" vertical="center" shrinkToFit="1"/>
    </xf>
    <xf numFmtId="1" fontId="18" fillId="3" borderId="26" xfId="0" applyNumberFormat="1" applyFont="1" applyFill="1" applyBorder="1" applyAlignment="1">
      <alignment horizontal="center" vertical="center" shrinkToFit="1"/>
    </xf>
    <xf numFmtId="0" fontId="17" fillId="3" borderId="34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3" fontId="18" fillId="3" borderId="11" xfId="0" applyNumberFormat="1" applyFont="1" applyFill="1" applyBorder="1" applyAlignment="1">
      <alignment horizontal="center" vertical="center" shrinkToFit="1"/>
    </xf>
    <xf numFmtId="3" fontId="18" fillId="3" borderId="27" xfId="0" applyNumberFormat="1" applyFont="1" applyFill="1" applyBorder="1" applyAlignment="1">
      <alignment horizontal="center" vertical="center" shrinkToFit="1"/>
    </xf>
    <xf numFmtId="3" fontId="18" fillId="3" borderId="28" xfId="0" applyNumberFormat="1" applyFont="1" applyFill="1" applyBorder="1" applyAlignment="1">
      <alignment horizontal="center" vertical="center" shrinkToFit="1"/>
    </xf>
    <xf numFmtId="3" fontId="18" fillId="3" borderId="45" xfId="0" applyNumberFormat="1" applyFont="1" applyFill="1" applyBorder="1" applyAlignment="1">
      <alignment horizontal="center" vertical="center" shrinkToFit="1"/>
    </xf>
    <xf numFmtId="3" fontId="18" fillId="3" borderId="46" xfId="0" applyNumberFormat="1" applyFont="1" applyFill="1" applyBorder="1" applyAlignment="1">
      <alignment horizontal="center" vertical="center" shrinkToFit="1"/>
    </xf>
    <xf numFmtId="0" fontId="21" fillId="3" borderId="39" xfId="0" applyFont="1" applyFill="1" applyBorder="1" applyAlignment="1">
      <alignment horizontal="center" vertical="center" wrapText="1"/>
    </xf>
    <xf numFmtId="3" fontId="18" fillId="0" borderId="7" xfId="0" applyNumberFormat="1" applyFont="1" applyFill="1" applyBorder="1" applyAlignment="1">
      <alignment horizontal="center" vertical="center" shrinkToFit="1"/>
    </xf>
    <xf numFmtId="0" fontId="21" fillId="0" borderId="2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29" xfId="0" applyFont="1" applyFill="1" applyBorder="1" applyAlignment="1">
      <alignment horizontal="center" vertical="center" wrapText="1"/>
    </xf>
    <xf numFmtId="0" fontId="21" fillId="0" borderId="45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18" fillId="3" borderId="42" xfId="0" applyFont="1" applyFill="1" applyBorder="1" applyAlignment="1">
      <alignment horizontal="center" vertical="center" wrapText="1"/>
    </xf>
    <xf numFmtId="0" fontId="22" fillId="5" borderId="65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/>
    </xf>
    <xf numFmtId="0" fontId="21" fillId="3" borderId="2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shrinkToFit="1"/>
    </xf>
    <xf numFmtId="1" fontId="18" fillId="3" borderId="29" xfId="0" applyNumberFormat="1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21" fillId="3" borderId="52" xfId="0" applyFont="1" applyFill="1" applyBorder="1" applyAlignment="1">
      <alignment horizontal="center" vertical="center" wrapText="1"/>
    </xf>
    <xf numFmtId="0" fontId="21" fillId="3" borderId="45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0" fontId="21" fillId="3" borderId="29" xfId="0" applyFont="1" applyFill="1" applyBorder="1" applyAlignment="1">
      <alignment horizontal="center" vertical="center" wrapText="1"/>
    </xf>
    <xf numFmtId="3" fontId="18" fillId="3" borderId="7" xfId="0" applyNumberFormat="1" applyFont="1" applyFill="1" applyBorder="1" applyAlignment="1">
      <alignment horizontal="center" vertical="center" shrinkToFit="1"/>
    </xf>
    <xf numFmtId="1" fontId="18" fillId="3" borderId="26" xfId="0" applyNumberFormat="1" applyFont="1" applyFill="1" applyBorder="1" applyAlignment="1">
      <alignment horizontal="center" vertical="center" shrinkToFit="1"/>
    </xf>
    <xf numFmtId="3" fontId="18" fillId="3" borderId="45" xfId="0" applyNumberFormat="1" applyFont="1" applyFill="1" applyBorder="1" applyAlignment="1">
      <alignment horizontal="center" vertical="center" shrinkToFit="1"/>
    </xf>
    <xf numFmtId="3" fontId="18" fillId="3" borderId="28" xfId="0" applyNumberFormat="1" applyFont="1" applyFill="1" applyBorder="1" applyAlignment="1">
      <alignment horizontal="center" vertical="center" shrinkToFit="1"/>
    </xf>
    <xf numFmtId="0" fontId="17" fillId="3" borderId="34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3" fontId="18" fillId="3" borderId="11" xfId="0" applyNumberFormat="1" applyFont="1" applyFill="1" applyBorder="1" applyAlignment="1">
      <alignment horizontal="center" vertical="center" shrinkToFit="1"/>
    </xf>
    <xf numFmtId="3" fontId="18" fillId="3" borderId="27" xfId="0" applyNumberFormat="1" applyFont="1" applyFill="1" applyBorder="1" applyAlignment="1">
      <alignment horizontal="center" vertical="center" shrinkToFit="1"/>
    </xf>
    <xf numFmtId="0" fontId="21" fillId="3" borderId="39" xfId="0" applyFont="1" applyFill="1" applyBorder="1" applyAlignment="1">
      <alignment horizontal="center" vertical="center" wrapText="1"/>
    </xf>
    <xf numFmtId="3" fontId="18" fillId="3" borderId="46" xfId="0" applyNumberFormat="1" applyFont="1" applyFill="1" applyBorder="1" applyAlignment="1">
      <alignment horizontal="center" vertical="center" shrinkToFit="1"/>
    </xf>
    <xf numFmtId="3" fontId="18" fillId="0" borderId="7" xfId="0" applyNumberFormat="1" applyFont="1" applyFill="1" applyBorder="1" applyAlignment="1">
      <alignment horizontal="center" vertical="center" shrinkToFit="1"/>
    </xf>
    <xf numFmtId="0" fontId="21" fillId="0" borderId="29" xfId="0" applyFont="1" applyFill="1" applyBorder="1" applyAlignment="1">
      <alignment horizontal="center" vertical="center" wrapText="1"/>
    </xf>
    <xf numFmtId="0" fontId="21" fillId="0" borderId="2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2" fillId="5" borderId="65" xfId="0" applyFont="1" applyFill="1" applyBorder="1" applyAlignment="1">
      <alignment horizontal="center" vertical="center" wrapText="1"/>
    </xf>
    <xf numFmtId="0" fontId="21" fillId="0" borderId="45" xfId="0" applyFont="1" applyFill="1" applyBorder="1" applyAlignment="1">
      <alignment horizontal="center" vertical="center" wrapText="1"/>
    </xf>
    <xf numFmtId="3" fontId="18" fillId="3" borderId="30" xfId="0" applyNumberFormat="1" applyFont="1" applyFill="1" applyBorder="1" applyAlignment="1">
      <alignment horizontal="center" vertical="center" shrinkToFit="1"/>
    </xf>
    <xf numFmtId="1" fontId="18" fillId="3" borderId="7" xfId="0" applyNumberFormat="1" applyFont="1" applyFill="1" applyBorder="1" applyAlignment="1">
      <alignment horizontal="center" vertical="center" shrinkToFit="1"/>
    </xf>
    <xf numFmtId="1" fontId="18" fillId="3" borderId="29" xfId="0" applyNumberFormat="1" applyFont="1" applyFill="1" applyBorder="1" applyAlignment="1">
      <alignment horizontal="center" vertical="center" shrinkToFit="1"/>
    </xf>
    <xf numFmtId="0" fontId="21" fillId="3" borderId="51" xfId="0" applyFont="1" applyFill="1" applyBorder="1" applyAlignment="1">
      <alignment horizontal="center" vertical="center" wrapText="1"/>
    </xf>
    <xf numFmtId="0" fontId="21" fillId="3" borderId="52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29" xfId="0" applyFont="1" applyFill="1" applyBorder="1" applyAlignment="1">
      <alignment horizontal="center" vertical="center" wrapText="1"/>
    </xf>
    <xf numFmtId="0" fontId="21" fillId="0" borderId="45" xfId="0" applyFont="1" applyFill="1" applyBorder="1" applyAlignment="1">
      <alignment horizontal="center" vertical="center" wrapText="1"/>
    </xf>
    <xf numFmtId="0" fontId="21" fillId="2" borderId="27" xfId="0" applyFont="1" applyFill="1" applyBorder="1" applyAlignment="1">
      <alignment horizontal="center" vertical="center" wrapText="1"/>
    </xf>
    <xf numFmtId="0" fontId="31" fillId="3" borderId="24" xfId="0" applyFont="1" applyFill="1" applyBorder="1" applyAlignment="1">
      <alignment horizontal="center" vertical="center" wrapText="1"/>
    </xf>
    <xf numFmtId="0" fontId="31" fillId="3" borderId="24" xfId="0" applyFont="1" applyFill="1" applyBorder="1" applyAlignment="1">
      <alignment horizontal="center" wrapText="1"/>
    </xf>
    <xf numFmtId="0" fontId="31" fillId="3" borderId="25" xfId="0" applyFont="1" applyFill="1" applyBorder="1" applyAlignment="1">
      <alignment horizontal="center" vertical="top" wrapText="1"/>
    </xf>
    <xf numFmtId="0" fontId="31" fillId="3" borderId="25" xfId="0" applyFont="1" applyFill="1" applyBorder="1" applyAlignment="1">
      <alignment horizontal="center" vertical="center" wrapText="1"/>
    </xf>
    <xf numFmtId="0" fontId="31" fillId="3" borderId="25" xfId="0" applyFont="1" applyFill="1" applyBorder="1" applyAlignment="1">
      <alignment vertical="center" wrapText="1"/>
    </xf>
    <xf numFmtId="0" fontId="31" fillId="3" borderId="42" xfId="0" applyFont="1" applyFill="1" applyBorder="1" applyAlignment="1">
      <alignment vertical="center" wrapText="1"/>
    </xf>
    <xf numFmtId="0" fontId="27" fillId="3" borderId="25" xfId="0" applyFont="1" applyFill="1" applyBorder="1" applyAlignment="1">
      <alignment horizontal="center" vertical="center" wrapText="1"/>
    </xf>
    <xf numFmtId="0" fontId="27" fillId="3" borderId="25" xfId="0" applyFont="1" applyFill="1" applyBorder="1" applyAlignment="1">
      <alignment vertical="top" wrapText="1"/>
    </xf>
    <xf numFmtId="0" fontId="31" fillId="3" borderId="24" xfId="0" applyFont="1" applyFill="1" applyBorder="1" applyAlignment="1">
      <alignment horizontal="center" vertical="top" wrapText="1"/>
    </xf>
    <xf numFmtId="0" fontId="31" fillId="3" borderId="42" xfId="0" applyFont="1" applyFill="1" applyBorder="1" applyAlignment="1">
      <alignment horizontal="center" vertical="center" wrapText="1"/>
    </xf>
    <xf numFmtId="0" fontId="27" fillId="3" borderId="25" xfId="0" applyFont="1" applyFill="1" applyBorder="1" applyAlignment="1">
      <alignment horizontal="center" wrapText="1"/>
    </xf>
    <xf numFmtId="0" fontId="32" fillId="3" borderId="25" xfId="0" applyFont="1" applyFill="1" applyBorder="1" applyAlignment="1">
      <alignment horizontal="center" vertical="center" wrapText="1"/>
    </xf>
    <xf numFmtId="0" fontId="27" fillId="3" borderId="25" xfId="0" applyFont="1" applyFill="1" applyBorder="1" applyAlignment="1">
      <alignment vertical="center" wrapText="1"/>
    </xf>
    <xf numFmtId="0" fontId="31" fillId="2" borderId="34" xfId="0" applyFont="1" applyFill="1" applyBorder="1" applyAlignment="1">
      <alignment horizontal="center" vertical="center" wrapText="1"/>
    </xf>
    <xf numFmtId="0" fontId="32" fillId="3" borderId="25" xfId="0" applyFont="1" applyFill="1" applyBorder="1" applyAlignment="1">
      <alignment horizontal="center" vertical="top" wrapText="1"/>
    </xf>
    <xf numFmtId="0" fontId="26" fillId="3" borderId="25" xfId="0" applyFont="1" applyFill="1" applyBorder="1" applyAlignment="1">
      <alignment vertical="center" wrapText="1"/>
    </xf>
    <xf numFmtId="0" fontId="32" fillId="3" borderId="47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shrinkToFit="1"/>
    </xf>
    <xf numFmtId="0" fontId="21" fillId="3" borderId="52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2" fontId="18" fillId="0" borderId="68" xfId="0" applyNumberFormat="1" applyFont="1" applyFill="1" applyBorder="1" applyAlignment="1">
      <alignment horizontal="center" vertical="center" shrinkToFit="1"/>
    </xf>
    <xf numFmtId="0" fontId="18" fillId="0" borderId="52" xfId="0" applyFont="1" applyFill="1" applyBorder="1" applyAlignment="1">
      <alignment horizontal="center" vertical="center"/>
    </xf>
    <xf numFmtId="1" fontId="18" fillId="0" borderId="82" xfId="0" applyNumberFormat="1" applyFont="1" applyFill="1" applyBorder="1" applyAlignment="1">
      <alignment horizontal="center" vertical="center"/>
    </xf>
    <xf numFmtId="0" fontId="27" fillId="3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vertical="center"/>
    </xf>
    <xf numFmtId="3" fontId="18" fillId="0" borderId="0" xfId="0" applyNumberFormat="1" applyFont="1" applyFill="1" applyBorder="1" applyAlignment="1">
      <alignment horizontal="center" vertical="center"/>
    </xf>
    <xf numFmtId="1" fontId="18" fillId="0" borderId="0" xfId="0" applyNumberFormat="1" applyFont="1" applyFill="1" applyBorder="1" applyAlignment="1">
      <alignment horizontal="center" vertical="center"/>
    </xf>
    <xf numFmtId="3" fontId="18" fillId="3" borderId="51" xfId="0" applyNumberFormat="1" applyFont="1" applyFill="1" applyBorder="1" applyAlignment="1">
      <alignment horizontal="center" vertical="center" shrinkToFit="1"/>
    </xf>
    <xf numFmtId="3" fontId="18" fillId="3" borderId="67" xfId="0" applyNumberFormat="1" applyFont="1" applyFill="1" applyBorder="1" applyAlignment="1">
      <alignment horizontal="center" vertical="center" shrinkToFit="1"/>
    </xf>
    <xf numFmtId="0" fontId="27" fillId="3" borderId="42" xfId="0" applyFont="1" applyFill="1" applyBorder="1" applyAlignment="1">
      <alignment horizontal="center" wrapText="1"/>
    </xf>
    <xf numFmtId="0" fontId="31" fillId="2" borderId="36" xfId="0" applyFont="1" applyFill="1" applyBorder="1" applyAlignment="1">
      <alignment horizontal="center" vertical="center" wrapText="1"/>
    </xf>
    <xf numFmtId="0" fontId="18" fillId="2" borderId="68" xfId="0" applyFont="1" applyFill="1" applyBorder="1" applyAlignment="1">
      <alignment horizontal="center" vertical="center" wrapText="1"/>
    </xf>
    <xf numFmtId="1" fontId="18" fillId="2" borderId="68" xfId="0" applyNumberFormat="1" applyFont="1" applyFill="1" applyBorder="1" applyAlignment="1">
      <alignment horizontal="center" vertical="center" wrapText="1"/>
    </xf>
    <xf numFmtId="1" fontId="18" fillId="2" borderId="69" xfId="0" applyNumberFormat="1" applyFont="1" applyFill="1" applyBorder="1" applyAlignment="1">
      <alignment horizontal="center" vertical="center" wrapText="1"/>
    </xf>
    <xf numFmtId="0" fontId="27" fillId="3" borderId="42" xfId="0" applyFont="1" applyFill="1" applyBorder="1" applyAlignment="1">
      <alignment horizontal="center" vertical="center" wrapText="1"/>
    </xf>
    <xf numFmtId="165" fontId="18" fillId="0" borderId="45" xfId="0" applyNumberFormat="1" applyFont="1" applyFill="1" applyBorder="1" applyAlignment="1">
      <alignment horizontal="center" vertical="center" shrinkToFit="1"/>
    </xf>
    <xf numFmtId="0" fontId="22" fillId="5" borderId="70" xfId="0" applyFont="1" applyFill="1" applyBorder="1" applyAlignment="1">
      <alignment horizontal="center" vertical="center" wrapText="1"/>
    </xf>
    <xf numFmtId="0" fontId="22" fillId="5" borderId="26" xfId="0" applyFont="1" applyFill="1" applyBorder="1" applyAlignment="1">
      <alignment horizontal="center" vertical="center" wrapText="1"/>
    </xf>
    <xf numFmtId="0" fontId="22" fillId="5" borderId="27" xfId="0" applyFont="1" applyFill="1" applyBorder="1" applyAlignment="1">
      <alignment horizontal="center" vertical="center" wrapText="1"/>
    </xf>
    <xf numFmtId="3" fontId="18" fillId="0" borderId="46" xfId="0" applyNumberFormat="1" applyFont="1" applyFill="1" applyBorder="1" applyAlignment="1">
      <alignment horizontal="center" vertical="center" shrinkToFit="1"/>
    </xf>
    <xf numFmtId="0" fontId="33" fillId="0" borderId="0" xfId="0" applyFont="1" applyFill="1" applyBorder="1" applyAlignment="1">
      <alignment vertical="top"/>
    </xf>
    <xf numFmtId="2" fontId="18" fillId="0" borderId="7" xfId="0" applyNumberFormat="1" applyFont="1" applyFill="1" applyBorder="1" applyAlignment="1">
      <alignment horizontal="center" vertical="center" wrapText="1" shrinkToFit="1"/>
    </xf>
    <xf numFmtId="0" fontId="17" fillId="2" borderId="86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18" fillId="2" borderId="39" xfId="0" applyFont="1" applyFill="1" applyBorder="1" applyAlignment="1">
      <alignment horizontal="center" vertical="center" wrapText="1"/>
    </xf>
    <xf numFmtId="1" fontId="18" fillId="2" borderId="39" xfId="0" applyNumberFormat="1" applyFont="1" applyFill="1" applyBorder="1" applyAlignment="1">
      <alignment horizontal="center" vertical="center" wrapText="1"/>
    </xf>
    <xf numFmtId="1" fontId="18" fillId="2" borderId="4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top"/>
    </xf>
    <xf numFmtId="0" fontId="36" fillId="0" borderId="0" xfId="0" applyFont="1" applyFill="1" applyBorder="1" applyAlignment="1">
      <alignment horizontal="center" vertical="top"/>
    </xf>
    <xf numFmtId="0" fontId="21" fillId="3" borderId="7" xfId="0" applyFont="1" applyFill="1" applyBorder="1" applyAlignment="1">
      <alignment horizontal="center" vertical="center" wrapText="1"/>
    </xf>
    <xf numFmtId="3" fontId="18" fillId="3" borderId="7" xfId="0" applyNumberFormat="1" applyFont="1" applyFill="1" applyBorder="1" applyAlignment="1">
      <alignment horizontal="center" vertical="center" shrinkToFit="1"/>
    </xf>
    <xf numFmtId="3" fontId="18" fillId="3" borderId="28" xfId="0" applyNumberFormat="1" applyFont="1" applyFill="1" applyBorder="1" applyAlignment="1">
      <alignment horizontal="center" vertical="center" shrinkToFit="1"/>
    </xf>
    <xf numFmtId="2" fontId="18" fillId="0" borderId="45" xfId="0" applyNumberFormat="1" applyFont="1" applyFill="1" applyBorder="1" applyAlignment="1">
      <alignment horizontal="center" vertical="center" shrinkToFit="1"/>
    </xf>
    <xf numFmtId="0" fontId="9" fillId="0" borderId="9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0" xfId="1" applyFont="1" applyFill="1" applyBorder="1" applyAlignment="1">
      <alignment horizontal="center" wrapText="1"/>
    </xf>
    <xf numFmtId="0" fontId="6" fillId="0" borderId="0" xfId="1" applyFont="1" applyFill="1" applyBorder="1" applyAlignment="1">
      <alignment horizont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7" fillId="0" borderId="4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top" shrinkToFit="1"/>
    </xf>
    <xf numFmtId="0" fontId="12" fillId="0" borderId="0" xfId="0" applyFont="1" applyFill="1" applyBorder="1" applyAlignment="1">
      <alignment horizontal="left" wrapText="1"/>
    </xf>
    <xf numFmtId="0" fontId="2" fillId="0" borderId="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top" wrapText="1"/>
    </xf>
    <xf numFmtId="0" fontId="12" fillId="0" borderId="0" xfId="0" applyFont="1" applyFill="1" applyBorder="1" applyAlignment="1">
      <alignment wrapText="1"/>
    </xf>
    <xf numFmtId="0" fontId="14" fillId="0" borderId="32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/>
    </xf>
    <xf numFmtId="0" fontId="17" fillId="2" borderId="47" xfId="0" applyFont="1" applyFill="1" applyBorder="1" applyAlignment="1">
      <alignment horizontal="center" vertical="center" wrapText="1"/>
    </xf>
    <xf numFmtId="0" fontId="17" fillId="2" borderId="48" xfId="0" applyFont="1" applyFill="1" applyBorder="1" applyAlignment="1">
      <alignment horizontal="center" vertical="center" wrapText="1"/>
    </xf>
    <xf numFmtId="0" fontId="17" fillId="2" borderId="49" xfId="0" applyFont="1" applyFill="1" applyBorder="1" applyAlignment="1">
      <alignment horizontal="center" vertical="center" wrapText="1"/>
    </xf>
    <xf numFmtId="0" fontId="21" fillId="3" borderId="2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shrinkToFit="1"/>
    </xf>
    <xf numFmtId="1" fontId="18" fillId="3" borderId="29" xfId="0" applyNumberFormat="1" applyFont="1" applyFill="1" applyBorder="1" applyAlignment="1">
      <alignment horizontal="center" vertical="center" shrinkToFit="1"/>
    </xf>
    <xf numFmtId="164" fontId="16" fillId="0" borderId="0" xfId="0" applyNumberFormat="1" applyFont="1" applyFill="1" applyBorder="1" applyAlignment="1">
      <alignment horizontal="center" vertical="top" shrinkToFit="1"/>
    </xf>
    <xf numFmtId="0" fontId="17" fillId="0" borderId="0" xfId="0" applyFont="1" applyFill="1" applyBorder="1" applyAlignment="1">
      <alignment horizontal="left" wrapText="1"/>
    </xf>
    <xf numFmtId="0" fontId="21" fillId="3" borderId="50" xfId="0" applyNumberFormat="1" applyFont="1" applyFill="1" applyBorder="1" applyAlignment="1">
      <alignment horizontal="center" vertical="center" wrapText="1"/>
    </xf>
    <xf numFmtId="0" fontId="21" fillId="3" borderId="43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top" wrapText="1"/>
    </xf>
    <xf numFmtId="0" fontId="21" fillId="3" borderId="51" xfId="0" applyFont="1" applyFill="1" applyBorder="1" applyAlignment="1">
      <alignment horizontal="center" vertical="center" wrapText="1"/>
    </xf>
    <xf numFmtId="0" fontId="21" fillId="3" borderId="52" xfId="0" applyFont="1" applyFill="1" applyBorder="1" applyAlignment="1">
      <alignment horizontal="center" vertical="center" wrapText="1"/>
    </xf>
    <xf numFmtId="0" fontId="21" fillId="3" borderId="45" xfId="0" applyFont="1" applyFill="1" applyBorder="1" applyAlignment="1">
      <alignment horizontal="center" vertical="center" wrapText="1"/>
    </xf>
    <xf numFmtId="0" fontId="17" fillId="2" borderId="42" xfId="0" applyFont="1" applyFill="1" applyBorder="1" applyAlignment="1">
      <alignment horizontal="center" vertical="center" wrapText="1"/>
    </xf>
    <xf numFmtId="0" fontId="17" fillId="2" borderId="41" xfId="0" applyFont="1" applyFill="1" applyBorder="1" applyAlignment="1">
      <alignment horizontal="center" vertical="center" wrapText="1"/>
    </xf>
    <xf numFmtId="0" fontId="17" fillId="2" borderId="53" xfId="0" applyFont="1" applyFill="1" applyBorder="1" applyAlignment="1">
      <alignment horizontal="center" vertical="center" wrapText="1"/>
    </xf>
    <xf numFmtId="3" fontId="18" fillId="3" borderId="57" xfId="0" applyNumberFormat="1" applyFont="1" applyFill="1" applyBorder="1" applyAlignment="1">
      <alignment horizontal="center" vertical="center" shrinkToFit="1"/>
    </xf>
    <xf numFmtId="3" fontId="18" fillId="3" borderId="58" xfId="0" applyNumberFormat="1" applyFont="1" applyFill="1" applyBorder="1" applyAlignment="1">
      <alignment horizontal="center" vertical="center" shrinkToFit="1"/>
    </xf>
    <xf numFmtId="3" fontId="18" fillId="3" borderId="59" xfId="0" applyNumberFormat="1" applyFont="1" applyFill="1" applyBorder="1" applyAlignment="1">
      <alignment horizontal="center" vertical="center" shrinkToFit="1"/>
    </xf>
    <xf numFmtId="3" fontId="18" fillId="3" borderId="62" xfId="0" applyNumberFormat="1" applyFont="1" applyFill="1" applyBorder="1" applyAlignment="1">
      <alignment horizontal="center" vertical="center" shrinkToFit="1"/>
    </xf>
    <xf numFmtId="3" fontId="18" fillId="3" borderId="41" xfId="0" applyNumberFormat="1" applyFont="1" applyFill="1" applyBorder="1" applyAlignment="1">
      <alignment horizontal="center" vertical="center" shrinkToFit="1"/>
    </xf>
    <xf numFmtId="3" fontId="18" fillId="3" borderId="63" xfId="0" applyNumberFormat="1" applyFont="1" applyFill="1" applyBorder="1" applyAlignment="1">
      <alignment horizontal="center" vertical="center" shrinkToFit="1"/>
    </xf>
    <xf numFmtId="0" fontId="21" fillId="3" borderId="54" xfId="0" applyFont="1" applyFill="1" applyBorder="1" applyAlignment="1">
      <alignment horizontal="center" vertical="center" wrapText="1"/>
    </xf>
    <xf numFmtId="0" fontId="21" fillId="3" borderId="32" xfId="0" applyFont="1" applyFill="1" applyBorder="1" applyAlignment="1">
      <alignment horizontal="center" vertical="center" wrapText="1"/>
    </xf>
    <xf numFmtId="0" fontId="21" fillId="3" borderId="55" xfId="0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0" fontId="21" fillId="3" borderId="56" xfId="0" applyFont="1" applyFill="1" applyBorder="1" applyAlignment="1">
      <alignment horizontal="center" vertical="center" wrapText="1"/>
    </xf>
    <xf numFmtId="0" fontId="21" fillId="3" borderId="37" xfId="0" applyFont="1" applyFill="1" applyBorder="1" applyAlignment="1">
      <alignment horizontal="center" vertical="center" wrapText="1"/>
    </xf>
    <xf numFmtId="0" fontId="21" fillId="3" borderId="57" xfId="0" applyFont="1" applyFill="1" applyBorder="1" applyAlignment="1">
      <alignment horizontal="center" vertical="center" wrapText="1"/>
    </xf>
    <xf numFmtId="0" fontId="21" fillId="3" borderId="58" xfId="0" applyFont="1" applyFill="1" applyBorder="1" applyAlignment="1">
      <alignment horizontal="center" vertical="center" wrapText="1"/>
    </xf>
    <xf numFmtId="0" fontId="21" fillId="3" borderId="59" xfId="0" applyFont="1" applyFill="1" applyBorder="1" applyAlignment="1">
      <alignment horizontal="center" vertical="center" wrapText="1"/>
    </xf>
    <xf numFmtId="0" fontId="21" fillId="3" borderId="60" xfId="0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 wrapText="1"/>
    </xf>
    <xf numFmtId="0" fontId="21" fillId="3" borderId="61" xfId="0" applyFont="1" applyFill="1" applyBorder="1" applyAlignment="1">
      <alignment horizontal="center" vertical="center" wrapText="1"/>
    </xf>
    <xf numFmtId="0" fontId="21" fillId="3" borderId="62" xfId="0" applyFont="1" applyFill="1" applyBorder="1" applyAlignment="1">
      <alignment horizontal="center" vertical="center" wrapText="1"/>
    </xf>
    <xf numFmtId="0" fontId="21" fillId="3" borderId="41" xfId="0" applyFont="1" applyFill="1" applyBorder="1" applyAlignment="1">
      <alignment horizontal="center" vertical="center" wrapText="1"/>
    </xf>
    <xf numFmtId="0" fontId="21" fillId="3" borderId="63" xfId="0" applyFont="1" applyFill="1" applyBorder="1" applyAlignment="1">
      <alignment horizontal="center" vertical="center" wrapText="1"/>
    </xf>
    <xf numFmtId="166" fontId="21" fillId="3" borderId="39" xfId="0" applyNumberFormat="1" applyFont="1" applyFill="1" applyBorder="1" applyAlignment="1">
      <alignment horizontal="center" vertical="center" wrapText="1"/>
    </xf>
    <xf numFmtId="3" fontId="18" fillId="3" borderId="39" xfId="0" applyNumberFormat="1" applyFont="1" applyFill="1" applyBorder="1" applyAlignment="1">
      <alignment horizontal="center" vertical="center" shrinkToFit="1"/>
    </xf>
    <xf numFmtId="0" fontId="22" fillId="2" borderId="64" xfId="0" applyFont="1" applyFill="1" applyBorder="1" applyAlignment="1">
      <alignment horizontal="center" vertical="center" wrapText="1"/>
    </xf>
    <xf numFmtId="0" fontId="22" fillId="2" borderId="48" xfId="0" applyFont="1" applyFill="1" applyBorder="1" applyAlignment="1">
      <alignment horizontal="center" vertical="center" wrapText="1"/>
    </xf>
    <xf numFmtId="0" fontId="22" fillId="2" borderId="65" xfId="0" applyFont="1" applyFill="1" applyBorder="1" applyAlignment="1">
      <alignment horizontal="center" vertical="center" wrapText="1"/>
    </xf>
    <xf numFmtId="0" fontId="17" fillId="3" borderId="34" xfId="0" applyFont="1" applyFill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7" fillId="3" borderId="36" xfId="0" applyFont="1" applyFill="1" applyBorder="1" applyAlignment="1">
      <alignment horizontal="center" vertical="top" wrapText="1"/>
    </xf>
    <xf numFmtId="3" fontId="18" fillId="3" borderId="55" xfId="0" applyNumberFormat="1" applyFont="1" applyFill="1" applyBorder="1" applyAlignment="1">
      <alignment horizontal="center" vertical="center" shrinkToFit="1"/>
    </xf>
    <xf numFmtId="3" fontId="18" fillId="3" borderId="9" xfId="0" applyNumberFormat="1" applyFont="1" applyFill="1" applyBorder="1" applyAlignment="1">
      <alignment horizontal="center" vertical="center" shrinkToFit="1"/>
    </xf>
    <xf numFmtId="3" fontId="18" fillId="3" borderId="56" xfId="0" applyNumberFormat="1" applyFont="1" applyFill="1" applyBorder="1" applyAlignment="1">
      <alignment horizontal="center" vertical="center" shrinkToFit="1"/>
    </xf>
    <xf numFmtId="3" fontId="18" fillId="3" borderId="37" xfId="0" applyNumberFormat="1" applyFont="1" applyFill="1" applyBorder="1" applyAlignment="1">
      <alignment horizontal="center" vertical="center" shrinkToFit="1"/>
    </xf>
    <xf numFmtId="0" fontId="21" fillId="3" borderId="11" xfId="0" applyFont="1" applyFill="1" applyBorder="1" applyAlignment="1">
      <alignment horizontal="center" vertical="center" wrapText="1"/>
    </xf>
    <xf numFmtId="166" fontId="18" fillId="3" borderId="54" xfId="0" applyNumberFormat="1" applyFont="1" applyFill="1" applyBorder="1" applyAlignment="1">
      <alignment horizontal="center" vertical="center" shrinkToFit="1"/>
    </xf>
    <xf numFmtId="166" fontId="18" fillId="3" borderId="74" xfId="0" applyNumberFormat="1" applyFont="1" applyFill="1" applyBorder="1" applyAlignment="1">
      <alignment horizontal="center" vertical="center" shrinkToFit="1"/>
    </xf>
    <xf numFmtId="166" fontId="18" fillId="3" borderId="32" xfId="0" applyNumberFormat="1" applyFont="1" applyFill="1" applyBorder="1" applyAlignment="1">
      <alignment horizontal="center" vertical="center" shrinkToFit="1"/>
    </xf>
    <xf numFmtId="3" fontId="18" fillId="3" borderId="54" xfId="0" applyNumberFormat="1" applyFont="1" applyFill="1" applyBorder="1" applyAlignment="1">
      <alignment horizontal="center" vertical="center" shrinkToFit="1"/>
    </xf>
    <xf numFmtId="3" fontId="18" fillId="3" borderId="32" xfId="0" applyNumberFormat="1" applyFont="1" applyFill="1" applyBorder="1" applyAlignment="1">
      <alignment horizontal="center" vertical="center" shrinkToFit="1"/>
    </xf>
    <xf numFmtId="3" fontId="18" fillId="0" borderId="56" xfId="0" applyNumberFormat="1" applyFont="1" applyFill="1" applyBorder="1" applyAlignment="1">
      <alignment horizontal="center" vertical="center"/>
    </xf>
    <xf numFmtId="3" fontId="18" fillId="0" borderId="37" xfId="0" applyNumberFormat="1" applyFont="1" applyFill="1" applyBorder="1" applyAlignment="1">
      <alignment horizontal="center" vertical="center"/>
    </xf>
    <xf numFmtId="0" fontId="17" fillId="3" borderId="70" xfId="0" applyFont="1" applyFill="1" applyBorder="1" applyAlignment="1">
      <alignment horizontal="center" vertical="top" wrapText="1"/>
    </xf>
    <xf numFmtId="0" fontId="17" fillId="3" borderId="71" xfId="0" applyFont="1" applyFill="1" applyBorder="1" applyAlignment="1">
      <alignment horizontal="center" vertical="top" wrapText="1"/>
    </xf>
    <xf numFmtId="0" fontId="17" fillId="3" borderId="72" xfId="0" applyFont="1" applyFill="1" applyBorder="1" applyAlignment="1">
      <alignment horizontal="center" vertical="top" wrapText="1"/>
    </xf>
    <xf numFmtId="3" fontId="18" fillId="3" borderId="77" xfId="0" applyNumberFormat="1" applyFont="1" applyFill="1" applyBorder="1" applyAlignment="1">
      <alignment horizontal="center" vertical="center" shrinkToFit="1"/>
    </xf>
    <xf numFmtId="3" fontId="18" fillId="3" borderId="78" xfId="0" applyNumberFormat="1" applyFont="1" applyFill="1" applyBorder="1" applyAlignment="1">
      <alignment horizontal="center" vertical="center" shrinkToFit="1"/>
    </xf>
    <xf numFmtId="3" fontId="18" fillId="3" borderId="79" xfId="0" applyNumberFormat="1" applyFont="1" applyFill="1" applyBorder="1" applyAlignment="1">
      <alignment horizontal="center" vertical="center" shrinkToFit="1"/>
    </xf>
    <xf numFmtId="1" fontId="18" fillId="3" borderId="11" xfId="0" applyNumberFormat="1" applyFont="1" applyFill="1" applyBorder="1" applyAlignment="1">
      <alignment horizontal="center" vertical="center" shrinkToFit="1"/>
    </xf>
    <xf numFmtId="166" fontId="18" fillId="3" borderId="29" xfId="0" applyNumberFormat="1" applyFont="1" applyFill="1" applyBorder="1" applyAlignment="1">
      <alignment horizontal="center" vertical="center" shrinkToFit="1"/>
    </xf>
    <xf numFmtId="166" fontId="18" fillId="3" borderId="26" xfId="0" applyNumberFormat="1" applyFont="1" applyFill="1" applyBorder="1" applyAlignment="1">
      <alignment horizontal="center" vertical="center" shrinkToFit="1"/>
    </xf>
    <xf numFmtId="166" fontId="18" fillId="3" borderId="7" xfId="0" applyNumberFormat="1" applyFont="1" applyFill="1" applyBorder="1" applyAlignment="1">
      <alignment horizontal="center" vertical="center" shrinkToFit="1"/>
    </xf>
    <xf numFmtId="166" fontId="18" fillId="3" borderId="55" xfId="0" applyNumberFormat="1" applyFont="1" applyFill="1" applyBorder="1" applyAlignment="1">
      <alignment horizontal="center" vertical="center" shrinkToFit="1"/>
    </xf>
    <xf numFmtId="166" fontId="18" fillId="3" borderId="75" xfId="0" applyNumberFormat="1" applyFont="1" applyFill="1" applyBorder="1" applyAlignment="1">
      <alignment horizontal="center" vertical="center" shrinkToFit="1"/>
    </xf>
    <xf numFmtId="166" fontId="18" fillId="3" borderId="9" xfId="0" applyNumberFormat="1" applyFont="1" applyFill="1" applyBorder="1" applyAlignment="1">
      <alignment horizontal="center" vertical="center" shrinkToFit="1"/>
    </xf>
    <xf numFmtId="0" fontId="21" fillId="3" borderId="29" xfId="0" applyFont="1" applyFill="1" applyBorder="1" applyAlignment="1">
      <alignment horizontal="center" vertical="center" wrapText="1"/>
    </xf>
    <xf numFmtId="166" fontId="18" fillId="3" borderId="66" xfId="0" applyNumberFormat="1" applyFont="1" applyFill="1" applyBorder="1" applyAlignment="1">
      <alignment horizontal="center" vertical="center" shrinkToFit="1"/>
    </xf>
    <xf numFmtId="166" fontId="18" fillId="3" borderId="73" xfId="0" applyNumberFormat="1" applyFont="1" applyFill="1" applyBorder="1" applyAlignment="1">
      <alignment horizontal="center" vertical="center" shrinkToFit="1"/>
    </xf>
    <xf numFmtId="166" fontId="18" fillId="3" borderId="10" xfId="0" applyNumberFormat="1" applyFont="1" applyFill="1" applyBorder="1" applyAlignment="1">
      <alignment horizontal="center" vertical="center" shrinkToFit="1"/>
    </xf>
    <xf numFmtId="0" fontId="21" fillId="3" borderId="7" xfId="0" applyNumberFormat="1" applyFont="1" applyFill="1" applyBorder="1" applyAlignment="1">
      <alignment horizontal="center" vertical="center" wrapText="1"/>
    </xf>
    <xf numFmtId="0" fontId="21" fillId="3" borderId="29" xfId="0" applyNumberFormat="1" applyFont="1" applyFill="1" applyBorder="1" applyAlignment="1">
      <alignment horizontal="center" vertical="center" wrapText="1"/>
    </xf>
    <xf numFmtId="3" fontId="18" fillId="3" borderId="64" xfId="0" applyNumberFormat="1" applyFont="1" applyFill="1" applyBorder="1" applyAlignment="1">
      <alignment horizontal="center" vertical="center" shrinkToFit="1"/>
    </xf>
    <xf numFmtId="3" fontId="18" fillId="3" borderId="48" xfId="0" applyNumberFormat="1" applyFont="1" applyFill="1" applyBorder="1" applyAlignment="1">
      <alignment horizontal="center" vertical="center" shrinkToFit="1"/>
    </xf>
    <xf numFmtId="3" fontId="18" fillId="3" borderId="65" xfId="0" applyNumberFormat="1" applyFont="1" applyFill="1" applyBorder="1" applyAlignment="1">
      <alignment horizontal="center" vertical="center" shrinkToFit="1"/>
    </xf>
    <xf numFmtId="166" fontId="18" fillId="3" borderId="56" xfId="0" applyNumberFormat="1" applyFont="1" applyFill="1" applyBorder="1" applyAlignment="1">
      <alignment horizontal="center" vertical="center" shrinkToFit="1"/>
    </xf>
    <xf numFmtId="166" fontId="18" fillId="3" borderId="76" xfId="0" applyNumberFormat="1" applyFont="1" applyFill="1" applyBorder="1" applyAlignment="1">
      <alignment horizontal="center" vertical="center" shrinkToFit="1"/>
    </xf>
    <xf numFmtId="166" fontId="18" fillId="3" borderId="37" xfId="0" applyNumberFormat="1" applyFont="1" applyFill="1" applyBorder="1" applyAlignment="1">
      <alignment horizontal="center" vertical="center" shrinkToFit="1"/>
    </xf>
    <xf numFmtId="0" fontId="18" fillId="3" borderId="64" xfId="0" applyFont="1" applyFill="1" applyBorder="1" applyAlignment="1">
      <alignment horizontal="center" vertical="center" wrapText="1"/>
    </xf>
    <xf numFmtId="0" fontId="18" fillId="3" borderId="65" xfId="0" applyFont="1" applyFill="1" applyBorder="1" applyAlignment="1">
      <alignment horizontal="center" vertical="center" wrapText="1"/>
    </xf>
    <xf numFmtId="3" fontId="18" fillId="3" borderId="60" xfId="0" applyNumberFormat="1" applyFont="1" applyFill="1" applyBorder="1" applyAlignment="1">
      <alignment horizontal="center" vertical="center" shrinkToFit="1"/>
    </xf>
    <xf numFmtId="3" fontId="18" fillId="3" borderId="0" xfId="0" applyNumberFormat="1" applyFont="1" applyFill="1" applyBorder="1" applyAlignment="1">
      <alignment horizontal="center" vertical="center" shrinkToFit="1"/>
    </xf>
    <xf numFmtId="3" fontId="18" fillId="3" borderId="61" xfId="0" applyNumberFormat="1" applyFont="1" applyFill="1" applyBorder="1" applyAlignment="1">
      <alignment horizontal="center" vertical="center" shrinkToFit="1"/>
    </xf>
    <xf numFmtId="3" fontId="18" fillId="3" borderId="66" xfId="0" applyNumberFormat="1" applyFont="1" applyFill="1" applyBorder="1" applyAlignment="1">
      <alignment horizontal="center" vertical="center" shrinkToFit="1"/>
    </xf>
    <xf numFmtId="3" fontId="18" fillId="3" borderId="10" xfId="0" applyNumberFormat="1" applyFont="1" applyFill="1" applyBorder="1" applyAlignment="1">
      <alignment horizontal="center" vertical="center" shrinkToFit="1"/>
    </xf>
    <xf numFmtId="3" fontId="18" fillId="4" borderId="66" xfId="0" applyNumberFormat="1" applyFont="1" applyFill="1" applyBorder="1" applyAlignment="1">
      <alignment horizontal="center" vertical="center" shrinkToFit="1"/>
    </xf>
    <xf numFmtId="3" fontId="18" fillId="4" borderId="10" xfId="0" applyNumberFormat="1" applyFont="1" applyFill="1" applyBorder="1" applyAlignment="1">
      <alignment horizontal="center" vertical="center" shrinkToFit="1"/>
    </xf>
    <xf numFmtId="3" fontId="18" fillId="3" borderId="80" xfId="0" applyNumberFormat="1" applyFont="1" applyFill="1" applyBorder="1" applyAlignment="1">
      <alignment horizontal="center" vertical="center" shrinkToFit="1"/>
    </xf>
    <xf numFmtId="3" fontId="18" fillId="3" borderId="44" xfId="0" applyNumberFormat="1" applyFont="1" applyFill="1" applyBorder="1" applyAlignment="1">
      <alignment horizontal="center" vertical="center" shrinkToFit="1"/>
    </xf>
    <xf numFmtId="3" fontId="18" fillId="4" borderId="55" xfId="0" applyNumberFormat="1" applyFont="1" applyFill="1" applyBorder="1" applyAlignment="1">
      <alignment horizontal="center" vertical="center" shrinkToFit="1"/>
    </xf>
    <xf numFmtId="3" fontId="18" fillId="4" borderId="9" xfId="0" applyNumberFormat="1" applyFont="1" applyFill="1" applyBorder="1" applyAlignment="1">
      <alignment horizontal="center" vertical="center" shrinkToFit="1"/>
    </xf>
    <xf numFmtId="3" fontId="18" fillId="3" borderId="81" xfId="0" applyNumberFormat="1" applyFont="1" applyFill="1" applyBorder="1" applyAlignment="1">
      <alignment horizontal="center" vertical="center" shrinkToFit="1"/>
    </xf>
    <xf numFmtId="0" fontId="21" fillId="3" borderId="66" xfId="0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center" vertical="center" wrapText="1"/>
    </xf>
    <xf numFmtId="3" fontId="18" fillId="3" borderId="85" xfId="0" applyNumberFormat="1" applyFont="1" applyFill="1" applyBorder="1" applyAlignment="1">
      <alignment horizontal="center" vertical="center" shrinkToFit="1"/>
    </xf>
    <xf numFmtId="3" fontId="18" fillId="3" borderId="7" xfId="0" applyNumberFormat="1" applyFont="1" applyFill="1" applyBorder="1" applyAlignment="1">
      <alignment horizontal="center" vertical="center" shrinkToFit="1"/>
    </xf>
    <xf numFmtId="3" fontId="18" fillId="4" borderId="7" xfId="0" applyNumberFormat="1" applyFont="1" applyFill="1" applyBorder="1" applyAlignment="1">
      <alignment horizontal="center" vertical="center" shrinkToFit="1"/>
    </xf>
    <xf numFmtId="3" fontId="18" fillId="3" borderId="29" xfId="0" applyNumberFormat="1" applyFont="1" applyFill="1" applyBorder="1" applyAlignment="1">
      <alignment horizontal="center" vertical="center" shrinkToFit="1"/>
    </xf>
    <xf numFmtId="0" fontId="17" fillId="3" borderId="83" xfId="0" applyFont="1" applyFill="1" applyBorder="1" applyAlignment="1">
      <alignment horizontal="center" vertical="top" wrapText="1"/>
    </xf>
    <xf numFmtId="0" fontId="17" fillId="3" borderId="84" xfId="0" applyFont="1" applyFill="1" applyBorder="1" applyAlignment="1">
      <alignment horizontal="center" vertical="top" wrapText="1"/>
    </xf>
    <xf numFmtId="0" fontId="21" fillId="3" borderId="80" xfId="0" applyFont="1" applyFill="1" applyBorder="1" applyAlignment="1">
      <alignment horizontal="center" vertical="center" wrapText="1"/>
    </xf>
    <xf numFmtId="0" fontId="21" fillId="3" borderId="44" xfId="0" applyFont="1" applyFill="1" applyBorder="1" applyAlignment="1">
      <alignment horizontal="center" vertical="center" wrapText="1"/>
    </xf>
    <xf numFmtId="1" fontId="18" fillId="3" borderId="26" xfId="0" applyNumberFormat="1" applyFont="1" applyFill="1" applyBorder="1" applyAlignment="1">
      <alignment horizontal="center" vertical="center" shrinkToFit="1"/>
    </xf>
    <xf numFmtId="3" fontId="18" fillId="4" borderId="54" xfId="0" applyNumberFormat="1" applyFont="1" applyFill="1" applyBorder="1" applyAlignment="1">
      <alignment horizontal="center" vertical="center" shrinkToFit="1"/>
    </xf>
    <xf numFmtId="3" fontId="18" fillId="4" borderId="32" xfId="0" applyNumberFormat="1" applyFont="1" applyFill="1" applyBorder="1" applyAlignment="1">
      <alignment horizontal="center" vertical="center" shrinkToFit="1"/>
    </xf>
    <xf numFmtId="0" fontId="21" fillId="4" borderId="7" xfId="0" applyFont="1" applyFill="1" applyBorder="1" applyAlignment="1">
      <alignment horizontal="center" vertical="center" wrapText="1"/>
    </xf>
    <xf numFmtId="166" fontId="21" fillId="3" borderId="45" xfId="0" applyNumberFormat="1" applyFont="1" applyFill="1" applyBorder="1" applyAlignment="1">
      <alignment horizontal="center" vertical="center" wrapText="1"/>
    </xf>
    <xf numFmtId="3" fontId="18" fillId="3" borderId="45" xfId="0" applyNumberFormat="1" applyFont="1" applyFill="1" applyBorder="1" applyAlignment="1">
      <alignment horizontal="center" vertical="center" shrinkToFit="1"/>
    </xf>
    <xf numFmtId="0" fontId="25" fillId="3" borderId="83" xfId="0" applyFont="1" applyFill="1" applyBorder="1" applyAlignment="1">
      <alignment horizontal="center" vertical="top" wrapText="1"/>
    </xf>
    <xf numFmtId="0" fontId="25" fillId="3" borderId="72" xfId="0" applyFont="1" applyFill="1" applyBorder="1" applyAlignment="1">
      <alignment horizontal="center" vertical="top" wrapText="1"/>
    </xf>
    <xf numFmtId="166" fontId="21" fillId="3" borderId="29" xfId="0" applyNumberFormat="1" applyFont="1" applyFill="1" applyBorder="1" applyAlignment="1">
      <alignment horizontal="center" vertical="center" wrapText="1"/>
    </xf>
    <xf numFmtId="3" fontId="18" fillId="4" borderId="80" xfId="0" applyNumberFormat="1" applyFont="1" applyFill="1" applyBorder="1" applyAlignment="1">
      <alignment horizontal="center" vertical="center" shrinkToFit="1"/>
    </xf>
    <xf numFmtId="3" fontId="18" fillId="4" borderId="44" xfId="0" applyNumberFormat="1" applyFont="1" applyFill="1" applyBorder="1" applyAlignment="1">
      <alignment horizontal="center" vertical="center" shrinkToFit="1"/>
    </xf>
    <xf numFmtId="3" fontId="18" fillId="3" borderId="28" xfId="0" applyNumberFormat="1" applyFont="1" applyFill="1" applyBorder="1" applyAlignment="1">
      <alignment horizontal="center" vertical="center" shrinkToFit="1"/>
    </xf>
    <xf numFmtId="3" fontId="18" fillId="0" borderId="7" xfId="0" applyNumberFormat="1" applyFont="1" applyFill="1" applyBorder="1" applyAlignment="1">
      <alignment horizontal="center" vertical="center"/>
    </xf>
    <xf numFmtId="0" fontId="17" fillId="3" borderId="34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3" fontId="27" fillId="3" borderId="45" xfId="0" applyNumberFormat="1" applyFont="1" applyFill="1" applyBorder="1" applyAlignment="1">
      <alignment horizontal="center" vertical="center" shrinkToFit="1"/>
    </xf>
    <xf numFmtId="3" fontId="27" fillId="3" borderId="7" xfId="0" applyNumberFormat="1" applyFont="1" applyFill="1" applyBorder="1" applyAlignment="1">
      <alignment horizontal="center" vertical="center" shrinkToFit="1"/>
    </xf>
    <xf numFmtId="3" fontId="18" fillId="3" borderId="73" xfId="0" applyNumberFormat="1" applyFont="1" applyFill="1" applyBorder="1" applyAlignment="1">
      <alignment horizontal="center" vertical="center" shrinkToFit="1"/>
    </xf>
    <xf numFmtId="0" fontId="21" fillId="3" borderId="64" xfId="0" applyFont="1" applyFill="1" applyBorder="1" applyAlignment="1">
      <alignment horizontal="center" vertical="center" wrapText="1"/>
    </xf>
    <xf numFmtId="0" fontId="21" fillId="3" borderId="48" xfId="0" applyFont="1" applyFill="1" applyBorder="1" applyAlignment="1">
      <alignment horizontal="center" vertical="center" wrapText="1"/>
    </xf>
    <xf numFmtId="0" fontId="21" fillId="3" borderId="65" xfId="0" applyFont="1" applyFill="1" applyBorder="1" applyAlignment="1">
      <alignment horizontal="center" vertical="center" wrapText="1"/>
    </xf>
    <xf numFmtId="0" fontId="22" fillId="4" borderId="64" xfId="0" applyFont="1" applyFill="1" applyBorder="1" applyAlignment="1">
      <alignment horizontal="center" vertical="center" wrapText="1"/>
    </xf>
    <xf numFmtId="0" fontId="22" fillId="4" borderId="65" xfId="0" applyFont="1" applyFill="1" applyBorder="1" applyAlignment="1">
      <alignment horizontal="center" vertical="center" wrapText="1"/>
    </xf>
    <xf numFmtId="3" fontId="18" fillId="3" borderId="11" xfId="0" applyNumberFormat="1" applyFont="1" applyFill="1" applyBorder="1" applyAlignment="1">
      <alignment horizontal="center" vertical="center" shrinkToFit="1"/>
    </xf>
    <xf numFmtId="3" fontId="18" fillId="3" borderId="26" xfId="0" applyNumberFormat="1" applyFont="1" applyFill="1" applyBorder="1" applyAlignment="1">
      <alignment horizontal="center" vertical="center" shrinkToFit="1"/>
    </xf>
    <xf numFmtId="3" fontId="18" fillId="3" borderId="27" xfId="0" applyNumberFormat="1" applyFont="1" applyFill="1" applyBorder="1" applyAlignment="1">
      <alignment horizontal="center" vertical="center" shrinkToFit="1"/>
    </xf>
    <xf numFmtId="3" fontId="18" fillId="4" borderId="56" xfId="0" applyNumberFormat="1" applyFont="1" applyFill="1" applyBorder="1" applyAlignment="1">
      <alignment horizontal="center" vertical="center" shrinkToFit="1"/>
    </xf>
    <xf numFmtId="3" fontId="18" fillId="4" borderId="37" xfId="0" applyNumberFormat="1" applyFont="1" applyFill="1" applyBorder="1" applyAlignment="1">
      <alignment horizontal="center" vertical="center" shrinkToFit="1"/>
    </xf>
    <xf numFmtId="3" fontId="18" fillId="0" borderId="11" xfId="0" applyNumberFormat="1" applyFont="1" applyFill="1" applyBorder="1" applyAlignment="1">
      <alignment horizontal="center" vertical="center"/>
    </xf>
    <xf numFmtId="0" fontId="21" fillId="3" borderId="68" xfId="0" applyFont="1" applyFill="1" applyBorder="1" applyAlignment="1">
      <alignment horizontal="center" vertical="center" wrapText="1"/>
    </xf>
    <xf numFmtId="0" fontId="25" fillId="3" borderId="70" xfId="0" applyFont="1" applyFill="1" applyBorder="1" applyAlignment="1">
      <alignment horizontal="center" vertical="top" wrapText="1"/>
    </xf>
    <xf numFmtId="0" fontId="25" fillId="3" borderId="71" xfId="0" applyFont="1" applyFill="1" applyBorder="1" applyAlignment="1">
      <alignment horizontal="center" vertical="top" wrapText="1"/>
    </xf>
    <xf numFmtId="166" fontId="21" fillId="3" borderId="26" xfId="0" applyNumberFormat="1" applyFont="1" applyFill="1" applyBorder="1" applyAlignment="1">
      <alignment horizontal="center" vertical="center" wrapText="1"/>
    </xf>
    <xf numFmtId="166" fontId="21" fillId="3" borderId="7" xfId="0" applyNumberFormat="1" applyFont="1" applyFill="1" applyBorder="1" applyAlignment="1">
      <alignment horizontal="center" vertical="center" wrapText="1"/>
    </xf>
    <xf numFmtId="0" fontId="18" fillId="4" borderId="64" xfId="0" applyFont="1" applyFill="1" applyBorder="1" applyAlignment="1">
      <alignment horizontal="center" vertical="center" wrapText="1"/>
    </xf>
    <xf numFmtId="0" fontId="18" fillId="4" borderId="65" xfId="0" applyFont="1" applyFill="1" applyBorder="1" applyAlignment="1">
      <alignment horizontal="center" vertical="center" wrapText="1"/>
    </xf>
    <xf numFmtId="3" fontId="18" fillId="0" borderId="29" xfId="0" applyNumberFormat="1" applyFont="1" applyFill="1" applyBorder="1" applyAlignment="1">
      <alignment horizontal="center" vertical="center"/>
    </xf>
    <xf numFmtId="0" fontId="21" fillId="4" borderId="29" xfId="0" applyFont="1" applyFill="1" applyBorder="1" applyAlignment="1">
      <alignment horizontal="center" vertical="center" wrapText="1"/>
    </xf>
    <xf numFmtId="166" fontId="18" fillId="4" borderId="29" xfId="0" applyNumberFormat="1" applyFont="1" applyFill="1" applyBorder="1" applyAlignment="1">
      <alignment horizontal="center" vertical="center" shrinkToFit="1"/>
    </xf>
    <xf numFmtId="0" fontId="21" fillId="3" borderId="39" xfId="0" applyFont="1" applyFill="1" applyBorder="1" applyAlignment="1">
      <alignment horizontal="center" vertical="center" wrapText="1"/>
    </xf>
    <xf numFmtId="166" fontId="18" fillId="3" borderId="64" xfId="0" applyNumberFormat="1" applyFont="1" applyFill="1" applyBorder="1" applyAlignment="1">
      <alignment horizontal="center" vertical="center" shrinkToFit="1"/>
    </xf>
    <xf numFmtId="166" fontId="18" fillId="3" borderId="48" xfId="0" applyNumberFormat="1" applyFont="1" applyFill="1" applyBorder="1" applyAlignment="1">
      <alignment horizontal="center" vertical="center" shrinkToFit="1"/>
    </xf>
    <xf numFmtId="166" fontId="18" fillId="3" borderId="65" xfId="0" applyNumberFormat="1" applyFont="1" applyFill="1" applyBorder="1" applyAlignment="1">
      <alignment horizontal="center" vertical="center" shrinkToFit="1"/>
    </xf>
    <xf numFmtId="3" fontId="18" fillId="3" borderId="46" xfId="0" applyNumberFormat="1" applyFont="1" applyFill="1" applyBorder="1" applyAlignment="1">
      <alignment horizontal="center" vertical="center" shrinkToFit="1"/>
    </xf>
    <xf numFmtId="3" fontId="18" fillId="0" borderId="7" xfId="0" applyNumberFormat="1" applyFont="1" applyFill="1" applyBorder="1" applyAlignment="1">
      <alignment horizontal="center" vertical="center" shrinkToFit="1"/>
    </xf>
    <xf numFmtId="166" fontId="18" fillId="0" borderId="29" xfId="0" applyNumberFormat="1" applyFont="1" applyFill="1" applyBorder="1" applyAlignment="1">
      <alignment horizontal="center" vertical="center" shrinkToFit="1"/>
    </xf>
    <xf numFmtId="0" fontId="21" fillId="0" borderId="29" xfId="0" applyFont="1" applyFill="1" applyBorder="1" applyAlignment="1">
      <alignment horizontal="center" vertical="center" wrapText="1"/>
    </xf>
    <xf numFmtId="0" fontId="22" fillId="2" borderId="60" xfId="0" applyFont="1" applyFill="1" applyBorder="1" applyAlignment="1">
      <alignment horizontal="center" vertical="center" wrapText="1"/>
    </xf>
    <xf numFmtId="0" fontId="22" fillId="2" borderId="61" xfId="0" applyFont="1" applyFill="1" applyBorder="1" applyAlignment="1">
      <alignment horizontal="center" vertical="center" wrapText="1"/>
    </xf>
    <xf numFmtId="0" fontId="21" fillId="0" borderId="2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3" fontId="18" fillId="0" borderId="26" xfId="0" applyNumberFormat="1" applyFont="1" applyFill="1" applyBorder="1" applyAlignment="1">
      <alignment horizontal="center" vertical="center" shrinkToFit="1"/>
    </xf>
    <xf numFmtId="3" fontId="18" fillId="0" borderId="29" xfId="0" applyNumberFormat="1" applyFont="1" applyFill="1" applyBorder="1" applyAlignment="1">
      <alignment horizontal="center" vertical="center" shrinkToFit="1"/>
    </xf>
    <xf numFmtId="0" fontId="17" fillId="3" borderId="36" xfId="0" applyFont="1" applyFill="1" applyBorder="1" applyAlignment="1">
      <alignment horizontal="center" vertical="center" wrapText="1"/>
    </xf>
    <xf numFmtId="166" fontId="18" fillId="3" borderId="62" xfId="0" applyNumberFormat="1" applyFont="1" applyFill="1" applyBorder="1" applyAlignment="1">
      <alignment horizontal="center" vertical="center" shrinkToFit="1"/>
    </xf>
    <xf numFmtId="166" fontId="18" fillId="3" borderId="41" xfId="0" applyNumberFormat="1" applyFont="1" applyFill="1" applyBorder="1" applyAlignment="1">
      <alignment horizontal="center" vertical="center" shrinkToFit="1"/>
    </xf>
    <xf numFmtId="166" fontId="18" fillId="3" borderId="63" xfId="0" applyNumberFormat="1" applyFont="1" applyFill="1" applyBorder="1" applyAlignment="1">
      <alignment horizontal="center" vertical="center" shrinkToFit="1"/>
    </xf>
    <xf numFmtId="3" fontId="18" fillId="0" borderId="56" xfId="0" applyNumberFormat="1" applyFont="1" applyFill="1" applyBorder="1" applyAlignment="1">
      <alignment horizontal="center" vertical="center" shrinkToFit="1"/>
    </xf>
    <xf numFmtId="3" fontId="18" fillId="0" borderId="37" xfId="0" applyNumberFormat="1" applyFont="1" applyFill="1" applyBorder="1" applyAlignment="1">
      <alignment horizontal="center" vertical="center" shrinkToFit="1"/>
    </xf>
    <xf numFmtId="3" fontId="18" fillId="0" borderId="55" xfId="0" applyNumberFormat="1" applyFont="1" applyFill="1" applyBorder="1" applyAlignment="1">
      <alignment horizontal="center" vertical="center" shrinkToFit="1"/>
    </xf>
    <xf numFmtId="3" fontId="18" fillId="0" borderId="9" xfId="0" applyNumberFormat="1" applyFont="1" applyFill="1" applyBorder="1" applyAlignment="1">
      <alignment horizontal="center" vertical="center" shrinkToFit="1"/>
    </xf>
    <xf numFmtId="0" fontId="29" fillId="0" borderId="0" xfId="0" applyFont="1" applyFill="1" applyBorder="1" applyAlignment="1">
      <alignment horizontal="left" vertical="center"/>
    </xf>
    <xf numFmtId="2" fontId="18" fillId="0" borderId="11" xfId="0" applyNumberFormat="1" applyFont="1" applyFill="1" applyBorder="1" applyAlignment="1">
      <alignment horizontal="center" vertical="center" shrinkToFit="1"/>
    </xf>
    <xf numFmtId="2" fontId="18" fillId="0" borderId="52" xfId="0" applyNumberFormat="1" applyFont="1" applyFill="1" applyBorder="1" applyAlignment="1">
      <alignment horizontal="center" vertical="center" shrinkToFit="1"/>
    </xf>
    <xf numFmtId="2" fontId="18" fillId="0" borderId="68" xfId="0" applyNumberFormat="1" applyFont="1" applyFill="1" applyBorder="1" applyAlignment="1">
      <alignment horizontal="center" vertical="center" shrinkToFit="1"/>
    </xf>
    <xf numFmtId="0" fontId="30" fillId="0" borderId="0" xfId="0" applyFont="1" applyFill="1" applyBorder="1" applyAlignment="1">
      <alignment horizontal="center" vertical="center"/>
    </xf>
    <xf numFmtId="0" fontId="21" fillId="0" borderId="52" xfId="0" applyFont="1" applyFill="1" applyBorder="1" applyAlignment="1">
      <alignment horizontal="center" vertical="center" wrapText="1"/>
    </xf>
    <xf numFmtId="0" fontId="21" fillId="0" borderId="68" xfId="0" applyFont="1" applyFill="1" applyBorder="1" applyAlignment="1">
      <alignment horizontal="center" vertical="center" wrapText="1"/>
    </xf>
    <xf numFmtId="0" fontId="22" fillId="5" borderId="64" xfId="0" applyFont="1" applyFill="1" applyBorder="1" applyAlignment="1">
      <alignment horizontal="center" vertical="center" wrapText="1"/>
    </xf>
    <xf numFmtId="0" fontId="22" fillId="5" borderId="48" xfId="0" applyFont="1" applyFill="1" applyBorder="1" applyAlignment="1">
      <alignment horizontal="center" vertical="center" wrapText="1"/>
    </xf>
    <xf numFmtId="0" fontId="22" fillId="5" borderId="65" xfId="0" applyFont="1" applyFill="1" applyBorder="1" applyAlignment="1">
      <alignment horizontal="center" vertical="center" wrapText="1"/>
    </xf>
    <xf numFmtId="0" fontId="18" fillId="3" borderId="62" xfId="0" applyFont="1" applyFill="1" applyBorder="1" applyAlignment="1">
      <alignment horizontal="center" vertical="center" wrapText="1"/>
    </xf>
    <xf numFmtId="0" fontId="18" fillId="3" borderId="63" xfId="0" applyFont="1" applyFill="1" applyBorder="1" applyAlignment="1">
      <alignment horizontal="center" vertical="center" wrapText="1"/>
    </xf>
    <xf numFmtId="2" fontId="18" fillId="3" borderId="7" xfId="0" applyNumberFormat="1" applyFont="1" applyFill="1" applyBorder="1" applyAlignment="1">
      <alignment horizontal="center" vertical="center" shrinkToFit="1"/>
    </xf>
    <xf numFmtId="2" fontId="18" fillId="3" borderId="11" xfId="0" applyNumberFormat="1" applyFont="1" applyFill="1" applyBorder="1" applyAlignment="1">
      <alignment horizontal="center" vertical="center" shrinkToFit="1"/>
    </xf>
    <xf numFmtId="2" fontId="21" fillId="3" borderId="51" xfId="0" applyNumberFormat="1" applyFont="1" applyFill="1" applyBorder="1" applyAlignment="1">
      <alignment horizontal="center" vertical="center" wrapText="1"/>
    </xf>
    <xf numFmtId="2" fontId="21" fillId="3" borderId="52" xfId="0" applyNumberFormat="1" applyFont="1" applyFill="1" applyBorder="1" applyAlignment="1">
      <alignment horizontal="center" vertical="center" wrapText="1"/>
    </xf>
    <xf numFmtId="2" fontId="21" fillId="3" borderId="45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top"/>
    </xf>
    <xf numFmtId="0" fontId="28" fillId="0" borderId="41" xfId="0" applyFont="1" applyFill="1" applyBorder="1" applyAlignment="1">
      <alignment horizontal="left" vertical="top" wrapText="1"/>
    </xf>
    <xf numFmtId="0" fontId="28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0" fontId="21" fillId="0" borderId="45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1" fillId="0" borderId="51" xfId="0" applyFont="1" applyFill="1" applyBorder="1" applyAlignment="1">
      <alignment horizontal="center" vertical="center" wrapText="1"/>
    </xf>
    <xf numFmtId="3" fontId="18" fillId="0" borderId="80" xfId="0" applyNumberFormat="1" applyFont="1" applyFill="1" applyBorder="1" applyAlignment="1">
      <alignment horizontal="center" vertical="center" shrinkToFit="1"/>
    </xf>
    <xf numFmtId="3" fontId="18" fillId="0" borderId="44" xfId="0" applyNumberFormat="1" applyFont="1" applyFill="1" applyBorder="1" applyAlignment="1">
      <alignment horizontal="center" vertical="center" shrinkToFit="1"/>
    </xf>
    <xf numFmtId="3" fontId="18" fillId="0" borderId="54" xfId="0" applyNumberFormat="1" applyFont="1" applyFill="1" applyBorder="1" applyAlignment="1">
      <alignment horizontal="center" vertical="center" shrinkToFit="1"/>
    </xf>
    <xf numFmtId="3" fontId="18" fillId="0" borderId="32" xfId="0" applyNumberFormat="1" applyFont="1" applyFill="1" applyBorder="1" applyAlignment="1">
      <alignment horizontal="center" vertical="center" shrinkToFit="1"/>
    </xf>
    <xf numFmtId="3" fontId="18" fillId="3" borderId="30" xfId="0" applyNumberFormat="1" applyFont="1" applyFill="1" applyBorder="1" applyAlignment="1">
      <alignment horizontal="center" vertical="center" shrinkToFit="1"/>
    </xf>
    <xf numFmtId="166" fontId="21" fillId="3" borderId="55" xfId="0" applyNumberFormat="1" applyFont="1" applyFill="1" applyBorder="1" applyAlignment="1">
      <alignment horizontal="center" vertical="center" wrapText="1"/>
    </xf>
    <xf numFmtId="166" fontId="21" fillId="3" borderId="9" xfId="0" applyNumberFormat="1" applyFont="1" applyFill="1" applyBorder="1" applyAlignment="1">
      <alignment horizontal="center" vertical="center" wrapText="1"/>
    </xf>
    <xf numFmtId="3" fontId="18" fillId="3" borderId="75" xfId="0" applyNumberFormat="1" applyFont="1" applyFill="1" applyBorder="1" applyAlignment="1">
      <alignment horizontal="center" vertical="center" shrinkToFit="1"/>
    </xf>
    <xf numFmtId="0" fontId="18" fillId="2" borderId="62" xfId="0" applyFont="1" applyFill="1" applyBorder="1" applyAlignment="1">
      <alignment horizontal="center" vertical="center" wrapText="1"/>
    </xf>
    <xf numFmtId="0" fontId="18" fillId="2" borderId="63" xfId="0" applyFont="1" applyFill="1" applyBorder="1" applyAlignment="1">
      <alignment horizontal="center" vertical="center" wrapText="1"/>
    </xf>
    <xf numFmtId="0" fontId="21" fillId="2" borderId="38" xfId="0" applyFont="1" applyFill="1" applyBorder="1" applyAlignment="1">
      <alignment horizontal="center" vertical="center" wrapText="1"/>
    </xf>
    <xf numFmtId="0" fontId="21" fillId="2" borderId="40" xfId="0" applyFont="1" applyFill="1" applyBorder="1" applyAlignment="1">
      <alignment horizontal="center" vertical="center" wrapText="1"/>
    </xf>
    <xf numFmtId="3" fontId="18" fillId="2" borderId="38" xfId="0" applyNumberFormat="1" applyFont="1" applyFill="1" applyBorder="1" applyAlignment="1">
      <alignment horizontal="center" vertical="center" shrinkToFit="1"/>
    </xf>
    <xf numFmtId="3" fontId="18" fillId="2" borderId="40" xfId="0" applyNumberFormat="1" applyFont="1" applyFill="1" applyBorder="1" applyAlignment="1">
      <alignment horizontal="center" vertical="center" shrinkToFit="1"/>
    </xf>
    <xf numFmtId="3" fontId="18" fillId="3" borderId="52" xfId="0" applyNumberFormat="1" applyFont="1" applyFill="1" applyBorder="1" applyAlignment="1">
      <alignment horizontal="center" vertical="center" shrinkToFit="1"/>
    </xf>
    <xf numFmtId="3" fontId="18" fillId="3" borderId="51" xfId="0" applyNumberFormat="1" applyFont="1" applyFill="1" applyBorder="1" applyAlignment="1">
      <alignment horizontal="center" vertical="center" shrinkToFit="1"/>
    </xf>
    <xf numFmtId="2" fontId="18" fillId="0" borderId="45" xfId="0" applyNumberFormat="1" applyFont="1" applyFill="1" applyBorder="1" applyAlignment="1">
      <alignment horizontal="center" vertical="center" shrinkToFit="1"/>
    </xf>
    <xf numFmtId="0" fontId="28" fillId="0" borderId="41" xfId="0" applyFont="1" applyFill="1" applyBorder="1" applyAlignment="1">
      <alignment horizontal="center" vertical="top" wrapText="1"/>
    </xf>
    <xf numFmtId="0" fontId="36" fillId="0" borderId="0" xfId="0" applyFont="1" applyFill="1" applyBorder="1" applyAlignment="1">
      <alignment horizontal="center" vertical="top"/>
    </xf>
    <xf numFmtId="0" fontId="28" fillId="0" borderId="0" xfId="0" applyFont="1" applyFill="1" applyBorder="1" applyAlignment="1">
      <alignment horizontal="center" vertical="top"/>
    </xf>
    <xf numFmtId="0" fontId="28" fillId="0" borderId="0" xfId="0" applyFont="1" applyFill="1" applyBorder="1" applyAlignment="1">
      <alignment horizontal="center" vertical="top" wrapText="1"/>
    </xf>
    <xf numFmtId="3" fontId="18" fillId="3" borderId="87" xfId="0" applyNumberFormat="1" applyFont="1" applyFill="1" applyBorder="1" applyAlignment="1">
      <alignment horizontal="center" vertical="center" shrinkToFit="1"/>
    </xf>
    <xf numFmtId="3" fontId="18" fillId="3" borderId="53" xfId="0" applyNumberFormat="1" applyFont="1" applyFill="1" applyBorder="1" applyAlignment="1">
      <alignment horizontal="center" vertical="center" shrinkToFit="1"/>
    </xf>
    <xf numFmtId="0" fontId="15" fillId="0" borderId="25" xfId="0" applyFont="1" applyFill="1" applyBorder="1" applyAlignment="1">
      <alignment horizontal="left" vertical="center"/>
    </xf>
    <xf numFmtId="2" fontId="21" fillId="3" borderId="68" xfId="0" applyNumberFormat="1" applyFont="1" applyFill="1" applyBorder="1" applyAlignment="1">
      <alignment horizontal="center" vertical="center" wrapText="1"/>
    </xf>
    <xf numFmtId="0" fontId="32" fillId="3" borderId="70" xfId="0" applyFont="1" applyFill="1" applyBorder="1" applyAlignment="1">
      <alignment horizontal="center" vertical="top" wrapText="1"/>
    </xf>
    <xf numFmtId="0" fontId="32" fillId="3" borderId="71" xfId="0" applyFont="1" applyFill="1" applyBorder="1" applyAlignment="1">
      <alignment horizontal="center" vertical="top" wrapText="1"/>
    </xf>
    <xf numFmtId="0" fontId="32" fillId="3" borderId="72" xfId="0" applyFont="1" applyFill="1" applyBorder="1" applyAlignment="1">
      <alignment horizontal="center" vertical="top" wrapText="1"/>
    </xf>
    <xf numFmtId="0" fontId="31" fillId="3" borderId="70" xfId="0" applyFont="1" applyFill="1" applyBorder="1" applyAlignment="1">
      <alignment horizontal="center" vertical="top" wrapText="1"/>
    </xf>
    <xf numFmtId="0" fontId="31" fillId="3" borderId="71" xfId="0" applyFont="1" applyFill="1" applyBorder="1" applyAlignment="1">
      <alignment horizontal="center" vertical="top" wrapText="1"/>
    </xf>
    <xf numFmtId="0" fontId="31" fillId="3" borderId="72" xfId="0" applyFont="1" applyFill="1" applyBorder="1" applyAlignment="1">
      <alignment horizontal="center" vertical="top" wrapText="1"/>
    </xf>
    <xf numFmtId="0" fontId="21" fillId="2" borderId="26" xfId="0" applyFont="1" applyFill="1" applyBorder="1" applyAlignment="1">
      <alignment horizontal="center" vertical="center" wrapText="1"/>
    </xf>
    <xf numFmtId="166" fontId="18" fillId="2" borderId="26" xfId="0" applyNumberFormat="1" applyFont="1" applyFill="1" applyBorder="1" applyAlignment="1">
      <alignment horizontal="center" vertical="center" shrinkToFit="1"/>
    </xf>
    <xf numFmtId="3" fontId="18" fillId="0" borderId="52" xfId="0" applyNumberFormat="1" applyFont="1" applyFill="1" applyBorder="1" applyAlignment="1">
      <alignment horizontal="center" vertical="center"/>
    </xf>
    <xf numFmtId="3" fontId="18" fillId="0" borderId="45" xfId="0" applyNumberFormat="1" applyFont="1" applyFill="1" applyBorder="1" applyAlignment="1">
      <alignment horizontal="center" vertical="center" shrinkToFit="1"/>
    </xf>
    <xf numFmtId="0" fontId="22" fillId="5" borderId="26" xfId="0" applyFont="1" applyFill="1" applyBorder="1" applyAlignment="1">
      <alignment horizontal="center" vertical="center" wrapText="1"/>
    </xf>
    <xf numFmtId="0" fontId="31" fillId="3" borderId="35" xfId="0" applyFont="1" applyFill="1" applyBorder="1" applyAlignment="1">
      <alignment horizontal="center" vertical="center" wrapText="1"/>
    </xf>
    <xf numFmtId="0" fontId="31" fillId="3" borderId="34" xfId="0" applyFont="1" applyFill="1" applyBorder="1" applyAlignment="1">
      <alignment horizontal="center" vertical="center" wrapText="1"/>
    </xf>
    <xf numFmtId="0" fontId="31" fillId="3" borderId="36" xfId="0" applyFont="1" applyFill="1" applyBorder="1" applyAlignment="1">
      <alignment horizontal="center" vertical="center" wrapText="1"/>
    </xf>
    <xf numFmtId="0" fontId="31" fillId="3" borderId="34" xfId="0" applyFont="1" applyFill="1" applyBorder="1" applyAlignment="1">
      <alignment horizontal="center" vertical="top" wrapText="1"/>
    </xf>
    <xf numFmtId="0" fontId="31" fillId="3" borderId="35" xfId="0" applyFont="1" applyFill="1" applyBorder="1" applyAlignment="1">
      <alignment horizontal="center" vertical="top" wrapText="1"/>
    </xf>
    <xf numFmtId="166" fontId="18" fillId="2" borderId="38" xfId="0" applyNumberFormat="1" applyFont="1" applyFill="1" applyBorder="1" applyAlignment="1">
      <alignment horizontal="center" vertical="center" wrapText="1" shrinkToFit="1"/>
    </xf>
    <xf numFmtId="166" fontId="18" fillId="2" borderId="39" xfId="0" applyNumberFormat="1" applyFont="1" applyFill="1" applyBorder="1" applyAlignment="1">
      <alignment horizontal="center" vertical="center" wrapText="1" shrinkToFit="1"/>
    </xf>
    <xf numFmtId="166" fontId="18" fillId="2" borderId="40" xfId="0" applyNumberFormat="1" applyFont="1" applyFill="1" applyBorder="1" applyAlignment="1">
      <alignment horizontal="center" vertical="center" wrapText="1" shrinkToFit="1"/>
    </xf>
    <xf numFmtId="0" fontId="17" fillId="2" borderId="88" xfId="0" applyFont="1" applyFill="1" applyBorder="1" applyAlignment="1">
      <alignment horizontal="center" vertical="center" wrapText="1"/>
    </xf>
    <xf numFmtId="0" fontId="17" fillId="2" borderId="89" xfId="0" applyFont="1" applyFill="1" applyBorder="1" applyAlignment="1">
      <alignment horizontal="center" vertical="center" wrapText="1"/>
    </xf>
    <xf numFmtId="0" fontId="17" fillId="2" borderId="90" xfId="0" applyFont="1" applyFill="1" applyBorder="1" applyAlignment="1">
      <alignment horizontal="center" vertical="center" wrapText="1"/>
    </xf>
    <xf numFmtId="0" fontId="21" fillId="2" borderId="47" xfId="0" applyFont="1" applyFill="1" applyBorder="1" applyAlignment="1">
      <alignment horizontal="center" vertical="center" wrapText="1"/>
    </xf>
    <xf numFmtId="0" fontId="21" fillId="2" borderId="49" xfId="0" applyFont="1" applyFill="1" applyBorder="1" applyAlignment="1">
      <alignment horizontal="center" vertical="center" wrapText="1"/>
    </xf>
    <xf numFmtId="166" fontId="18" fillId="2" borderId="38" xfId="0" applyNumberFormat="1" applyFont="1" applyFill="1" applyBorder="1" applyAlignment="1">
      <alignment horizontal="center" vertical="center" shrinkToFit="1"/>
    </xf>
    <xf numFmtId="166" fontId="18" fillId="2" borderId="39" xfId="0" applyNumberFormat="1" applyFont="1" applyFill="1" applyBorder="1" applyAlignment="1">
      <alignment horizontal="center" vertical="center" shrinkToFit="1"/>
    </xf>
    <xf numFmtId="166" fontId="18" fillId="2" borderId="40" xfId="0" applyNumberFormat="1" applyFont="1" applyFill="1" applyBorder="1" applyAlignment="1">
      <alignment horizontal="center" vertical="center" shrinkToFit="1"/>
    </xf>
    <xf numFmtId="0" fontId="21" fillId="2" borderId="86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FF66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eg"/><Relationship Id="rId7" Type="http://schemas.openxmlformats.org/officeDocument/2006/relationships/image" Target="../media/image7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3.jpeg"/><Relationship Id="rId7" Type="http://schemas.openxmlformats.org/officeDocument/2006/relationships/image" Target="../media/image8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7.jpg"/><Relationship Id="rId5" Type="http://schemas.openxmlformats.org/officeDocument/2006/relationships/image" Target="../media/image6.jpg"/><Relationship Id="rId10" Type="http://schemas.openxmlformats.org/officeDocument/2006/relationships/image" Target="../media/image11.jpeg"/><Relationship Id="rId4" Type="http://schemas.openxmlformats.org/officeDocument/2006/relationships/image" Target="../media/image5.jpg"/><Relationship Id="rId9" Type="http://schemas.openxmlformats.org/officeDocument/2006/relationships/image" Target="../media/image10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g"/><Relationship Id="rId7" Type="http://schemas.openxmlformats.org/officeDocument/2006/relationships/image" Target="../media/image11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10.jpg"/><Relationship Id="rId5" Type="http://schemas.openxmlformats.org/officeDocument/2006/relationships/image" Target="../media/image12.jpeg"/><Relationship Id="rId4" Type="http://schemas.openxmlformats.org/officeDocument/2006/relationships/image" Target="../media/image7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g"/><Relationship Id="rId7" Type="http://schemas.openxmlformats.org/officeDocument/2006/relationships/image" Target="../media/image11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10.jpg"/><Relationship Id="rId5" Type="http://schemas.openxmlformats.org/officeDocument/2006/relationships/image" Target="../media/image12.jpeg"/><Relationship Id="rId4" Type="http://schemas.openxmlformats.org/officeDocument/2006/relationships/image" Target="../media/image7.jp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jpeg"/><Relationship Id="rId3" Type="http://schemas.openxmlformats.org/officeDocument/2006/relationships/image" Target="../media/image5.jpg"/><Relationship Id="rId7" Type="http://schemas.openxmlformats.org/officeDocument/2006/relationships/image" Target="../media/image11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10.jpg"/><Relationship Id="rId5" Type="http://schemas.openxmlformats.org/officeDocument/2006/relationships/image" Target="../media/image12.jpeg"/><Relationship Id="rId4" Type="http://schemas.openxmlformats.org/officeDocument/2006/relationships/image" Target="../media/image7.jpg"/><Relationship Id="rId9" Type="http://schemas.openxmlformats.org/officeDocument/2006/relationships/image" Target="../media/image14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jpeg"/><Relationship Id="rId3" Type="http://schemas.openxmlformats.org/officeDocument/2006/relationships/image" Target="../media/image5.jpg"/><Relationship Id="rId7" Type="http://schemas.openxmlformats.org/officeDocument/2006/relationships/image" Target="../media/image11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10.jpg"/><Relationship Id="rId5" Type="http://schemas.openxmlformats.org/officeDocument/2006/relationships/image" Target="../media/image12.jpeg"/><Relationship Id="rId10" Type="http://schemas.openxmlformats.org/officeDocument/2006/relationships/image" Target="../media/image16.png"/><Relationship Id="rId4" Type="http://schemas.openxmlformats.org/officeDocument/2006/relationships/image" Target="../media/image7.jpg"/><Relationship Id="rId9" Type="http://schemas.openxmlformats.org/officeDocument/2006/relationships/image" Target="../media/image15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jpeg"/><Relationship Id="rId3" Type="http://schemas.openxmlformats.org/officeDocument/2006/relationships/image" Target="../media/image5.jpg"/><Relationship Id="rId7" Type="http://schemas.openxmlformats.org/officeDocument/2006/relationships/image" Target="../media/image11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10.jpg"/><Relationship Id="rId5" Type="http://schemas.openxmlformats.org/officeDocument/2006/relationships/image" Target="../media/image12.jpeg"/><Relationship Id="rId10" Type="http://schemas.openxmlformats.org/officeDocument/2006/relationships/image" Target="../media/image16.png"/><Relationship Id="rId4" Type="http://schemas.openxmlformats.org/officeDocument/2006/relationships/image" Target="../media/image7.jpg"/><Relationship Id="rId9" Type="http://schemas.openxmlformats.org/officeDocument/2006/relationships/image" Target="../media/image15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jpeg"/><Relationship Id="rId13" Type="http://schemas.openxmlformats.org/officeDocument/2006/relationships/image" Target="../media/image20.jpg"/><Relationship Id="rId18" Type="http://schemas.openxmlformats.org/officeDocument/2006/relationships/image" Target="../media/image25.jpg"/><Relationship Id="rId26" Type="http://schemas.openxmlformats.org/officeDocument/2006/relationships/image" Target="../media/image33.jpeg"/><Relationship Id="rId3" Type="http://schemas.openxmlformats.org/officeDocument/2006/relationships/image" Target="../media/image5.jpg"/><Relationship Id="rId21" Type="http://schemas.openxmlformats.org/officeDocument/2006/relationships/image" Target="../media/image28.jpeg"/><Relationship Id="rId7" Type="http://schemas.openxmlformats.org/officeDocument/2006/relationships/image" Target="../media/image11.jpeg"/><Relationship Id="rId12" Type="http://schemas.openxmlformats.org/officeDocument/2006/relationships/image" Target="../media/image19.jpg"/><Relationship Id="rId17" Type="http://schemas.openxmlformats.org/officeDocument/2006/relationships/image" Target="../media/image24.jpeg"/><Relationship Id="rId25" Type="http://schemas.openxmlformats.org/officeDocument/2006/relationships/image" Target="../media/image32.png"/><Relationship Id="rId2" Type="http://schemas.openxmlformats.org/officeDocument/2006/relationships/image" Target="../media/image3.jpeg"/><Relationship Id="rId16" Type="http://schemas.openxmlformats.org/officeDocument/2006/relationships/image" Target="../media/image23.jpg"/><Relationship Id="rId20" Type="http://schemas.openxmlformats.org/officeDocument/2006/relationships/image" Target="../media/image27.jpg"/><Relationship Id="rId1" Type="http://schemas.openxmlformats.org/officeDocument/2006/relationships/image" Target="../media/image2.jpeg"/><Relationship Id="rId6" Type="http://schemas.openxmlformats.org/officeDocument/2006/relationships/image" Target="../media/image10.jpg"/><Relationship Id="rId11" Type="http://schemas.openxmlformats.org/officeDocument/2006/relationships/image" Target="../media/image18.jpg"/><Relationship Id="rId24" Type="http://schemas.openxmlformats.org/officeDocument/2006/relationships/image" Target="../media/image31.jpeg"/><Relationship Id="rId5" Type="http://schemas.openxmlformats.org/officeDocument/2006/relationships/image" Target="../media/image12.jpeg"/><Relationship Id="rId15" Type="http://schemas.openxmlformats.org/officeDocument/2006/relationships/image" Target="../media/image22.jpeg"/><Relationship Id="rId23" Type="http://schemas.openxmlformats.org/officeDocument/2006/relationships/image" Target="../media/image30.jpeg"/><Relationship Id="rId10" Type="http://schemas.openxmlformats.org/officeDocument/2006/relationships/image" Target="../media/image16.png"/><Relationship Id="rId19" Type="http://schemas.openxmlformats.org/officeDocument/2006/relationships/image" Target="../media/image26.jpeg"/><Relationship Id="rId4" Type="http://schemas.openxmlformats.org/officeDocument/2006/relationships/image" Target="../media/image7.jpg"/><Relationship Id="rId9" Type="http://schemas.openxmlformats.org/officeDocument/2006/relationships/image" Target="../media/image17.jpeg"/><Relationship Id="rId14" Type="http://schemas.openxmlformats.org/officeDocument/2006/relationships/image" Target="../media/image21.jpg"/><Relationship Id="rId22" Type="http://schemas.openxmlformats.org/officeDocument/2006/relationships/image" Target="../media/image29.png"/><Relationship Id="rId27" Type="http://schemas.openxmlformats.org/officeDocument/2006/relationships/image" Target="../media/image34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jpeg"/><Relationship Id="rId13" Type="http://schemas.openxmlformats.org/officeDocument/2006/relationships/image" Target="../media/image20.jpg"/><Relationship Id="rId18" Type="http://schemas.openxmlformats.org/officeDocument/2006/relationships/image" Target="../media/image25.jpg"/><Relationship Id="rId26" Type="http://schemas.openxmlformats.org/officeDocument/2006/relationships/image" Target="../media/image33.jpeg"/><Relationship Id="rId3" Type="http://schemas.openxmlformats.org/officeDocument/2006/relationships/image" Target="../media/image5.jpg"/><Relationship Id="rId21" Type="http://schemas.openxmlformats.org/officeDocument/2006/relationships/image" Target="../media/image28.jpeg"/><Relationship Id="rId7" Type="http://schemas.openxmlformats.org/officeDocument/2006/relationships/image" Target="../media/image11.jpeg"/><Relationship Id="rId12" Type="http://schemas.openxmlformats.org/officeDocument/2006/relationships/image" Target="../media/image19.jpg"/><Relationship Id="rId17" Type="http://schemas.openxmlformats.org/officeDocument/2006/relationships/image" Target="../media/image24.jpeg"/><Relationship Id="rId25" Type="http://schemas.openxmlformats.org/officeDocument/2006/relationships/image" Target="../media/image32.png"/><Relationship Id="rId2" Type="http://schemas.openxmlformats.org/officeDocument/2006/relationships/image" Target="../media/image3.jpeg"/><Relationship Id="rId16" Type="http://schemas.openxmlformats.org/officeDocument/2006/relationships/image" Target="../media/image23.jpg"/><Relationship Id="rId20" Type="http://schemas.openxmlformats.org/officeDocument/2006/relationships/image" Target="../media/image27.jpg"/><Relationship Id="rId1" Type="http://schemas.openxmlformats.org/officeDocument/2006/relationships/image" Target="../media/image2.jpeg"/><Relationship Id="rId6" Type="http://schemas.openxmlformats.org/officeDocument/2006/relationships/image" Target="../media/image10.jpg"/><Relationship Id="rId11" Type="http://schemas.openxmlformats.org/officeDocument/2006/relationships/image" Target="../media/image18.jpg"/><Relationship Id="rId24" Type="http://schemas.openxmlformats.org/officeDocument/2006/relationships/image" Target="../media/image31.jpeg"/><Relationship Id="rId5" Type="http://schemas.openxmlformats.org/officeDocument/2006/relationships/image" Target="../media/image12.jpeg"/><Relationship Id="rId15" Type="http://schemas.openxmlformats.org/officeDocument/2006/relationships/image" Target="../media/image22.jpeg"/><Relationship Id="rId23" Type="http://schemas.openxmlformats.org/officeDocument/2006/relationships/image" Target="../media/image30.jpeg"/><Relationship Id="rId10" Type="http://schemas.openxmlformats.org/officeDocument/2006/relationships/image" Target="../media/image16.png"/><Relationship Id="rId19" Type="http://schemas.openxmlformats.org/officeDocument/2006/relationships/image" Target="../media/image26.jpeg"/><Relationship Id="rId4" Type="http://schemas.openxmlformats.org/officeDocument/2006/relationships/image" Target="../media/image7.jpg"/><Relationship Id="rId9" Type="http://schemas.openxmlformats.org/officeDocument/2006/relationships/image" Target="../media/image17.jpeg"/><Relationship Id="rId14" Type="http://schemas.openxmlformats.org/officeDocument/2006/relationships/image" Target="../media/image21.jpg"/><Relationship Id="rId22" Type="http://schemas.openxmlformats.org/officeDocument/2006/relationships/image" Target="../media/image29.png"/><Relationship Id="rId27" Type="http://schemas.openxmlformats.org/officeDocument/2006/relationships/image" Target="../media/image34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jpeg"/><Relationship Id="rId13" Type="http://schemas.openxmlformats.org/officeDocument/2006/relationships/image" Target="../media/image20.jpg"/><Relationship Id="rId18" Type="http://schemas.openxmlformats.org/officeDocument/2006/relationships/image" Target="../media/image25.jpg"/><Relationship Id="rId26" Type="http://schemas.openxmlformats.org/officeDocument/2006/relationships/image" Target="../media/image33.jpeg"/><Relationship Id="rId3" Type="http://schemas.openxmlformats.org/officeDocument/2006/relationships/image" Target="../media/image5.jpg"/><Relationship Id="rId21" Type="http://schemas.openxmlformats.org/officeDocument/2006/relationships/image" Target="../media/image28.jpeg"/><Relationship Id="rId7" Type="http://schemas.openxmlformats.org/officeDocument/2006/relationships/image" Target="../media/image11.jpeg"/><Relationship Id="rId12" Type="http://schemas.openxmlformats.org/officeDocument/2006/relationships/image" Target="../media/image19.jpg"/><Relationship Id="rId17" Type="http://schemas.openxmlformats.org/officeDocument/2006/relationships/image" Target="../media/image24.jpeg"/><Relationship Id="rId25" Type="http://schemas.openxmlformats.org/officeDocument/2006/relationships/image" Target="../media/image32.png"/><Relationship Id="rId2" Type="http://schemas.openxmlformats.org/officeDocument/2006/relationships/image" Target="../media/image3.jpeg"/><Relationship Id="rId16" Type="http://schemas.openxmlformats.org/officeDocument/2006/relationships/image" Target="../media/image23.jpg"/><Relationship Id="rId20" Type="http://schemas.openxmlformats.org/officeDocument/2006/relationships/image" Target="../media/image27.jpg"/><Relationship Id="rId1" Type="http://schemas.openxmlformats.org/officeDocument/2006/relationships/image" Target="../media/image2.jpeg"/><Relationship Id="rId6" Type="http://schemas.openxmlformats.org/officeDocument/2006/relationships/image" Target="../media/image10.jpg"/><Relationship Id="rId11" Type="http://schemas.openxmlformats.org/officeDocument/2006/relationships/image" Target="../media/image18.jpg"/><Relationship Id="rId24" Type="http://schemas.openxmlformats.org/officeDocument/2006/relationships/image" Target="../media/image31.jpeg"/><Relationship Id="rId5" Type="http://schemas.openxmlformats.org/officeDocument/2006/relationships/image" Target="../media/image12.jpeg"/><Relationship Id="rId15" Type="http://schemas.openxmlformats.org/officeDocument/2006/relationships/image" Target="../media/image35.jpeg"/><Relationship Id="rId23" Type="http://schemas.openxmlformats.org/officeDocument/2006/relationships/image" Target="../media/image30.jpeg"/><Relationship Id="rId10" Type="http://schemas.openxmlformats.org/officeDocument/2006/relationships/image" Target="../media/image16.png"/><Relationship Id="rId19" Type="http://schemas.openxmlformats.org/officeDocument/2006/relationships/image" Target="../media/image26.jpeg"/><Relationship Id="rId4" Type="http://schemas.openxmlformats.org/officeDocument/2006/relationships/image" Target="../media/image7.jpg"/><Relationship Id="rId9" Type="http://schemas.openxmlformats.org/officeDocument/2006/relationships/image" Target="../media/image17.jpeg"/><Relationship Id="rId14" Type="http://schemas.openxmlformats.org/officeDocument/2006/relationships/image" Target="../media/image21.jpg"/><Relationship Id="rId22" Type="http://schemas.openxmlformats.org/officeDocument/2006/relationships/image" Target="../media/image29.png"/><Relationship Id="rId27" Type="http://schemas.openxmlformats.org/officeDocument/2006/relationships/image" Target="../media/image34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jpeg"/><Relationship Id="rId13" Type="http://schemas.openxmlformats.org/officeDocument/2006/relationships/image" Target="../media/image20.jpg"/><Relationship Id="rId18" Type="http://schemas.openxmlformats.org/officeDocument/2006/relationships/image" Target="../media/image25.jpg"/><Relationship Id="rId26" Type="http://schemas.openxmlformats.org/officeDocument/2006/relationships/image" Target="../media/image33.jpeg"/><Relationship Id="rId3" Type="http://schemas.openxmlformats.org/officeDocument/2006/relationships/image" Target="../media/image5.jpg"/><Relationship Id="rId21" Type="http://schemas.openxmlformats.org/officeDocument/2006/relationships/image" Target="../media/image28.jpeg"/><Relationship Id="rId7" Type="http://schemas.openxmlformats.org/officeDocument/2006/relationships/image" Target="../media/image11.jpeg"/><Relationship Id="rId12" Type="http://schemas.openxmlformats.org/officeDocument/2006/relationships/image" Target="../media/image19.jpg"/><Relationship Id="rId17" Type="http://schemas.openxmlformats.org/officeDocument/2006/relationships/image" Target="../media/image24.jpeg"/><Relationship Id="rId25" Type="http://schemas.openxmlformats.org/officeDocument/2006/relationships/image" Target="../media/image32.png"/><Relationship Id="rId2" Type="http://schemas.openxmlformats.org/officeDocument/2006/relationships/image" Target="../media/image3.jpeg"/><Relationship Id="rId16" Type="http://schemas.openxmlformats.org/officeDocument/2006/relationships/image" Target="../media/image23.jpg"/><Relationship Id="rId20" Type="http://schemas.openxmlformats.org/officeDocument/2006/relationships/image" Target="../media/image27.jpg"/><Relationship Id="rId1" Type="http://schemas.openxmlformats.org/officeDocument/2006/relationships/image" Target="../media/image2.jpeg"/><Relationship Id="rId6" Type="http://schemas.openxmlformats.org/officeDocument/2006/relationships/image" Target="../media/image10.jpg"/><Relationship Id="rId11" Type="http://schemas.openxmlformats.org/officeDocument/2006/relationships/image" Target="../media/image18.jpg"/><Relationship Id="rId24" Type="http://schemas.openxmlformats.org/officeDocument/2006/relationships/image" Target="../media/image31.jpeg"/><Relationship Id="rId5" Type="http://schemas.openxmlformats.org/officeDocument/2006/relationships/image" Target="../media/image12.jpeg"/><Relationship Id="rId15" Type="http://schemas.openxmlformats.org/officeDocument/2006/relationships/image" Target="../media/image35.jpeg"/><Relationship Id="rId23" Type="http://schemas.openxmlformats.org/officeDocument/2006/relationships/image" Target="../media/image30.jpeg"/><Relationship Id="rId10" Type="http://schemas.openxmlformats.org/officeDocument/2006/relationships/image" Target="../media/image16.png"/><Relationship Id="rId19" Type="http://schemas.openxmlformats.org/officeDocument/2006/relationships/image" Target="../media/image26.jpeg"/><Relationship Id="rId4" Type="http://schemas.openxmlformats.org/officeDocument/2006/relationships/image" Target="../media/image7.jpg"/><Relationship Id="rId9" Type="http://schemas.openxmlformats.org/officeDocument/2006/relationships/image" Target="../media/image17.jpeg"/><Relationship Id="rId14" Type="http://schemas.openxmlformats.org/officeDocument/2006/relationships/image" Target="../media/image21.jpg"/><Relationship Id="rId22" Type="http://schemas.openxmlformats.org/officeDocument/2006/relationships/image" Target="../media/image29.png"/><Relationship Id="rId27" Type="http://schemas.openxmlformats.org/officeDocument/2006/relationships/image" Target="../media/image34.jpe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jpeg"/><Relationship Id="rId13" Type="http://schemas.openxmlformats.org/officeDocument/2006/relationships/image" Target="../media/image21.jpg"/><Relationship Id="rId18" Type="http://schemas.openxmlformats.org/officeDocument/2006/relationships/image" Target="../media/image26.jpeg"/><Relationship Id="rId26" Type="http://schemas.openxmlformats.org/officeDocument/2006/relationships/image" Target="../media/image34.jpeg"/><Relationship Id="rId3" Type="http://schemas.openxmlformats.org/officeDocument/2006/relationships/image" Target="../media/image5.jpg"/><Relationship Id="rId21" Type="http://schemas.openxmlformats.org/officeDocument/2006/relationships/image" Target="../media/image29.png"/><Relationship Id="rId7" Type="http://schemas.openxmlformats.org/officeDocument/2006/relationships/image" Target="../media/image11.jpeg"/><Relationship Id="rId12" Type="http://schemas.openxmlformats.org/officeDocument/2006/relationships/image" Target="../media/image20.jpg"/><Relationship Id="rId17" Type="http://schemas.openxmlformats.org/officeDocument/2006/relationships/image" Target="../media/image25.jpg"/><Relationship Id="rId25" Type="http://schemas.openxmlformats.org/officeDocument/2006/relationships/image" Target="../media/image33.jpeg"/><Relationship Id="rId2" Type="http://schemas.openxmlformats.org/officeDocument/2006/relationships/image" Target="../media/image3.jpeg"/><Relationship Id="rId16" Type="http://schemas.openxmlformats.org/officeDocument/2006/relationships/image" Target="../media/image24.jpeg"/><Relationship Id="rId20" Type="http://schemas.openxmlformats.org/officeDocument/2006/relationships/image" Target="../media/image28.jpeg"/><Relationship Id="rId1" Type="http://schemas.openxmlformats.org/officeDocument/2006/relationships/image" Target="../media/image2.jpeg"/><Relationship Id="rId6" Type="http://schemas.openxmlformats.org/officeDocument/2006/relationships/image" Target="../media/image10.jpg"/><Relationship Id="rId11" Type="http://schemas.openxmlformats.org/officeDocument/2006/relationships/image" Target="../media/image19.jpg"/><Relationship Id="rId24" Type="http://schemas.openxmlformats.org/officeDocument/2006/relationships/image" Target="../media/image32.png"/><Relationship Id="rId5" Type="http://schemas.openxmlformats.org/officeDocument/2006/relationships/image" Target="../media/image12.jpeg"/><Relationship Id="rId15" Type="http://schemas.openxmlformats.org/officeDocument/2006/relationships/image" Target="../media/image23.jpg"/><Relationship Id="rId23" Type="http://schemas.openxmlformats.org/officeDocument/2006/relationships/image" Target="../media/image31.jpeg"/><Relationship Id="rId10" Type="http://schemas.openxmlformats.org/officeDocument/2006/relationships/image" Target="../media/image16.png"/><Relationship Id="rId19" Type="http://schemas.openxmlformats.org/officeDocument/2006/relationships/image" Target="../media/image27.jpg"/><Relationship Id="rId4" Type="http://schemas.openxmlformats.org/officeDocument/2006/relationships/image" Target="../media/image7.jpg"/><Relationship Id="rId9" Type="http://schemas.openxmlformats.org/officeDocument/2006/relationships/image" Target="../media/image17.jpeg"/><Relationship Id="rId14" Type="http://schemas.openxmlformats.org/officeDocument/2006/relationships/image" Target="../media/image35.jpeg"/><Relationship Id="rId22" Type="http://schemas.openxmlformats.org/officeDocument/2006/relationships/image" Target="../media/image30.jpe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jpeg"/><Relationship Id="rId13" Type="http://schemas.openxmlformats.org/officeDocument/2006/relationships/image" Target="../media/image35.jpeg"/><Relationship Id="rId18" Type="http://schemas.openxmlformats.org/officeDocument/2006/relationships/image" Target="../media/image27.jpg"/><Relationship Id="rId26" Type="http://schemas.openxmlformats.org/officeDocument/2006/relationships/image" Target="../media/image36.png"/><Relationship Id="rId3" Type="http://schemas.openxmlformats.org/officeDocument/2006/relationships/image" Target="../media/image5.jpg"/><Relationship Id="rId21" Type="http://schemas.openxmlformats.org/officeDocument/2006/relationships/image" Target="../media/image30.jpeg"/><Relationship Id="rId7" Type="http://schemas.openxmlformats.org/officeDocument/2006/relationships/image" Target="../media/image13.jpeg"/><Relationship Id="rId12" Type="http://schemas.openxmlformats.org/officeDocument/2006/relationships/image" Target="../media/image21.jpg"/><Relationship Id="rId17" Type="http://schemas.openxmlformats.org/officeDocument/2006/relationships/image" Target="../media/image26.jpeg"/><Relationship Id="rId25" Type="http://schemas.openxmlformats.org/officeDocument/2006/relationships/image" Target="../media/image34.jpeg"/><Relationship Id="rId2" Type="http://schemas.openxmlformats.org/officeDocument/2006/relationships/image" Target="../media/image3.jpeg"/><Relationship Id="rId16" Type="http://schemas.openxmlformats.org/officeDocument/2006/relationships/image" Target="../media/image25.jpg"/><Relationship Id="rId20" Type="http://schemas.openxmlformats.org/officeDocument/2006/relationships/image" Target="../media/image29.png"/><Relationship Id="rId1" Type="http://schemas.openxmlformats.org/officeDocument/2006/relationships/image" Target="../media/image2.jpeg"/><Relationship Id="rId6" Type="http://schemas.openxmlformats.org/officeDocument/2006/relationships/image" Target="../media/image10.jpg"/><Relationship Id="rId11" Type="http://schemas.openxmlformats.org/officeDocument/2006/relationships/image" Target="../media/image20.jpg"/><Relationship Id="rId24" Type="http://schemas.openxmlformats.org/officeDocument/2006/relationships/image" Target="../media/image33.jpeg"/><Relationship Id="rId5" Type="http://schemas.openxmlformats.org/officeDocument/2006/relationships/image" Target="../media/image12.jpeg"/><Relationship Id="rId15" Type="http://schemas.openxmlformats.org/officeDocument/2006/relationships/image" Target="../media/image24.jpeg"/><Relationship Id="rId23" Type="http://schemas.openxmlformats.org/officeDocument/2006/relationships/image" Target="../media/image32.png"/><Relationship Id="rId10" Type="http://schemas.openxmlformats.org/officeDocument/2006/relationships/image" Target="../media/image19.jpg"/><Relationship Id="rId19" Type="http://schemas.openxmlformats.org/officeDocument/2006/relationships/image" Target="../media/image28.jpeg"/><Relationship Id="rId4" Type="http://schemas.openxmlformats.org/officeDocument/2006/relationships/image" Target="../media/image7.jpg"/><Relationship Id="rId9" Type="http://schemas.openxmlformats.org/officeDocument/2006/relationships/image" Target="../media/image16.png"/><Relationship Id="rId14" Type="http://schemas.openxmlformats.org/officeDocument/2006/relationships/image" Target="../media/image23.jpg"/><Relationship Id="rId22" Type="http://schemas.openxmlformats.org/officeDocument/2006/relationships/image" Target="../media/image31.jpe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jpeg"/><Relationship Id="rId13" Type="http://schemas.openxmlformats.org/officeDocument/2006/relationships/image" Target="../media/image21.jpg"/><Relationship Id="rId18" Type="http://schemas.openxmlformats.org/officeDocument/2006/relationships/image" Target="../media/image26.jpeg"/><Relationship Id="rId26" Type="http://schemas.openxmlformats.org/officeDocument/2006/relationships/image" Target="../media/image34.jpeg"/><Relationship Id="rId3" Type="http://schemas.openxmlformats.org/officeDocument/2006/relationships/image" Target="../media/image5.jpg"/><Relationship Id="rId21" Type="http://schemas.openxmlformats.org/officeDocument/2006/relationships/image" Target="../media/image29.png"/><Relationship Id="rId7" Type="http://schemas.openxmlformats.org/officeDocument/2006/relationships/image" Target="../media/image11.jpeg"/><Relationship Id="rId12" Type="http://schemas.openxmlformats.org/officeDocument/2006/relationships/image" Target="../media/image20.jpg"/><Relationship Id="rId17" Type="http://schemas.openxmlformats.org/officeDocument/2006/relationships/image" Target="../media/image25.jpg"/><Relationship Id="rId25" Type="http://schemas.openxmlformats.org/officeDocument/2006/relationships/image" Target="../media/image33.jpeg"/><Relationship Id="rId2" Type="http://schemas.openxmlformats.org/officeDocument/2006/relationships/image" Target="../media/image3.jpeg"/><Relationship Id="rId16" Type="http://schemas.openxmlformats.org/officeDocument/2006/relationships/image" Target="../media/image24.jpeg"/><Relationship Id="rId20" Type="http://schemas.openxmlformats.org/officeDocument/2006/relationships/image" Target="../media/image28.jpeg"/><Relationship Id="rId1" Type="http://schemas.openxmlformats.org/officeDocument/2006/relationships/image" Target="../media/image2.jpeg"/><Relationship Id="rId6" Type="http://schemas.openxmlformats.org/officeDocument/2006/relationships/image" Target="../media/image10.jpg"/><Relationship Id="rId11" Type="http://schemas.openxmlformats.org/officeDocument/2006/relationships/image" Target="../media/image19.jpg"/><Relationship Id="rId24" Type="http://schemas.openxmlformats.org/officeDocument/2006/relationships/image" Target="../media/image32.png"/><Relationship Id="rId5" Type="http://schemas.openxmlformats.org/officeDocument/2006/relationships/image" Target="../media/image12.jpeg"/><Relationship Id="rId15" Type="http://schemas.openxmlformats.org/officeDocument/2006/relationships/image" Target="../media/image23.jpg"/><Relationship Id="rId23" Type="http://schemas.openxmlformats.org/officeDocument/2006/relationships/image" Target="../media/image31.jpeg"/><Relationship Id="rId10" Type="http://schemas.openxmlformats.org/officeDocument/2006/relationships/image" Target="../media/image16.png"/><Relationship Id="rId19" Type="http://schemas.openxmlformats.org/officeDocument/2006/relationships/image" Target="../media/image27.jpg"/><Relationship Id="rId4" Type="http://schemas.openxmlformats.org/officeDocument/2006/relationships/image" Target="../media/image7.jpg"/><Relationship Id="rId9" Type="http://schemas.openxmlformats.org/officeDocument/2006/relationships/image" Target="../media/image17.jpeg"/><Relationship Id="rId14" Type="http://schemas.openxmlformats.org/officeDocument/2006/relationships/image" Target="../media/image35.jpeg"/><Relationship Id="rId22" Type="http://schemas.openxmlformats.org/officeDocument/2006/relationships/image" Target="../media/image30.jpe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jpeg"/><Relationship Id="rId13" Type="http://schemas.openxmlformats.org/officeDocument/2006/relationships/image" Target="../media/image21.jpg"/><Relationship Id="rId18" Type="http://schemas.openxmlformats.org/officeDocument/2006/relationships/image" Target="../media/image26.jpeg"/><Relationship Id="rId26" Type="http://schemas.openxmlformats.org/officeDocument/2006/relationships/image" Target="../media/image34.jpeg"/><Relationship Id="rId3" Type="http://schemas.openxmlformats.org/officeDocument/2006/relationships/image" Target="../media/image5.jpg"/><Relationship Id="rId21" Type="http://schemas.openxmlformats.org/officeDocument/2006/relationships/image" Target="../media/image29.png"/><Relationship Id="rId7" Type="http://schemas.openxmlformats.org/officeDocument/2006/relationships/image" Target="../media/image11.jpeg"/><Relationship Id="rId12" Type="http://schemas.openxmlformats.org/officeDocument/2006/relationships/image" Target="../media/image20.jpg"/><Relationship Id="rId17" Type="http://schemas.openxmlformats.org/officeDocument/2006/relationships/image" Target="../media/image25.jpg"/><Relationship Id="rId25" Type="http://schemas.openxmlformats.org/officeDocument/2006/relationships/image" Target="../media/image33.jpeg"/><Relationship Id="rId2" Type="http://schemas.openxmlformats.org/officeDocument/2006/relationships/image" Target="../media/image3.jpeg"/><Relationship Id="rId16" Type="http://schemas.openxmlformats.org/officeDocument/2006/relationships/image" Target="../media/image24.jpeg"/><Relationship Id="rId20" Type="http://schemas.openxmlformats.org/officeDocument/2006/relationships/image" Target="../media/image28.jpeg"/><Relationship Id="rId1" Type="http://schemas.openxmlformats.org/officeDocument/2006/relationships/image" Target="../media/image2.jpeg"/><Relationship Id="rId6" Type="http://schemas.openxmlformats.org/officeDocument/2006/relationships/image" Target="../media/image10.jpg"/><Relationship Id="rId11" Type="http://schemas.openxmlformats.org/officeDocument/2006/relationships/image" Target="../media/image19.jpg"/><Relationship Id="rId24" Type="http://schemas.openxmlformats.org/officeDocument/2006/relationships/image" Target="../media/image32.png"/><Relationship Id="rId5" Type="http://schemas.openxmlformats.org/officeDocument/2006/relationships/image" Target="../media/image12.jpeg"/><Relationship Id="rId15" Type="http://schemas.openxmlformats.org/officeDocument/2006/relationships/image" Target="../media/image23.jpg"/><Relationship Id="rId23" Type="http://schemas.openxmlformats.org/officeDocument/2006/relationships/image" Target="../media/image31.jpeg"/><Relationship Id="rId10" Type="http://schemas.openxmlformats.org/officeDocument/2006/relationships/image" Target="../media/image13.jpeg"/><Relationship Id="rId19" Type="http://schemas.openxmlformats.org/officeDocument/2006/relationships/image" Target="../media/image27.jpg"/><Relationship Id="rId4" Type="http://schemas.openxmlformats.org/officeDocument/2006/relationships/image" Target="../media/image7.jpg"/><Relationship Id="rId9" Type="http://schemas.openxmlformats.org/officeDocument/2006/relationships/image" Target="../media/image16.png"/><Relationship Id="rId14" Type="http://schemas.openxmlformats.org/officeDocument/2006/relationships/image" Target="../media/image35.jpeg"/><Relationship Id="rId22" Type="http://schemas.openxmlformats.org/officeDocument/2006/relationships/image" Target="../media/image30.jpe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4.jpeg"/><Relationship Id="rId18" Type="http://schemas.openxmlformats.org/officeDocument/2006/relationships/image" Target="../media/image29.png"/><Relationship Id="rId3" Type="http://schemas.openxmlformats.org/officeDocument/2006/relationships/image" Target="../media/image7.jpg"/><Relationship Id="rId21" Type="http://schemas.openxmlformats.org/officeDocument/2006/relationships/image" Target="../media/image32.png"/><Relationship Id="rId7" Type="http://schemas.openxmlformats.org/officeDocument/2006/relationships/image" Target="../media/image17.jpeg"/><Relationship Id="rId12" Type="http://schemas.openxmlformats.org/officeDocument/2006/relationships/image" Target="../media/image23.jpg"/><Relationship Id="rId17" Type="http://schemas.openxmlformats.org/officeDocument/2006/relationships/image" Target="../media/image28.jpeg"/><Relationship Id="rId2" Type="http://schemas.openxmlformats.org/officeDocument/2006/relationships/image" Target="../media/image5.jpg"/><Relationship Id="rId16" Type="http://schemas.openxmlformats.org/officeDocument/2006/relationships/image" Target="../media/image27.jpg"/><Relationship Id="rId20" Type="http://schemas.openxmlformats.org/officeDocument/2006/relationships/image" Target="../media/image31.jpeg"/><Relationship Id="rId1" Type="http://schemas.openxmlformats.org/officeDocument/2006/relationships/image" Target="../media/image3.jpeg"/><Relationship Id="rId6" Type="http://schemas.openxmlformats.org/officeDocument/2006/relationships/image" Target="../media/image11.jpeg"/><Relationship Id="rId11" Type="http://schemas.openxmlformats.org/officeDocument/2006/relationships/image" Target="../media/image35.jpeg"/><Relationship Id="rId5" Type="http://schemas.openxmlformats.org/officeDocument/2006/relationships/image" Target="../media/image10.jpg"/><Relationship Id="rId15" Type="http://schemas.openxmlformats.org/officeDocument/2006/relationships/image" Target="../media/image26.jpeg"/><Relationship Id="rId23" Type="http://schemas.openxmlformats.org/officeDocument/2006/relationships/image" Target="../media/image34.jpeg"/><Relationship Id="rId10" Type="http://schemas.openxmlformats.org/officeDocument/2006/relationships/image" Target="../media/image21.jpg"/><Relationship Id="rId19" Type="http://schemas.openxmlformats.org/officeDocument/2006/relationships/image" Target="../media/image30.jpeg"/><Relationship Id="rId4" Type="http://schemas.openxmlformats.org/officeDocument/2006/relationships/image" Target="../media/image12.jpeg"/><Relationship Id="rId9" Type="http://schemas.openxmlformats.org/officeDocument/2006/relationships/image" Target="../media/image19.jpg"/><Relationship Id="rId14" Type="http://schemas.openxmlformats.org/officeDocument/2006/relationships/image" Target="../media/image25.jpg"/><Relationship Id="rId22" Type="http://schemas.openxmlformats.org/officeDocument/2006/relationships/image" Target="../media/image33.jpe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4.jpeg"/><Relationship Id="rId18" Type="http://schemas.openxmlformats.org/officeDocument/2006/relationships/image" Target="../media/image29.png"/><Relationship Id="rId3" Type="http://schemas.openxmlformats.org/officeDocument/2006/relationships/image" Target="../media/image7.jpg"/><Relationship Id="rId21" Type="http://schemas.openxmlformats.org/officeDocument/2006/relationships/image" Target="../media/image32.png"/><Relationship Id="rId7" Type="http://schemas.openxmlformats.org/officeDocument/2006/relationships/image" Target="../media/image17.jpeg"/><Relationship Id="rId12" Type="http://schemas.openxmlformats.org/officeDocument/2006/relationships/image" Target="../media/image23.jpg"/><Relationship Id="rId17" Type="http://schemas.openxmlformats.org/officeDocument/2006/relationships/image" Target="../media/image28.jpeg"/><Relationship Id="rId2" Type="http://schemas.openxmlformats.org/officeDocument/2006/relationships/image" Target="../media/image5.jpg"/><Relationship Id="rId16" Type="http://schemas.openxmlformats.org/officeDocument/2006/relationships/image" Target="../media/image27.jpg"/><Relationship Id="rId20" Type="http://schemas.openxmlformats.org/officeDocument/2006/relationships/image" Target="../media/image31.jpeg"/><Relationship Id="rId1" Type="http://schemas.openxmlformats.org/officeDocument/2006/relationships/image" Target="../media/image3.jpeg"/><Relationship Id="rId6" Type="http://schemas.openxmlformats.org/officeDocument/2006/relationships/image" Target="../media/image11.jpeg"/><Relationship Id="rId11" Type="http://schemas.openxmlformats.org/officeDocument/2006/relationships/image" Target="../media/image35.jpeg"/><Relationship Id="rId24" Type="http://schemas.openxmlformats.org/officeDocument/2006/relationships/image" Target="../media/image37.jpeg"/><Relationship Id="rId5" Type="http://schemas.openxmlformats.org/officeDocument/2006/relationships/image" Target="../media/image10.jpg"/><Relationship Id="rId15" Type="http://schemas.openxmlformats.org/officeDocument/2006/relationships/image" Target="../media/image26.jpeg"/><Relationship Id="rId23" Type="http://schemas.openxmlformats.org/officeDocument/2006/relationships/image" Target="../media/image34.jpeg"/><Relationship Id="rId10" Type="http://schemas.openxmlformats.org/officeDocument/2006/relationships/image" Target="../media/image21.jpg"/><Relationship Id="rId19" Type="http://schemas.openxmlformats.org/officeDocument/2006/relationships/image" Target="../media/image30.jpeg"/><Relationship Id="rId4" Type="http://schemas.openxmlformats.org/officeDocument/2006/relationships/image" Target="../media/image12.jpeg"/><Relationship Id="rId9" Type="http://schemas.openxmlformats.org/officeDocument/2006/relationships/image" Target="../media/image19.jpg"/><Relationship Id="rId14" Type="http://schemas.openxmlformats.org/officeDocument/2006/relationships/image" Target="../media/image25.jpg"/><Relationship Id="rId22" Type="http://schemas.openxmlformats.org/officeDocument/2006/relationships/image" Target="../media/image33.jpe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5.jpg"/><Relationship Id="rId18" Type="http://schemas.openxmlformats.org/officeDocument/2006/relationships/image" Target="../media/image30.jpeg"/><Relationship Id="rId3" Type="http://schemas.openxmlformats.org/officeDocument/2006/relationships/image" Target="../media/image7.jpg"/><Relationship Id="rId21" Type="http://schemas.openxmlformats.org/officeDocument/2006/relationships/image" Target="../media/image33.jpeg"/><Relationship Id="rId7" Type="http://schemas.openxmlformats.org/officeDocument/2006/relationships/image" Target="../media/image17.jpeg"/><Relationship Id="rId12" Type="http://schemas.openxmlformats.org/officeDocument/2006/relationships/image" Target="../media/image24.jpeg"/><Relationship Id="rId17" Type="http://schemas.openxmlformats.org/officeDocument/2006/relationships/image" Target="../media/image29.png"/><Relationship Id="rId2" Type="http://schemas.openxmlformats.org/officeDocument/2006/relationships/image" Target="../media/image5.jpg"/><Relationship Id="rId16" Type="http://schemas.openxmlformats.org/officeDocument/2006/relationships/image" Target="../media/image28.jpeg"/><Relationship Id="rId20" Type="http://schemas.openxmlformats.org/officeDocument/2006/relationships/image" Target="../media/image32.png"/><Relationship Id="rId1" Type="http://schemas.openxmlformats.org/officeDocument/2006/relationships/image" Target="../media/image3.jpeg"/><Relationship Id="rId6" Type="http://schemas.openxmlformats.org/officeDocument/2006/relationships/image" Target="../media/image11.jpeg"/><Relationship Id="rId11" Type="http://schemas.openxmlformats.org/officeDocument/2006/relationships/image" Target="../media/image23.jpg"/><Relationship Id="rId5" Type="http://schemas.openxmlformats.org/officeDocument/2006/relationships/image" Target="../media/image10.jpg"/><Relationship Id="rId15" Type="http://schemas.openxmlformats.org/officeDocument/2006/relationships/image" Target="../media/image27.jpg"/><Relationship Id="rId23" Type="http://schemas.openxmlformats.org/officeDocument/2006/relationships/image" Target="../media/image37.jpeg"/><Relationship Id="rId10" Type="http://schemas.openxmlformats.org/officeDocument/2006/relationships/image" Target="../media/image35.jpeg"/><Relationship Id="rId19" Type="http://schemas.openxmlformats.org/officeDocument/2006/relationships/image" Target="../media/image31.jpeg"/><Relationship Id="rId4" Type="http://schemas.openxmlformats.org/officeDocument/2006/relationships/image" Target="../media/image12.jpeg"/><Relationship Id="rId9" Type="http://schemas.openxmlformats.org/officeDocument/2006/relationships/image" Target="../media/image21.jpg"/><Relationship Id="rId14" Type="http://schemas.openxmlformats.org/officeDocument/2006/relationships/image" Target="../media/image26.jpeg"/><Relationship Id="rId22" Type="http://schemas.openxmlformats.org/officeDocument/2006/relationships/image" Target="../media/image34.jpeg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jpg"/><Relationship Id="rId13" Type="http://schemas.openxmlformats.org/officeDocument/2006/relationships/image" Target="../media/image26.jpeg"/><Relationship Id="rId18" Type="http://schemas.openxmlformats.org/officeDocument/2006/relationships/image" Target="../media/image31.jpeg"/><Relationship Id="rId3" Type="http://schemas.openxmlformats.org/officeDocument/2006/relationships/image" Target="../media/image7.jpg"/><Relationship Id="rId21" Type="http://schemas.openxmlformats.org/officeDocument/2006/relationships/image" Target="../media/image34.jpeg"/><Relationship Id="rId7" Type="http://schemas.openxmlformats.org/officeDocument/2006/relationships/image" Target="../media/image16.png"/><Relationship Id="rId12" Type="http://schemas.openxmlformats.org/officeDocument/2006/relationships/image" Target="../media/image25.jpg"/><Relationship Id="rId17" Type="http://schemas.openxmlformats.org/officeDocument/2006/relationships/image" Target="../media/image30.jpeg"/><Relationship Id="rId2" Type="http://schemas.openxmlformats.org/officeDocument/2006/relationships/image" Target="../media/image5.jpg"/><Relationship Id="rId16" Type="http://schemas.openxmlformats.org/officeDocument/2006/relationships/image" Target="../media/image29.png"/><Relationship Id="rId20" Type="http://schemas.openxmlformats.org/officeDocument/2006/relationships/image" Target="../media/image33.jpeg"/><Relationship Id="rId1" Type="http://schemas.openxmlformats.org/officeDocument/2006/relationships/image" Target="../media/image3.jpeg"/><Relationship Id="rId6" Type="http://schemas.openxmlformats.org/officeDocument/2006/relationships/image" Target="../media/image17.jpeg"/><Relationship Id="rId11" Type="http://schemas.openxmlformats.org/officeDocument/2006/relationships/image" Target="../media/image24.jpeg"/><Relationship Id="rId5" Type="http://schemas.openxmlformats.org/officeDocument/2006/relationships/image" Target="../media/image10.jpg"/><Relationship Id="rId15" Type="http://schemas.openxmlformats.org/officeDocument/2006/relationships/image" Target="../media/image28.jpeg"/><Relationship Id="rId23" Type="http://schemas.openxmlformats.org/officeDocument/2006/relationships/image" Target="../media/image38.jpg"/><Relationship Id="rId10" Type="http://schemas.openxmlformats.org/officeDocument/2006/relationships/image" Target="../media/image23.jpg"/><Relationship Id="rId19" Type="http://schemas.openxmlformats.org/officeDocument/2006/relationships/image" Target="../media/image32.png"/><Relationship Id="rId4" Type="http://schemas.openxmlformats.org/officeDocument/2006/relationships/image" Target="../media/image12.jpeg"/><Relationship Id="rId9" Type="http://schemas.openxmlformats.org/officeDocument/2006/relationships/image" Target="../media/image35.jpeg"/><Relationship Id="rId14" Type="http://schemas.openxmlformats.org/officeDocument/2006/relationships/image" Target="../media/image27.jpg"/><Relationship Id="rId22" Type="http://schemas.openxmlformats.org/officeDocument/2006/relationships/image" Target="../media/image37.jpe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jpg"/><Relationship Id="rId13" Type="http://schemas.openxmlformats.org/officeDocument/2006/relationships/image" Target="../media/image26.jpeg"/><Relationship Id="rId18" Type="http://schemas.openxmlformats.org/officeDocument/2006/relationships/image" Target="../media/image31.jpeg"/><Relationship Id="rId3" Type="http://schemas.openxmlformats.org/officeDocument/2006/relationships/image" Target="../media/image7.jpg"/><Relationship Id="rId21" Type="http://schemas.openxmlformats.org/officeDocument/2006/relationships/image" Target="../media/image34.jpeg"/><Relationship Id="rId7" Type="http://schemas.openxmlformats.org/officeDocument/2006/relationships/image" Target="../media/image16.png"/><Relationship Id="rId12" Type="http://schemas.openxmlformats.org/officeDocument/2006/relationships/image" Target="../media/image25.jpg"/><Relationship Id="rId17" Type="http://schemas.openxmlformats.org/officeDocument/2006/relationships/image" Target="../media/image30.jpeg"/><Relationship Id="rId2" Type="http://schemas.openxmlformats.org/officeDocument/2006/relationships/image" Target="../media/image5.jpg"/><Relationship Id="rId16" Type="http://schemas.openxmlformats.org/officeDocument/2006/relationships/image" Target="../media/image29.png"/><Relationship Id="rId20" Type="http://schemas.openxmlformats.org/officeDocument/2006/relationships/image" Target="../media/image33.jpeg"/><Relationship Id="rId1" Type="http://schemas.openxmlformats.org/officeDocument/2006/relationships/image" Target="../media/image3.jpeg"/><Relationship Id="rId6" Type="http://schemas.openxmlformats.org/officeDocument/2006/relationships/image" Target="../media/image39.jpeg"/><Relationship Id="rId11" Type="http://schemas.openxmlformats.org/officeDocument/2006/relationships/image" Target="../media/image24.jpeg"/><Relationship Id="rId5" Type="http://schemas.openxmlformats.org/officeDocument/2006/relationships/image" Target="../media/image10.jpg"/><Relationship Id="rId15" Type="http://schemas.openxmlformats.org/officeDocument/2006/relationships/image" Target="../media/image28.jpeg"/><Relationship Id="rId23" Type="http://schemas.openxmlformats.org/officeDocument/2006/relationships/image" Target="../media/image38.jpg"/><Relationship Id="rId10" Type="http://schemas.openxmlformats.org/officeDocument/2006/relationships/image" Target="../media/image23.jpg"/><Relationship Id="rId19" Type="http://schemas.openxmlformats.org/officeDocument/2006/relationships/image" Target="../media/image32.png"/><Relationship Id="rId4" Type="http://schemas.openxmlformats.org/officeDocument/2006/relationships/image" Target="../media/image12.jpeg"/><Relationship Id="rId9" Type="http://schemas.openxmlformats.org/officeDocument/2006/relationships/image" Target="../media/image35.jpeg"/><Relationship Id="rId14" Type="http://schemas.openxmlformats.org/officeDocument/2006/relationships/image" Target="../media/image27.jpg"/><Relationship Id="rId22" Type="http://schemas.openxmlformats.org/officeDocument/2006/relationships/image" Target="../media/image37.jpe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.jpeg"/><Relationship Id="rId13" Type="http://schemas.openxmlformats.org/officeDocument/2006/relationships/image" Target="../media/image27.jpg"/><Relationship Id="rId18" Type="http://schemas.openxmlformats.org/officeDocument/2006/relationships/image" Target="../media/image32.png"/><Relationship Id="rId3" Type="http://schemas.openxmlformats.org/officeDocument/2006/relationships/image" Target="../media/image7.jpg"/><Relationship Id="rId21" Type="http://schemas.openxmlformats.org/officeDocument/2006/relationships/image" Target="../media/image10.jpg"/><Relationship Id="rId7" Type="http://schemas.openxmlformats.org/officeDocument/2006/relationships/image" Target="../media/image21.jpg"/><Relationship Id="rId12" Type="http://schemas.openxmlformats.org/officeDocument/2006/relationships/image" Target="../media/image26.jpeg"/><Relationship Id="rId17" Type="http://schemas.openxmlformats.org/officeDocument/2006/relationships/image" Target="../media/image31.jpeg"/><Relationship Id="rId2" Type="http://schemas.openxmlformats.org/officeDocument/2006/relationships/image" Target="../media/image5.jpg"/><Relationship Id="rId16" Type="http://schemas.openxmlformats.org/officeDocument/2006/relationships/image" Target="../media/image30.jpeg"/><Relationship Id="rId20" Type="http://schemas.openxmlformats.org/officeDocument/2006/relationships/image" Target="../media/image34.jpeg"/><Relationship Id="rId1" Type="http://schemas.openxmlformats.org/officeDocument/2006/relationships/image" Target="../media/image3.jpeg"/><Relationship Id="rId6" Type="http://schemas.openxmlformats.org/officeDocument/2006/relationships/image" Target="../media/image16.png"/><Relationship Id="rId11" Type="http://schemas.openxmlformats.org/officeDocument/2006/relationships/image" Target="../media/image25.jpg"/><Relationship Id="rId5" Type="http://schemas.openxmlformats.org/officeDocument/2006/relationships/image" Target="../media/image40.jpeg"/><Relationship Id="rId15" Type="http://schemas.openxmlformats.org/officeDocument/2006/relationships/image" Target="../media/image29.png"/><Relationship Id="rId23" Type="http://schemas.openxmlformats.org/officeDocument/2006/relationships/image" Target="../media/image38.jpg"/><Relationship Id="rId10" Type="http://schemas.openxmlformats.org/officeDocument/2006/relationships/image" Target="../media/image24.jpeg"/><Relationship Id="rId19" Type="http://schemas.openxmlformats.org/officeDocument/2006/relationships/image" Target="../media/image33.jpeg"/><Relationship Id="rId4" Type="http://schemas.openxmlformats.org/officeDocument/2006/relationships/image" Target="../media/image12.jpeg"/><Relationship Id="rId9" Type="http://schemas.openxmlformats.org/officeDocument/2006/relationships/image" Target="../media/image23.jpg"/><Relationship Id="rId14" Type="http://schemas.openxmlformats.org/officeDocument/2006/relationships/image" Target="../media/image28.jpeg"/><Relationship Id="rId22" Type="http://schemas.openxmlformats.org/officeDocument/2006/relationships/image" Target="../media/image37.jpe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.jpeg"/><Relationship Id="rId13" Type="http://schemas.openxmlformats.org/officeDocument/2006/relationships/image" Target="../media/image27.jpg"/><Relationship Id="rId18" Type="http://schemas.openxmlformats.org/officeDocument/2006/relationships/image" Target="../media/image32.png"/><Relationship Id="rId26" Type="http://schemas.openxmlformats.org/officeDocument/2006/relationships/image" Target="../media/image43.png"/><Relationship Id="rId3" Type="http://schemas.openxmlformats.org/officeDocument/2006/relationships/image" Target="../media/image7.jpg"/><Relationship Id="rId21" Type="http://schemas.openxmlformats.org/officeDocument/2006/relationships/image" Target="../media/image10.jpg"/><Relationship Id="rId7" Type="http://schemas.openxmlformats.org/officeDocument/2006/relationships/image" Target="../media/image21.jpg"/><Relationship Id="rId12" Type="http://schemas.openxmlformats.org/officeDocument/2006/relationships/image" Target="../media/image26.jpeg"/><Relationship Id="rId17" Type="http://schemas.openxmlformats.org/officeDocument/2006/relationships/image" Target="../media/image31.jpeg"/><Relationship Id="rId25" Type="http://schemas.openxmlformats.org/officeDocument/2006/relationships/image" Target="../media/image42.png"/><Relationship Id="rId2" Type="http://schemas.openxmlformats.org/officeDocument/2006/relationships/image" Target="../media/image5.jpg"/><Relationship Id="rId16" Type="http://schemas.openxmlformats.org/officeDocument/2006/relationships/image" Target="../media/image30.jpeg"/><Relationship Id="rId20" Type="http://schemas.openxmlformats.org/officeDocument/2006/relationships/image" Target="../media/image34.jpeg"/><Relationship Id="rId1" Type="http://schemas.openxmlformats.org/officeDocument/2006/relationships/image" Target="../media/image3.jpeg"/><Relationship Id="rId6" Type="http://schemas.openxmlformats.org/officeDocument/2006/relationships/image" Target="../media/image16.png"/><Relationship Id="rId11" Type="http://schemas.openxmlformats.org/officeDocument/2006/relationships/image" Target="../media/image25.jpg"/><Relationship Id="rId24" Type="http://schemas.openxmlformats.org/officeDocument/2006/relationships/image" Target="../media/image41.jpg"/><Relationship Id="rId5" Type="http://schemas.openxmlformats.org/officeDocument/2006/relationships/image" Target="../media/image40.jpeg"/><Relationship Id="rId15" Type="http://schemas.openxmlformats.org/officeDocument/2006/relationships/image" Target="../media/image29.png"/><Relationship Id="rId23" Type="http://schemas.openxmlformats.org/officeDocument/2006/relationships/image" Target="../media/image38.jpg"/><Relationship Id="rId10" Type="http://schemas.openxmlformats.org/officeDocument/2006/relationships/image" Target="../media/image24.jpeg"/><Relationship Id="rId19" Type="http://schemas.openxmlformats.org/officeDocument/2006/relationships/image" Target="../media/image33.jpeg"/><Relationship Id="rId4" Type="http://schemas.openxmlformats.org/officeDocument/2006/relationships/image" Target="../media/image12.jpeg"/><Relationship Id="rId9" Type="http://schemas.openxmlformats.org/officeDocument/2006/relationships/image" Target="../media/image23.jpg"/><Relationship Id="rId14" Type="http://schemas.openxmlformats.org/officeDocument/2006/relationships/image" Target="../media/image28.jpeg"/><Relationship Id="rId22" Type="http://schemas.openxmlformats.org/officeDocument/2006/relationships/image" Target="../media/image37.jpeg"/><Relationship Id="rId27" Type="http://schemas.openxmlformats.org/officeDocument/2006/relationships/image" Target="../media/image44.png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.jpeg"/><Relationship Id="rId13" Type="http://schemas.openxmlformats.org/officeDocument/2006/relationships/image" Target="../media/image27.jpg"/><Relationship Id="rId18" Type="http://schemas.openxmlformats.org/officeDocument/2006/relationships/image" Target="../media/image32.png"/><Relationship Id="rId3" Type="http://schemas.openxmlformats.org/officeDocument/2006/relationships/image" Target="../media/image7.jpg"/><Relationship Id="rId21" Type="http://schemas.openxmlformats.org/officeDocument/2006/relationships/image" Target="../media/image10.jpg"/><Relationship Id="rId7" Type="http://schemas.openxmlformats.org/officeDocument/2006/relationships/image" Target="../media/image21.jpg"/><Relationship Id="rId12" Type="http://schemas.openxmlformats.org/officeDocument/2006/relationships/image" Target="../media/image26.jpeg"/><Relationship Id="rId17" Type="http://schemas.openxmlformats.org/officeDocument/2006/relationships/image" Target="../media/image31.jpeg"/><Relationship Id="rId2" Type="http://schemas.openxmlformats.org/officeDocument/2006/relationships/image" Target="../media/image5.jpg"/><Relationship Id="rId16" Type="http://schemas.openxmlformats.org/officeDocument/2006/relationships/image" Target="../media/image30.jpeg"/><Relationship Id="rId20" Type="http://schemas.openxmlformats.org/officeDocument/2006/relationships/image" Target="../media/image34.jpeg"/><Relationship Id="rId1" Type="http://schemas.openxmlformats.org/officeDocument/2006/relationships/image" Target="../media/image3.jpeg"/><Relationship Id="rId6" Type="http://schemas.openxmlformats.org/officeDocument/2006/relationships/image" Target="../media/image16.png"/><Relationship Id="rId11" Type="http://schemas.openxmlformats.org/officeDocument/2006/relationships/image" Target="../media/image25.jpg"/><Relationship Id="rId5" Type="http://schemas.openxmlformats.org/officeDocument/2006/relationships/image" Target="../media/image40.jpeg"/><Relationship Id="rId15" Type="http://schemas.openxmlformats.org/officeDocument/2006/relationships/image" Target="../media/image29.png"/><Relationship Id="rId23" Type="http://schemas.openxmlformats.org/officeDocument/2006/relationships/image" Target="../media/image38.jpg"/><Relationship Id="rId10" Type="http://schemas.openxmlformats.org/officeDocument/2006/relationships/image" Target="../media/image24.jpeg"/><Relationship Id="rId19" Type="http://schemas.openxmlformats.org/officeDocument/2006/relationships/image" Target="../media/image33.jpeg"/><Relationship Id="rId4" Type="http://schemas.openxmlformats.org/officeDocument/2006/relationships/image" Target="../media/image12.jpeg"/><Relationship Id="rId9" Type="http://schemas.openxmlformats.org/officeDocument/2006/relationships/image" Target="../media/image23.jpg"/><Relationship Id="rId14" Type="http://schemas.openxmlformats.org/officeDocument/2006/relationships/image" Target="../media/image28.jpeg"/><Relationship Id="rId22" Type="http://schemas.openxmlformats.org/officeDocument/2006/relationships/image" Target="../media/image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354894</xdr:colOff>
      <xdr:row>38</xdr:row>
      <xdr:rowOff>149412</xdr:rowOff>
    </xdr:from>
    <xdr:ext cx="1206461" cy="643883"/>
    <xdr:pic>
      <xdr:nvPicPr>
        <xdr:cNvPr id="7" name="image5.jpeg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894" y="6663765"/>
          <a:ext cx="1206461" cy="643883"/>
        </a:xfrm>
        <a:prstGeom prst="rect">
          <a:avLst/>
        </a:prstGeom>
      </xdr:spPr>
    </xdr:pic>
    <xdr:clientData/>
  </xdr:oneCellAnchor>
  <xdr:oneCellAnchor>
    <xdr:from>
      <xdr:col>0</xdr:col>
      <xdr:colOff>101374</xdr:colOff>
      <xdr:row>97</xdr:row>
      <xdr:rowOff>7270</xdr:rowOff>
    </xdr:from>
    <xdr:ext cx="1489246" cy="764679"/>
    <xdr:pic>
      <xdr:nvPicPr>
        <xdr:cNvPr id="20" name="image15.jpeg">
          <a:extLst>
            <a:ext uri="{FF2B5EF4-FFF2-40B4-BE49-F238E27FC236}">
              <a16:creationId xmlns="" xmlns:a16="http://schemas.microsoft.com/office/drawing/2014/main" id="{F118FBD0-2DF2-9D47-ADC1-792001FC8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74" y="23547094"/>
          <a:ext cx="1489246" cy="764679"/>
        </a:xfrm>
        <a:prstGeom prst="rect">
          <a:avLst/>
        </a:prstGeom>
      </xdr:spPr>
    </xdr:pic>
    <xdr:clientData/>
  </xdr:oneCellAnchor>
  <xdr:absoluteAnchor>
    <xdr:pos x="83545" y="15376961"/>
    <xdr:ext cx="1665859" cy="788970"/>
    <xdr:pic>
      <xdr:nvPicPr>
        <xdr:cNvPr id="22" name="image14.jpeg">
          <a:extLst>
            <a:ext uri="{FF2B5EF4-FFF2-40B4-BE49-F238E27FC236}">
              <a16:creationId xmlns="" xmlns:a16="http://schemas.microsoft.com/office/drawing/2014/main" id="{6C470300-D97B-0444-A0F8-0E2DB954D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545" y="15376961"/>
          <a:ext cx="1665859" cy="788970"/>
        </a:xfrm>
        <a:prstGeom prst="rect">
          <a:avLst/>
        </a:prstGeom>
      </xdr:spPr>
    </xdr:pic>
    <xdr:clientData/>
  </xdr:absoluteAnchor>
  <xdr:twoCellAnchor editAs="oneCell">
    <xdr:from>
      <xdr:col>0</xdr:col>
      <xdr:colOff>74082</xdr:colOff>
      <xdr:row>1</xdr:row>
      <xdr:rowOff>56201</xdr:rowOff>
    </xdr:from>
    <xdr:to>
      <xdr:col>1</xdr:col>
      <xdr:colOff>928688</xdr:colOff>
      <xdr:row>7</xdr:row>
      <xdr:rowOff>23813</xdr:rowOff>
    </xdr:to>
    <xdr:pic>
      <xdr:nvPicPr>
        <xdr:cNvPr id="24" name="Рисунок 23">
          <a:extLst>
            <a:ext uri="{FF2B5EF4-FFF2-40B4-BE49-F238E27FC236}">
              <a16:creationId xmlns="" xmlns:a16="http://schemas.microsoft.com/office/drawing/2014/main" id="{A4E93FF3-1BDC-604E-8FC5-C902D93A0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4082" y="56201"/>
          <a:ext cx="2473856" cy="999487"/>
        </a:xfrm>
        <a:prstGeom prst="rect">
          <a:avLst/>
        </a:prstGeom>
      </xdr:spPr>
    </xdr:pic>
    <xdr:clientData/>
  </xdr:twoCellAnchor>
  <xdr:twoCellAnchor editAs="oneCell">
    <xdr:from>
      <xdr:col>0</xdr:col>
      <xdr:colOff>137297</xdr:colOff>
      <xdr:row>12</xdr:row>
      <xdr:rowOff>7470</xdr:rowOff>
    </xdr:from>
    <xdr:to>
      <xdr:col>1</xdr:col>
      <xdr:colOff>932</xdr:colOff>
      <xdr:row>19</xdr:row>
      <xdr:rowOff>146419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2F48066-3F89-0E40-8EBA-57B1BFF00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flipH="1">
          <a:off x="137297" y="2248646"/>
          <a:ext cx="1625760" cy="1289421"/>
        </a:xfrm>
        <a:prstGeom prst="rect">
          <a:avLst/>
        </a:prstGeom>
      </xdr:spPr>
    </xdr:pic>
    <xdr:clientData/>
  </xdr:twoCellAnchor>
  <xdr:twoCellAnchor editAs="oneCell">
    <xdr:from>
      <xdr:col>0</xdr:col>
      <xdr:colOff>104589</xdr:colOff>
      <xdr:row>22</xdr:row>
      <xdr:rowOff>33082</xdr:rowOff>
    </xdr:from>
    <xdr:to>
      <xdr:col>1</xdr:col>
      <xdr:colOff>935</xdr:colOff>
      <xdr:row>29</xdr:row>
      <xdr:rowOff>67234</xdr:rowOff>
    </xdr:to>
    <xdr:pic>
      <xdr:nvPicPr>
        <xdr:cNvPr id="11" name="Рисунок 10">
          <a:extLst>
            <a:ext uri="{FF2B5EF4-FFF2-40B4-BE49-F238E27FC236}">
              <a16:creationId xmlns="" xmlns:a16="http://schemas.microsoft.com/office/drawing/2014/main" id="{B8D83CDD-0A3B-A244-8A01-C6ED50A94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4589" y="3917788"/>
          <a:ext cx="1658471" cy="1184622"/>
        </a:xfrm>
        <a:prstGeom prst="rect">
          <a:avLst/>
        </a:prstGeom>
      </xdr:spPr>
    </xdr:pic>
    <xdr:clientData/>
  </xdr:twoCellAnchor>
  <xdr:twoCellAnchor editAs="oneCell">
    <xdr:from>
      <xdr:col>0</xdr:col>
      <xdr:colOff>342595</xdr:colOff>
      <xdr:row>32</xdr:row>
      <xdr:rowOff>35994</xdr:rowOff>
    </xdr:from>
    <xdr:to>
      <xdr:col>0</xdr:col>
      <xdr:colOff>1616365</xdr:colOff>
      <xdr:row>36</xdr:row>
      <xdr:rowOff>142821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4397D4D6-9A11-1842-BDC4-28BE45BA6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flipH="1">
          <a:off x="342595" y="5584604"/>
          <a:ext cx="1273770" cy="758805"/>
        </a:xfrm>
        <a:prstGeom prst="rect">
          <a:avLst/>
        </a:prstGeom>
      </xdr:spPr>
    </xdr:pic>
    <xdr:clientData/>
  </xdr:twoCellAnchor>
  <xdr:twoCellAnchor editAs="oneCell">
    <xdr:from>
      <xdr:col>0</xdr:col>
      <xdr:colOff>44823</xdr:colOff>
      <xdr:row>46</xdr:row>
      <xdr:rowOff>44823</xdr:rowOff>
    </xdr:from>
    <xdr:to>
      <xdr:col>1</xdr:col>
      <xdr:colOff>7</xdr:colOff>
      <xdr:row>52</xdr:row>
      <xdr:rowOff>29881</xdr:rowOff>
    </xdr:to>
    <xdr:pic>
      <xdr:nvPicPr>
        <xdr:cNvPr id="6" name="Рисунок 5">
          <a:extLst>
            <a:ext uri="{FF2B5EF4-FFF2-40B4-BE49-F238E27FC236}">
              <a16:creationId xmlns="" xmlns:a16="http://schemas.microsoft.com/office/drawing/2014/main" id="{EEDE30EB-56F6-2E4E-B3F4-26BBC409E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flipH="1">
          <a:off x="44823" y="7873999"/>
          <a:ext cx="1754351" cy="971177"/>
        </a:xfrm>
        <a:prstGeom prst="rect">
          <a:avLst/>
        </a:prstGeom>
      </xdr:spPr>
    </xdr:pic>
    <xdr:clientData/>
  </xdr:twoCellAnchor>
  <xdr:absoluteAnchor>
    <xdr:pos x="98347" y="10301941"/>
    <xdr:ext cx="1634827" cy="896257"/>
    <xdr:pic>
      <xdr:nvPicPr>
        <xdr:cNvPr id="16" name="image12.jpeg">
          <a:extLst>
            <a:ext uri="{FF2B5EF4-FFF2-40B4-BE49-F238E27FC236}">
              <a16:creationId xmlns="" xmlns:a16="http://schemas.microsoft.com/office/drawing/2014/main" id="{4850ACFB-A96F-2B45-9CE4-AC01705E3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98347" y="10301941"/>
          <a:ext cx="1634827" cy="896257"/>
        </a:xfrm>
        <a:prstGeom prst="rect">
          <a:avLst/>
        </a:prstGeom>
      </xdr:spPr>
    </xdr:pic>
    <xdr:clientData/>
  </xdr:absoluteAnchor>
  <xdr:twoCellAnchor editAs="oneCell">
    <xdr:from>
      <xdr:col>0</xdr:col>
      <xdr:colOff>80994</xdr:colOff>
      <xdr:row>78</xdr:row>
      <xdr:rowOff>76200</xdr:rowOff>
    </xdr:from>
    <xdr:to>
      <xdr:col>0</xdr:col>
      <xdr:colOff>1616075</xdr:colOff>
      <xdr:row>86</xdr:row>
      <xdr:rowOff>57523</xdr:rowOff>
    </xdr:to>
    <xdr:pic>
      <xdr:nvPicPr>
        <xdr:cNvPr id="8" name="Рисунок 7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0994" y="13220700"/>
          <a:ext cx="1658906" cy="13021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354894</xdr:colOff>
      <xdr:row>39</xdr:row>
      <xdr:rowOff>149412</xdr:rowOff>
    </xdr:from>
    <xdr:ext cx="1206461" cy="643883"/>
    <xdr:pic>
      <xdr:nvPicPr>
        <xdr:cNvPr id="2" name="image5.jpeg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894" y="6312087"/>
          <a:ext cx="1206461" cy="643883"/>
        </a:xfrm>
        <a:prstGeom prst="rect">
          <a:avLst/>
        </a:prstGeom>
      </xdr:spPr>
    </xdr:pic>
    <xdr:clientData/>
  </xdr:oneCellAnchor>
  <xdr:oneCellAnchor>
    <xdr:from>
      <xdr:col>0</xdr:col>
      <xdr:colOff>101374</xdr:colOff>
      <xdr:row>98</xdr:row>
      <xdr:rowOff>7270</xdr:rowOff>
    </xdr:from>
    <xdr:ext cx="1489246" cy="764679"/>
    <xdr:pic>
      <xdr:nvPicPr>
        <xdr:cNvPr id="3" name="image15.jpeg">
          <a:extLst>
            <a:ext uri="{FF2B5EF4-FFF2-40B4-BE49-F238E27FC236}">
              <a16:creationId xmlns="" xmlns:a16="http://schemas.microsoft.com/office/drawing/2014/main" id="{F118FBD0-2DF2-9D47-ADC1-792001FC8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74" y="15723520"/>
          <a:ext cx="1489246" cy="764679"/>
        </a:xfrm>
        <a:prstGeom prst="rect">
          <a:avLst/>
        </a:prstGeom>
      </xdr:spPr>
    </xdr:pic>
    <xdr:clientData/>
  </xdr:oneCellAnchor>
  <xdr:absoluteAnchor>
    <xdr:pos x="83545" y="15376961"/>
    <xdr:ext cx="1665859" cy="788970"/>
    <xdr:pic>
      <xdr:nvPicPr>
        <xdr:cNvPr id="4" name="image14.jpeg">
          <a:extLst>
            <a:ext uri="{FF2B5EF4-FFF2-40B4-BE49-F238E27FC236}">
              <a16:creationId xmlns="" xmlns:a16="http://schemas.microsoft.com/office/drawing/2014/main" id="{6C470300-D97B-0444-A0F8-0E2DB954D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545" y="15376961"/>
          <a:ext cx="1665859" cy="788970"/>
        </a:xfrm>
        <a:prstGeom prst="rect">
          <a:avLst/>
        </a:prstGeom>
      </xdr:spPr>
    </xdr:pic>
    <xdr:clientData/>
  </xdr:absoluteAnchor>
  <xdr:twoCellAnchor editAs="oneCell">
    <xdr:from>
      <xdr:col>0</xdr:col>
      <xdr:colOff>137297</xdr:colOff>
      <xdr:row>13</xdr:row>
      <xdr:rowOff>7470</xdr:rowOff>
    </xdr:from>
    <xdr:to>
      <xdr:col>0</xdr:col>
      <xdr:colOff>1620182</xdr:colOff>
      <xdr:row>20</xdr:row>
      <xdr:rowOff>146419</xdr:rowOff>
    </xdr:to>
    <xdr:pic>
      <xdr:nvPicPr>
        <xdr:cNvPr id="6" name="Рисунок 5">
          <a:extLst>
            <a:ext uri="{FF2B5EF4-FFF2-40B4-BE49-F238E27FC236}">
              <a16:creationId xmlns="" xmlns:a16="http://schemas.microsoft.com/office/drawing/2014/main" id="{02F48066-3F89-0E40-8EBA-57B1BFF00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flipH="1">
          <a:off x="137297" y="1960095"/>
          <a:ext cx="1482885" cy="1272424"/>
        </a:xfrm>
        <a:prstGeom prst="rect">
          <a:avLst/>
        </a:prstGeom>
      </xdr:spPr>
    </xdr:pic>
    <xdr:clientData/>
  </xdr:twoCellAnchor>
  <xdr:twoCellAnchor editAs="oneCell">
    <xdr:from>
      <xdr:col>0</xdr:col>
      <xdr:colOff>104589</xdr:colOff>
      <xdr:row>23</xdr:row>
      <xdr:rowOff>33082</xdr:rowOff>
    </xdr:from>
    <xdr:to>
      <xdr:col>0</xdr:col>
      <xdr:colOff>1620185</xdr:colOff>
      <xdr:row>30</xdr:row>
      <xdr:rowOff>67234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B8D83CDD-0A3B-A244-8A01-C6ED50A94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4589" y="3604957"/>
          <a:ext cx="1515596" cy="1167627"/>
        </a:xfrm>
        <a:prstGeom prst="rect">
          <a:avLst/>
        </a:prstGeom>
      </xdr:spPr>
    </xdr:pic>
    <xdr:clientData/>
  </xdr:twoCellAnchor>
  <xdr:twoCellAnchor editAs="oneCell">
    <xdr:from>
      <xdr:col>0</xdr:col>
      <xdr:colOff>342595</xdr:colOff>
      <xdr:row>33</xdr:row>
      <xdr:rowOff>35994</xdr:rowOff>
    </xdr:from>
    <xdr:to>
      <xdr:col>0</xdr:col>
      <xdr:colOff>1616365</xdr:colOff>
      <xdr:row>37</xdr:row>
      <xdr:rowOff>142821</xdr:rowOff>
    </xdr:to>
    <xdr:pic>
      <xdr:nvPicPr>
        <xdr:cNvPr id="8" name="Рисунок 7">
          <a:extLst>
            <a:ext uri="{FF2B5EF4-FFF2-40B4-BE49-F238E27FC236}">
              <a16:creationId xmlns="" xmlns:a16="http://schemas.microsoft.com/office/drawing/2014/main" id="{4397D4D6-9A11-1842-BDC4-28BE45BA6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flipH="1">
          <a:off x="342595" y="5227119"/>
          <a:ext cx="1273770" cy="754527"/>
        </a:xfrm>
        <a:prstGeom prst="rect">
          <a:avLst/>
        </a:prstGeom>
      </xdr:spPr>
    </xdr:pic>
    <xdr:clientData/>
  </xdr:twoCellAnchor>
  <xdr:twoCellAnchor editAs="oneCell">
    <xdr:from>
      <xdr:col>0</xdr:col>
      <xdr:colOff>44823</xdr:colOff>
      <xdr:row>47</xdr:row>
      <xdr:rowOff>44823</xdr:rowOff>
    </xdr:from>
    <xdr:to>
      <xdr:col>0</xdr:col>
      <xdr:colOff>1619257</xdr:colOff>
      <xdr:row>53</xdr:row>
      <xdr:rowOff>29881</xdr:rowOff>
    </xdr:to>
    <xdr:pic>
      <xdr:nvPicPr>
        <xdr:cNvPr id="9" name="Рисунок 8">
          <a:extLst>
            <a:ext uri="{FF2B5EF4-FFF2-40B4-BE49-F238E27FC236}">
              <a16:creationId xmlns="" xmlns:a16="http://schemas.microsoft.com/office/drawing/2014/main" id="{EEDE30EB-56F6-2E4E-B3F4-26BBC409E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flipH="1">
          <a:off x="44823" y="7502898"/>
          <a:ext cx="1574434" cy="956608"/>
        </a:xfrm>
        <a:prstGeom prst="rect">
          <a:avLst/>
        </a:prstGeom>
      </xdr:spPr>
    </xdr:pic>
    <xdr:clientData/>
  </xdr:twoCellAnchor>
  <xdr:absoluteAnchor>
    <xdr:pos x="98347" y="10301941"/>
    <xdr:ext cx="1634827" cy="896257"/>
    <xdr:pic>
      <xdr:nvPicPr>
        <xdr:cNvPr id="10" name="image12.jpeg">
          <a:extLst>
            <a:ext uri="{FF2B5EF4-FFF2-40B4-BE49-F238E27FC236}">
              <a16:creationId xmlns="" xmlns:a16="http://schemas.microsoft.com/office/drawing/2014/main" id="{4850ACFB-A96F-2B45-9CE4-AC01705E3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98347" y="10301941"/>
          <a:ext cx="1634827" cy="896257"/>
        </a:xfrm>
        <a:prstGeom prst="rect">
          <a:avLst/>
        </a:prstGeom>
      </xdr:spPr>
    </xdr:pic>
    <xdr:clientData/>
  </xdr:absoluteAnchor>
  <xdr:twoCellAnchor editAs="oneCell">
    <xdr:from>
      <xdr:col>0</xdr:col>
      <xdr:colOff>80994</xdr:colOff>
      <xdr:row>79</xdr:row>
      <xdr:rowOff>76200</xdr:rowOff>
    </xdr:from>
    <xdr:to>
      <xdr:col>0</xdr:col>
      <xdr:colOff>1616075</xdr:colOff>
      <xdr:row>87</xdr:row>
      <xdr:rowOff>57523</xdr:rowOff>
    </xdr:to>
    <xdr:pic>
      <xdr:nvPicPr>
        <xdr:cNvPr id="11" name="Рисунок 10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0994" y="12715875"/>
          <a:ext cx="1535081" cy="1276723"/>
        </a:xfrm>
        <a:prstGeom prst="rect">
          <a:avLst/>
        </a:prstGeom>
      </xdr:spPr>
    </xdr:pic>
    <xdr:clientData/>
  </xdr:twoCellAnchor>
  <xdr:twoCellAnchor editAs="oneCell">
    <xdr:from>
      <xdr:col>1</xdr:col>
      <xdr:colOff>141289</xdr:colOff>
      <xdr:row>2</xdr:row>
      <xdr:rowOff>26988</xdr:rowOff>
    </xdr:from>
    <xdr:to>
      <xdr:col>3</xdr:col>
      <xdr:colOff>730250</xdr:colOff>
      <xdr:row>8</xdr:row>
      <xdr:rowOff>106841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8239" y="26988"/>
          <a:ext cx="2392361" cy="11276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450624</xdr:colOff>
      <xdr:row>65</xdr:row>
      <xdr:rowOff>118396</xdr:rowOff>
    </xdr:from>
    <xdr:ext cx="1489246" cy="764679"/>
    <xdr:pic>
      <xdr:nvPicPr>
        <xdr:cNvPr id="3" name="image15.jpeg">
          <a:extLst>
            <a:ext uri="{FF2B5EF4-FFF2-40B4-BE49-F238E27FC236}">
              <a16:creationId xmlns="" xmlns:a16="http://schemas.microsoft.com/office/drawing/2014/main" id="{F118FBD0-2DF2-9D47-ADC1-792001FC8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562" y="13913771"/>
          <a:ext cx="1489246" cy="764679"/>
        </a:xfrm>
        <a:prstGeom prst="rect">
          <a:avLst/>
        </a:prstGeom>
      </xdr:spPr>
    </xdr:pic>
    <xdr:clientData/>
  </xdr:oneCellAnchor>
  <xdr:absoluteAnchor>
    <xdr:pos x="817562" y="12700456"/>
    <xdr:ext cx="1535092" cy="727037"/>
    <xdr:pic>
      <xdr:nvPicPr>
        <xdr:cNvPr id="4" name="image14.jpeg">
          <a:extLst>
            <a:ext uri="{FF2B5EF4-FFF2-40B4-BE49-F238E27FC236}">
              <a16:creationId xmlns="" xmlns:a16="http://schemas.microsoft.com/office/drawing/2014/main" id="{6C470300-D97B-0444-A0F8-0E2DB954D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562" y="12700456"/>
          <a:ext cx="1535092" cy="727037"/>
        </a:xfrm>
        <a:prstGeom prst="rect">
          <a:avLst/>
        </a:prstGeom>
      </xdr:spPr>
    </xdr:pic>
    <xdr:clientData/>
  </xdr:absoluteAnchor>
  <xdr:twoCellAnchor editAs="oneCell">
    <xdr:from>
      <xdr:col>1</xdr:col>
      <xdr:colOff>508000</xdr:colOff>
      <xdr:row>11</xdr:row>
      <xdr:rowOff>8431</xdr:rowOff>
    </xdr:from>
    <xdr:to>
      <xdr:col>1</xdr:col>
      <xdr:colOff>1981197</xdr:colOff>
      <xdr:row>13</xdr:row>
      <xdr:rowOff>349250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02F48066-3F89-0E40-8EBA-57B1BFF00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flipH="1">
          <a:off x="896938" y="2365869"/>
          <a:ext cx="1473197" cy="1102819"/>
        </a:xfrm>
        <a:prstGeom prst="rect">
          <a:avLst/>
        </a:prstGeom>
      </xdr:spPr>
    </xdr:pic>
    <xdr:clientData/>
  </xdr:twoCellAnchor>
  <xdr:twoCellAnchor editAs="oneCell">
    <xdr:from>
      <xdr:col>1</xdr:col>
      <xdr:colOff>548970</xdr:colOff>
      <xdr:row>15</xdr:row>
      <xdr:rowOff>131244</xdr:rowOff>
    </xdr:from>
    <xdr:to>
      <xdr:col>1</xdr:col>
      <xdr:colOff>1822740</xdr:colOff>
      <xdr:row>20</xdr:row>
      <xdr:rowOff>79321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4397D4D6-9A11-1842-BDC4-28BE45BA6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flipH="1">
          <a:off x="937908" y="3790432"/>
          <a:ext cx="1273770" cy="741827"/>
        </a:xfrm>
        <a:prstGeom prst="rect">
          <a:avLst/>
        </a:prstGeom>
      </xdr:spPr>
    </xdr:pic>
    <xdr:clientData/>
  </xdr:twoCellAnchor>
  <xdr:absoluteAnchor>
    <xdr:pos x="507995" y="6318251"/>
    <xdr:ext cx="1655925" cy="1063626"/>
    <xdr:pic>
      <xdr:nvPicPr>
        <xdr:cNvPr id="9" name="image12.jpeg">
          <a:extLst>
            <a:ext uri="{FF2B5EF4-FFF2-40B4-BE49-F238E27FC236}">
              <a16:creationId xmlns="" xmlns:a16="http://schemas.microsoft.com/office/drawing/2014/main" id="{4850ACFB-A96F-2B45-9CE4-AC01705E3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07995" y="6318251"/>
          <a:ext cx="1655925" cy="1063626"/>
        </a:xfrm>
        <a:prstGeom prst="rect">
          <a:avLst/>
        </a:prstGeom>
      </xdr:spPr>
    </xdr:pic>
    <xdr:clientData/>
  </xdr:absoluteAnchor>
  <xdr:twoCellAnchor editAs="oneCell">
    <xdr:from>
      <xdr:col>1</xdr:col>
      <xdr:colOff>596933</xdr:colOff>
      <xdr:row>50</xdr:row>
      <xdr:rowOff>20638</xdr:rowOff>
    </xdr:from>
    <xdr:to>
      <xdr:col>1</xdr:col>
      <xdr:colOff>2132014</xdr:colOff>
      <xdr:row>56</xdr:row>
      <xdr:rowOff>121024</xdr:rowOff>
    </xdr:to>
    <xdr:pic>
      <xdr:nvPicPr>
        <xdr:cNvPr id="10" name="Рисунок 9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82683" y="9648826"/>
          <a:ext cx="1535081" cy="1251323"/>
        </a:xfrm>
        <a:prstGeom prst="rect">
          <a:avLst/>
        </a:prstGeom>
      </xdr:spPr>
    </xdr:pic>
    <xdr:clientData/>
  </xdr:twoCellAnchor>
  <xdr:twoCellAnchor editAs="oneCell">
    <xdr:from>
      <xdr:col>1</xdr:col>
      <xdr:colOff>2262186</xdr:colOff>
      <xdr:row>3</xdr:row>
      <xdr:rowOff>15878</xdr:rowOff>
    </xdr:from>
    <xdr:to>
      <xdr:col>4</xdr:col>
      <xdr:colOff>873123</xdr:colOff>
      <xdr:row>7</xdr:row>
      <xdr:rowOff>341315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1124" y="301628"/>
          <a:ext cx="2682875" cy="123031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388938</xdr:colOff>
      <xdr:row>45</xdr:row>
      <xdr:rowOff>196550</xdr:rowOff>
    </xdr:from>
    <xdr:ext cx="1352494" cy="694461"/>
    <xdr:pic>
      <xdr:nvPicPr>
        <xdr:cNvPr id="2" name="image15.jpeg">
          <a:extLst>
            <a:ext uri="{FF2B5EF4-FFF2-40B4-BE49-F238E27FC236}">
              <a16:creationId xmlns="" xmlns:a16="http://schemas.microsoft.com/office/drawing/2014/main" id="{F118FBD0-2DF2-9D47-ADC1-792001FC8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688" y="15587363"/>
          <a:ext cx="1352494" cy="694461"/>
        </a:xfrm>
        <a:prstGeom prst="rect">
          <a:avLst/>
        </a:prstGeom>
      </xdr:spPr>
    </xdr:pic>
    <xdr:clientData/>
  </xdr:oneCellAnchor>
  <xdr:absoluteAnchor>
    <xdr:pos x="557213" y="12080874"/>
    <xdr:ext cx="1535092" cy="753689"/>
    <xdr:pic>
      <xdr:nvPicPr>
        <xdr:cNvPr id="3" name="image14.jpeg">
          <a:extLst>
            <a:ext uri="{FF2B5EF4-FFF2-40B4-BE49-F238E27FC236}">
              <a16:creationId xmlns="" xmlns:a16="http://schemas.microsoft.com/office/drawing/2014/main" id="{6C470300-D97B-0444-A0F8-0E2DB954D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213" y="12080874"/>
          <a:ext cx="1535092" cy="753689"/>
        </a:xfrm>
        <a:prstGeom prst="rect">
          <a:avLst/>
        </a:prstGeom>
      </xdr:spPr>
    </xdr:pic>
    <xdr:clientData/>
  </xdr:absoluteAnchor>
  <xdr:twoCellAnchor editAs="oneCell">
    <xdr:from>
      <xdr:col>1</xdr:col>
      <xdr:colOff>500063</xdr:colOff>
      <xdr:row>11</xdr:row>
      <xdr:rowOff>15875</xdr:rowOff>
    </xdr:from>
    <xdr:to>
      <xdr:col>1</xdr:col>
      <xdr:colOff>1817683</xdr:colOff>
      <xdr:row>13</xdr:row>
      <xdr:rowOff>270663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2F48066-3F89-0E40-8EBA-57B1BFF00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flipH="1">
          <a:off x="785813" y="2389188"/>
          <a:ext cx="1317620" cy="889788"/>
        </a:xfrm>
        <a:prstGeom prst="rect">
          <a:avLst/>
        </a:prstGeom>
      </xdr:spPr>
    </xdr:pic>
    <xdr:clientData/>
  </xdr:twoCellAnchor>
  <xdr:twoCellAnchor editAs="oneCell">
    <xdr:from>
      <xdr:col>1</xdr:col>
      <xdr:colOff>484188</xdr:colOff>
      <xdr:row>15</xdr:row>
      <xdr:rowOff>31750</xdr:rowOff>
    </xdr:from>
    <xdr:to>
      <xdr:col>1</xdr:col>
      <xdr:colOff>1822740</xdr:colOff>
      <xdr:row>17</xdr:row>
      <xdr:rowOff>281452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4397D4D6-9A11-1842-BDC4-28BE45BA6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flipH="1">
          <a:off x="769938" y="3675063"/>
          <a:ext cx="1338552" cy="884702"/>
        </a:xfrm>
        <a:prstGeom prst="rect">
          <a:avLst/>
        </a:prstGeom>
      </xdr:spPr>
    </xdr:pic>
    <xdr:clientData/>
  </xdr:twoCellAnchor>
  <xdr:absoluteAnchor>
    <xdr:pos x="774755" y="6342063"/>
    <xdr:ext cx="1420909" cy="754062"/>
    <xdr:pic>
      <xdr:nvPicPr>
        <xdr:cNvPr id="6" name="image12.jpeg">
          <a:extLst>
            <a:ext uri="{FF2B5EF4-FFF2-40B4-BE49-F238E27FC236}">
              <a16:creationId xmlns="" xmlns:a16="http://schemas.microsoft.com/office/drawing/2014/main" id="{4850ACFB-A96F-2B45-9CE4-AC01705E3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774755" y="6342063"/>
          <a:ext cx="1420909" cy="754062"/>
        </a:xfrm>
        <a:prstGeom prst="rect">
          <a:avLst/>
        </a:prstGeom>
      </xdr:spPr>
    </xdr:pic>
    <xdr:clientData/>
  </xdr:absoluteAnchor>
  <xdr:twoCellAnchor editAs="oneCell">
    <xdr:from>
      <xdr:col>1</xdr:col>
      <xdr:colOff>303246</xdr:colOff>
      <xdr:row>28</xdr:row>
      <xdr:rowOff>309562</xdr:rowOff>
    </xdr:from>
    <xdr:to>
      <xdr:col>1</xdr:col>
      <xdr:colOff>1838327</xdr:colOff>
      <xdr:row>32</xdr:row>
      <xdr:rowOff>290885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88996" y="8080375"/>
          <a:ext cx="1535081" cy="1251323"/>
        </a:xfrm>
        <a:prstGeom prst="rect">
          <a:avLst/>
        </a:prstGeom>
      </xdr:spPr>
    </xdr:pic>
    <xdr:clientData/>
  </xdr:twoCellAnchor>
  <xdr:twoCellAnchor editAs="oneCell">
    <xdr:from>
      <xdr:col>2</xdr:col>
      <xdr:colOff>340571</xdr:colOff>
      <xdr:row>2</xdr:row>
      <xdr:rowOff>71439</xdr:rowOff>
    </xdr:from>
    <xdr:to>
      <xdr:col>5</xdr:col>
      <xdr:colOff>476249</xdr:colOff>
      <xdr:row>6</xdr:row>
      <xdr:rowOff>365126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5759" y="214314"/>
          <a:ext cx="2620115" cy="119856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396875</xdr:colOff>
      <xdr:row>45</xdr:row>
      <xdr:rowOff>252112</xdr:rowOff>
    </xdr:from>
    <xdr:ext cx="1352494" cy="694461"/>
    <xdr:pic>
      <xdr:nvPicPr>
        <xdr:cNvPr id="2" name="image15.jpeg">
          <a:extLst>
            <a:ext uri="{FF2B5EF4-FFF2-40B4-BE49-F238E27FC236}">
              <a16:creationId xmlns="" xmlns:a16="http://schemas.microsoft.com/office/drawing/2014/main" id="{F118FBD0-2DF2-9D47-ADC1-792001FC8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625" y="13666487"/>
          <a:ext cx="1352494" cy="694461"/>
        </a:xfrm>
        <a:prstGeom prst="rect">
          <a:avLst/>
        </a:prstGeom>
      </xdr:spPr>
    </xdr:pic>
    <xdr:clientData/>
  </xdr:oneCellAnchor>
  <xdr:absoluteAnchor>
    <xdr:pos x="557213" y="12080874"/>
    <xdr:ext cx="1535092" cy="753689"/>
    <xdr:pic>
      <xdr:nvPicPr>
        <xdr:cNvPr id="3" name="image14.jpeg">
          <a:extLst>
            <a:ext uri="{FF2B5EF4-FFF2-40B4-BE49-F238E27FC236}">
              <a16:creationId xmlns="" xmlns:a16="http://schemas.microsoft.com/office/drawing/2014/main" id="{6C470300-D97B-0444-A0F8-0E2DB954D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213" y="12080874"/>
          <a:ext cx="1535092" cy="753689"/>
        </a:xfrm>
        <a:prstGeom prst="rect">
          <a:avLst/>
        </a:prstGeom>
      </xdr:spPr>
    </xdr:pic>
    <xdr:clientData/>
  </xdr:absoluteAnchor>
  <xdr:twoCellAnchor editAs="oneCell">
    <xdr:from>
      <xdr:col>1</xdr:col>
      <xdr:colOff>500063</xdr:colOff>
      <xdr:row>11</xdr:row>
      <xdr:rowOff>15875</xdr:rowOff>
    </xdr:from>
    <xdr:to>
      <xdr:col>1</xdr:col>
      <xdr:colOff>1817683</xdr:colOff>
      <xdr:row>13</xdr:row>
      <xdr:rowOff>270663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2F48066-3F89-0E40-8EBA-57B1BFF00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flipH="1">
          <a:off x="785813" y="2368550"/>
          <a:ext cx="1317620" cy="883438"/>
        </a:xfrm>
        <a:prstGeom prst="rect">
          <a:avLst/>
        </a:prstGeom>
      </xdr:spPr>
    </xdr:pic>
    <xdr:clientData/>
  </xdr:twoCellAnchor>
  <xdr:twoCellAnchor editAs="oneCell">
    <xdr:from>
      <xdr:col>1</xdr:col>
      <xdr:colOff>484188</xdr:colOff>
      <xdr:row>15</xdr:row>
      <xdr:rowOff>31750</xdr:rowOff>
    </xdr:from>
    <xdr:to>
      <xdr:col>1</xdr:col>
      <xdr:colOff>1822740</xdr:colOff>
      <xdr:row>17</xdr:row>
      <xdr:rowOff>281452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4397D4D6-9A11-1842-BDC4-28BE45BA6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flipH="1">
          <a:off x="769938" y="3641725"/>
          <a:ext cx="1338552" cy="878352"/>
        </a:xfrm>
        <a:prstGeom prst="rect">
          <a:avLst/>
        </a:prstGeom>
      </xdr:spPr>
    </xdr:pic>
    <xdr:clientData/>
  </xdr:twoCellAnchor>
  <xdr:absoluteAnchor>
    <xdr:pos x="774755" y="6342063"/>
    <xdr:ext cx="1420909" cy="754062"/>
    <xdr:pic>
      <xdr:nvPicPr>
        <xdr:cNvPr id="6" name="image12.jpeg">
          <a:extLst>
            <a:ext uri="{FF2B5EF4-FFF2-40B4-BE49-F238E27FC236}">
              <a16:creationId xmlns="" xmlns:a16="http://schemas.microsoft.com/office/drawing/2014/main" id="{4850ACFB-A96F-2B45-9CE4-AC01705E3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774755" y="6342063"/>
          <a:ext cx="1420909" cy="754062"/>
        </a:xfrm>
        <a:prstGeom prst="rect">
          <a:avLst/>
        </a:prstGeom>
      </xdr:spPr>
    </xdr:pic>
    <xdr:clientData/>
  </xdr:absoluteAnchor>
  <xdr:twoCellAnchor editAs="oneCell">
    <xdr:from>
      <xdr:col>1</xdr:col>
      <xdr:colOff>303246</xdr:colOff>
      <xdr:row>28</xdr:row>
      <xdr:rowOff>309562</xdr:rowOff>
    </xdr:from>
    <xdr:to>
      <xdr:col>1</xdr:col>
      <xdr:colOff>1838327</xdr:colOff>
      <xdr:row>32</xdr:row>
      <xdr:rowOff>290885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88996" y="8005762"/>
          <a:ext cx="1535081" cy="1238623"/>
        </a:xfrm>
        <a:prstGeom prst="rect">
          <a:avLst/>
        </a:prstGeom>
      </xdr:spPr>
    </xdr:pic>
    <xdr:clientData/>
  </xdr:twoCellAnchor>
  <xdr:twoCellAnchor editAs="oneCell">
    <xdr:from>
      <xdr:col>2</xdr:col>
      <xdr:colOff>340571</xdr:colOff>
      <xdr:row>2</xdr:row>
      <xdr:rowOff>71439</xdr:rowOff>
    </xdr:from>
    <xdr:to>
      <xdr:col>5</xdr:col>
      <xdr:colOff>476249</xdr:colOff>
      <xdr:row>6</xdr:row>
      <xdr:rowOff>365126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4171" y="214314"/>
          <a:ext cx="2621703" cy="1189037"/>
        </a:xfrm>
        <a:prstGeom prst="rect">
          <a:avLst/>
        </a:prstGeom>
      </xdr:spPr>
    </xdr:pic>
    <xdr:clientData/>
  </xdr:twoCellAnchor>
  <xdr:twoCellAnchor editAs="oneCell">
    <xdr:from>
      <xdr:col>1</xdr:col>
      <xdr:colOff>595312</xdr:colOff>
      <xdr:row>18</xdr:row>
      <xdr:rowOff>293687</xdr:rowOff>
    </xdr:from>
    <xdr:to>
      <xdr:col>1</xdr:col>
      <xdr:colOff>1603375</xdr:colOff>
      <xdr:row>19</xdr:row>
      <xdr:rowOff>365125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062" y="4889500"/>
          <a:ext cx="1008063" cy="452438"/>
        </a:xfrm>
        <a:prstGeom prst="rect">
          <a:avLst/>
        </a:prstGeom>
      </xdr:spPr>
    </xdr:pic>
    <xdr:clientData/>
  </xdr:twoCellAnchor>
  <xdr:twoCellAnchor editAs="oneCell">
    <xdr:from>
      <xdr:col>1</xdr:col>
      <xdr:colOff>500065</xdr:colOff>
      <xdr:row>48</xdr:row>
      <xdr:rowOff>238125</xdr:rowOff>
    </xdr:from>
    <xdr:to>
      <xdr:col>1</xdr:col>
      <xdr:colOff>1469969</xdr:colOff>
      <xdr:row>50</xdr:row>
      <xdr:rowOff>349249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815" y="14708188"/>
          <a:ext cx="969904" cy="8731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396875</xdr:colOff>
      <xdr:row>46</xdr:row>
      <xdr:rowOff>252112</xdr:rowOff>
    </xdr:from>
    <xdr:ext cx="1352494" cy="694461"/>
    <xdr:pic>
      <xdr:nvPicPr>
        <xdr:cNvPr id="2" name="image15.jpeg">
          <a:extLst>
            <a:ext uri="{FF2B5EF4-FFF2-40B4-BE49-F238E27FC236}">
              <a16:creationId xmlns="" xmlns:a16="http://schemas.microsoft.com/office/drawing/2014/main" id="{F118FBD0-2DF2-9D47-ADC1-792001FC8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625" y="13996687"/>
          <a:ext cx="1352494" cy="694461"/>
        </a:xfrm>
        <a:prstGeom prst="rect">
          <a:avLst/>
        </a:prstGeom>
      </xdr:spPr>
    </xdr:pic>
    <xdr:clientData/>
  </xdr:oneCellAnchor>
  <xdr:absoluteAnchor>
    <xdr:pos x="549276" y="12334874"/>
    <xdr:ext cx="1535092" cy="753689"/>
    <xdr:pic>
      <xdr:nvPicPr>
        <xdr:cNvPr id="3" name="image14.jpeg">
          <a:extLst>
            <a:ext uri="{FF2B5EF4-FFF2-40B4-BE49-F238E27FC236}">
              <a16:creationId xmlns="" xmlns:a16="http://schemas.microsoft.com/office/drawing/2014/main" id="{6C470300-D97B-0444-A0F8-0E2DB954D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276" y="12334874"/>
          <a:ext cx="1535092" cy="753689"/>
        </a:xfrm>
        <a:prstGeom prst="rect">
          <a:avLst/>
        </a:prstGeom>
      </xdr:spPr>
    </xdr:pic>
    <xdr:clientData/>
  </xdr:absoluteAnchor>
  <xdr:twoCellAnchor editAs="oneCell">
    <xdr:from>
      <xdr:col>1</xdr:col>
      <xdr:colOff>500063</xdr:colOff>
      <xdr:row>11</xdr:row>
      <xdr:rowOff>15875</xdr:rowOff>
    </xdr:from>
    <xdr:to>
      <xdr:col>1</xdr:col>
      <xdr:colOff>1817683</xdr:colOff>
      <xdr:row>13</xdr:row>
      <xdr:rowOff>270663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2F48066-3F89-0E40-8EBA-57B1BFF00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flipH="1">
          <a:off x="785813" y="2368550"/>
          <a:ext cx="1317620" cy="883438"/>
        </a:xfrm>
        <a:prstGeom prst="rect">
          <a:avLst/>
        </a:prstGeom>
      </xdr:spPr>
    </xdr:pic>
    <xdr:clientData/>
  </xdr:twoCellAnchor>
  <xdr:twoCellAnchor editAs="oneCell">
    <xdr:from>
      <xdr:col>1</xdr:col>
      <xdr:colOff>484188</xdr:colOff>
      <xdr:row>15</xdr:row>
      <xdr:rowOff>31750</xdr:rowOff>
    </xdr:from>
    <xdr:to>
      <xdr:col>1</xdr:col>
      <xdr:colOff>1822740</xdr:colOff>
      <xdr:row>17</xdr:row>
      <xdr:rowOff>281452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4397D4D6-9A11-1842-BDC4-28BE45BA6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flipH="1">
          <a:off x="769938" y="3641725"/>
          <a:ext cx="1338552" cy="878352"/>
        </a:xfrm>
        <a:prstGeom prst="rect">
          <a:avLst/>
        </a:prstGeom>
      </xdr:spPr>
    </xdr:pic>
    <xdr:clientData/>
  </xdr:twoCellAnchor>
  <xdr:absoluteAnchor>
    <xdr:pos x="774755" y="6342063"/>
    <xdr:ext cx="1420909" cy="754062"/>
    <xdr:pic>
      <xdr:nvPicPr>
        <xdr:cNvPr id="6" name="image12.jpeg">
          <a:extLst>
            <a:ext uri="{FF2B5EF4-FFF2-40B4-BE49-F238E27FC236}">
              <a16:creationId xmlns="" xmlns:a16="http://schemas.microsoft.com/office/drawing/2014/main" id="{4850ACFB-A96F-2B45-9CE4-AC01705E3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774755" y="6342063"/>
          <a:ext cx="1420909" cy="754062"/>
        </a:xfrm>
        <a:prstGeom prst="rect">
          <a:avLst/>
        </a:prstGeom>
      </xdr:spPr>
    </xdr:pic>
    <xdr:clientData/>
  </xdr:absoluteAnchor>
  <xdr:twoCellAnchor editAs="oneCell">
    <xdr:from>
      <xdr:col>1</xdr:col>
      <xdr:colOff>303246</xdr:colOff>
      <xdr:row>28</xdr:row>
      <xdr:rowOff>309562</xdr:rowOff>
    </xdr:from>
    <xdr:to>
      <xdr:col>1</xdr:col>
      <xdr:colOff>1838327</xdr:colOff>
      <xdr:row>32</xdr:row>
      <xdr:rowOff>290885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88996" y="8205787"/>
          <a:ext cx="1535081" cy="1238623"/>
        </a:xfrm>
        <a:prstGeom prst="rect">
          <a:avLst/>
        </a:prstGeom>
      </xdr:spPr>
    </xdr:pic>
    <xdr:clientData/>
  </xdr:twoCellAnchor>
  <xdr:twoCellAnchor editAs="oneCell">
    <xdr:from>
      <xdr:col>2</xdr:col>
      <xdr:colOff>340571</xdr:colOff>
      <xdr:row>2</xdr:row>
      <xdr:rowOff>71439</xdr:rowOff>
    </xdr:from>
    <xdr:to>
      <xdr:col>5</xdr:col>
      <xdr:colOff>476249</xdr:colOff>
      <xdr:row>6</xdr:row>
      <xdr:rowOff>365126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4171" y="214314"/>
          <a:ext cx="2621703" cy="1189037"/>
        </a:xfrm>
        <a:prstGeom prst="rect">
          <a:avLst/>
        </a:prstGeom>
      </xdr:spPr>
    </xdr:pic>
    <xdr:clientData/>
  </xdr:twoCellAnchor>
  <xdr:twoCellAnchor editAs="oneCell">
    <xdr:from>
      <xdr:col>1</xdr:col>
      <xdr:colOff>595312</xdr:colOff>
      <xdr:row>18</xdr:row>
      <xdr:rowOff>293687</xdr:rowOff>
    </xdr:from>
    <xdr:to>
      <xdr:col>1</xdr:col>
      <xdr:colOff>1603375</xdr:colOff>
      <xdr:row>19</xdr:row>
      <xdr:rowOff>365125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062" y="4846637"/>
          <a:ext cx="1008063" cy="452438"/>
        </a:xfrm>
        <a:prstGeom prst="rect">
          <a:avLst/>
        </a:prstGeom>
      </xdr:spPr>
    </xdr:pic>
    <xdr:clientData/>
  </xdr:twoCellAnchor>
  <xdr:twoCellAnchor editAs="oneCell">
    <xdr:from>
      <xdr:col>1</xdr:col>
      <xdr:colOff>500065</xdr:colOff>
      <xdr:row>49</xdr:row>
      <xdr:rowOff>238124</xdr:rowOff>
    </xdr:from>
    <xdr:to>
      <xdr:col>1</xdr:col>
      <xdr:colOff>1417065</xdr:colOff>
      <xdr:row>51</xdr:row>
      <xdr:rowOff>301623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815" y="15125699"/>
          <a:ext cx="917000" cy="825499"/>
        </a:xfrm>
        <a:prstGeom prst="rect">
          <a:avLst/>
        </a:prstGeom>
      </xdr:spPr>
    </xdr:pic>
    <xdr:clientData/>
  </xdr:twoCellAnchor>
  <xdr:twoCellAnchor editAs="oneCell">
    <xdr:from>
      <xdr:col>1</xdr:col>
      <xdr:colOff>484188</xdr:colOff>
      <xdr:row>52</xdr:row>
      <xdr:rowOff>190500</xdr:rowOff>
    </xdr:from>
    <xdr:to>
      <xdr:col>1</xdr:col>
      <xdr:colOff>1579563</xdr:colOff>
      <xdr:row>54</xdr:row>
      <xdr:rowOff>32507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9938" y="16221075"/>
          <a:ext cx="1095375" cy="62305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396875</xdr:colOff>
      <xdr:row>48</xdr:row>
      <xdr:rowOff>252112</xdr:rowOff>
    </xdr:from>
    <xdr:ext cx="1352494" cy="694461"/>
    <xdr:pic>
      <xdr:nvPicPr>
        <xdr:cNvPr id="2" name="image15.jpeg">
          <a:extLst>
            <a:ext uri="{FF2B5EF4-FFF2-40B4-BE49-F238E27FC236}">
              <a16:creationId xmlns="" xmlns:a16="http://schemas.microsoft.com/office/drawing/2014/main" id="{F118FBD0-2DF2-9D47-ADC1-792001FC8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625" y="13996687"/>
          <a:ext cx="1352494" cy="694461"/>
        </a:xfrm>
        <a:prstGeom prst="rect">
          <a:avLst/>
        </a:prstGeom>
      </xdr:spPr>
    </xdr:pic>
    <xdr:clientData/>
  </xdr:oneCellAnchor>
  <xdr:absoluteAnchor>
    <xdr:pos x="557214" y="12985749"/>
    <xdr:ext cx="1535092" cy="753689"/>
    <xdr:pic>
      <xdr:nvPicPr>
        <xdr:cNvPr id="3" name="image14.jpeg">
          <a:extLst>
            <a:ext uri="{FF2B5EF4-FFF2-40B4-BE49-F238E27FC236}">
              <a16:creationId xmlns="" xmlns:a16="http://schemas.microsoft.com/office/drawing/2014/main" id="{6C470300-D97B-0444-A0F8-0E2DB954D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214" y="12985749"/>
          <a:ext cx="1535092" cy="753689"/>
        </a:xfrm>
        <a:prstGeom prst="rect">
          <a:avLst/>
        </a:prstGeom>
      </xdr:spPr>
    </xdr:pic>
    <xdr:clientData/>
  </xdr:absoluteAnchor>
  <xdr:twoCellAnchor editAs="oneCell">
    <xdr:from>
      <xdr:col>1</xdr:col>
      <xdr:colOff>500063</xdr:colOff>
      <xdr:row>11</xdr:row>
      <xdr:rowOff>15875</xdr:rowOff>
    </xdr:from>
    <xdr:to>
      <xdr:col>1</xdr:col>
      <xdr:colOff>1817683</xdr:colOff>
      <xdr:row>13</xdr:row>
      <xdr:rowOff>270663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2F48066-3F89-0E40-8EBA-57B1BFF00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flipH="1">
          <a:off x="785813" y="2368550"/>
          <a:ext cx="1317620" cy="883438"/>
        </a:xfrm>
        <a:prstGeom prst="rect">
          <a:avLst/>
        </a:prstGeom>
      </xdr:spPr>
    </xdr:pic>
    <xdr:clientData/>
  </xdr:twoCellAnchor>
  <xdr:twoCellAnchor editAs="oneCell">
    <xdr:from>
      <xdr:col>1</xdr:col>
      <xdr:colOff>484188</xdr:colOff>
      <xdr:row>16</xdr:row>
      <xdr:rowOff>31750</xdr:rowOff>
    </xdr:from>
    <xdr:to>
      <xdr:col>1</xdr:col>
      <xdr:colOff>1822740</xdr:colOff>
      <xdr:row>18</xdr:row>
      <xdr:rowOff>281452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4397D4D6-9A11-1842-BDC4-28BE45BA6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flipH="1">
          <a:off x="769938" y="3641725"/>
          <a:ext cx="1338552" cy="878352"/>
        </a:xfrm>
        <a:prstGeom prst="rect">
          <a:avLst/>
        </a:prstGeom>
      </xdr:spPr>
    </xdr:pic>
    <xdr:clientData/>
  </xdr:twoCellAnchor>
  <xdr:absoluteAnchor>
    <xdr:pos x="774755" y="6342063"/>
    <xdr:ext cx="1420909" cy="754062"/>
    <xdr:pic>
      <xdr:nvPicPr>
        <xdr:cNvPr id="6" name="image12.jpeg">
          <a:extLst>
            <a:ext uri="{FF2B5EF4-FFF2-40B4-BE49-F238E27FC236}">
              <a16:creationId xmlns="" xmlns:a16="http://schemas.microsoft.com/office/drawing/2014/main" id="{4850ACFB-A96F-2B45-9CE4-AC01705E3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774755" y="6342063"/>
          <a:ext cx="1420909" cy="754062"/>
        </a:xfrm>
        <a:prstGeom prst="rect">
          <a:avLst/>
        </a:prstGeom>
      </xdr:spPr>
    </xdr:pic>
    <xdr:clientData/>
  </xdr:absoluteAnchor>
  <xdr:twoCellAnchor editAs="oneCell">
    <xdr:from>
      <xdr:col>1</xdr:col>
      <xdr:colOff>303246</xdr:colOff>
      <xdr:row>30</xdr:row>
      <xdr:rowOff>309562</xdr:rowOff>
    </xdr:from>
    <xdr:to>
      <xdr:col>1</xdr:col>
      <xdr:colOff>1838327</xdr:colOff>
      <xdr:row>34</xdr:row>
      <xdr:rowOff>290885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88996" y="8205787"/>
          <a:ext cx="1535081" cy="1238623"/>
        </a:xfrm>
        <a:prstGeom prst="rect">
          <a:avLst/>
        </a:prstGeom>
      </xdr:spPr>
    </xdr:pic>
    <xdr:clientData/>
  </xdr:twoCellAnchor>
  <xdr:twoCellAnchor editAs="oneCell">
    <xdr:from>
      <xdr:col>2</xdr:col>
      <xdr:colOff>340571</xdr:colOff>
      <xdr:row>2</xdr:row>
      <xdr:rowOff>71439</xdr:rowOff>
    </xdr:from>
    <xdr:to>
      <xdr:col>5</xdr:col>
      <xdr:colOff>476249</xdr:colOff>
      <xdr:row>6</xdr:row>
      <xdr:rowOff>365126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4171" y="214314"/>
          <a:ext cx="2621703" cy="1189037"/>
        </a:xfrm>
        <a:prstGeom prst="rect">
          <a:avLst/>
        </a:prstGeom>
      </xdr:spPr>
    </xdr:pic>
    <xdr:clientData/>
  </xdr:twoCellAnchor>
  <xdr:twoCellAnchor editAs="oneCell">
    <xdr:from>
      <xdr:col>1</xdr:col>
      <xdr:colOff>595312</xdr:colOff>
      <xdr:row>19</xdr:row>
      <xdr:rowOff>293687</xdr:rowOff>
    </xdr:from>
    <xdr:to>
      <xdr:col>1</xdr:col>
      <xdr:colOff>1603375</xdr:colOff>
      <xdr:row>20</xdr:row>
      <xdr:rowOff>365125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062" y="4846637"/>
          <a:ext cx="1008063" cy="452438"/>
        </a:xfrm>
        <a:prstGeom prst="rect">
          <a:avLst/>
        </a:prstGeom>
      </xdr:spPr>
    </xdr:pic>
    <xdr:clientData/>
  </xdr:twoCellAnchor>
  <xdr:twoCellAnchor editAs="oneCell">
    <xdr:from>
      <xdr:col>1</xdr:col>
      <xdr:colOff>500065</xdr:colOff>
      <xdr:row>51</xdr:row>
      <xdr:rowOff>238124</xdr:rowOff>
    </xdr:from>
    <xdr:to>
      <xdr:col>1</xdr:col>
      <xdr:colOff>1417065</xdr:colOff>
      <xdr:row>53</xdr:row>
      <xdr:rowOff>301623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815" y="15125699"/>
          <a:ext cx="917000" cy="825499"/>
        </a:xfrm>
        <a:prstGeom prst="rect">
          <a:avLst/>
        </a:prstGeom>
      </xdr:spPr>
    </xdr:pic>
    <xdr:clientData/>
  </xdr:twoCellAnchor>
  <xdr:twoCellAnchor editAs="oneCell">
    <xdr:from>
      <xdr:col>1</xdr:col>
      <xdr:colOff>484188</xdr:colOff>
      <xdr:row>54</xdr:row>
      <xdr:rowOff>190500</xdr:rowOff>
    </xdr:from>
    <xdr:to>
      <xdr:col>1</xdr:col>
      <xdr:colOff>1579563</xdr:colOff>
      <xdr:row>56</xdr:row>
      <xdr:rowOff>32507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9938" y="16221075"/>
          <a:ext cx="1095375" cy="62305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293687</xdr:colOff>
      <xdr:row>52</xdr:row>
      <xdr:rowOff>283862</xdr:rowOff>
    </xdr:from>
    <xdr:ext cx="1352494" cy="694461"/>
    <xdr:pic>
      <xdr:nvPicPr>
        <xdr:cNvPr id="2" name="image15.jpeg">
          <a:extLst>
            <a:ext uri="{FF2B5EF4-FFF2-40B4-BE49-F238E27FC236}">
              <a16:creationId xmlns="" xmlns:a16="http://schemas.microsoft.com/office/drawing/2014/main" id="{F118FBD0-2DF2-9D47-ADC1-792001FC8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437" y="16365237"/>
          <a:ext cx="1352494" cy="694461"/>
        </a:xfrm>
        <a:prstGeom prst="rect">
          <a:avLst/>
        </a:prstGeom>
      </xdr:spPr>
    </xdr:pic>
    <xdr:clientData/>
  </xdr:oneCellAnchor>
  <xdr:absoluteAnchor>
    <xdr:pos x="527845" y="14468474"/>
    <xdr:ext cx="1535092" cy="753689"/>
    <xdr:pic>
      <xdr:nvPicPr>
        <xdr:cNvPr id="3" name="image14.jpeg">
          <a:extLst>
            <a:ext uri="{FF2B5EF4-FFF2-40B4-BE49-F238E27FC236}">
              <a16:creationId xmlns="" xmlns:a16="http://schemas.microsoft.com/office/drawing/2014/main" id="{6C470300-D97B-0444-A0F8-0E2DB954D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845" y="14468474"/>
          <a:ext cx="1535092" cy="753689"/>
        </a:xfrm>
        <a:prstGeom prst="rect">
          <a:avLst/>
        </a:prstGeom>
      </xdr:spPr>
    </xdr:pic>
    <xdr:clientData/>
  </xdr:absoluteAnchor>
  <xdr:twoCellAnchor editAs="oneCell">
    <xdr:from>
      <xdr:col>1</xdr:col>
      <xdr:colOff>405355</xdr:colOff>
      <xdr:row>11</xdr:row>
      <xdr:rowOff>247650</xdr:rowOff>
    </xdr:from>
    <xdr:to>
      <xdr:col>1</xdr:col>
      <xdr:colOff>1817683</xdr:colOff>
      <xdr:row>14</xdr:row>
      <xdr:rowOff>270663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2F48066-3F89-0E40-8EBA-57B1BFF00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flipH="1">
          <a:off x="691105" y="2600325"/>
          <a:ext cx="1412328" cy="965988"/>
        </a:xfrm>
        <a:prstGeom prst="rect">
          <a:avLst/>
        </a:prstGeom>
      </xdr:spPr>
    </xdr:pic>
    <xdr:clientData/>
  </xdr:twoCellAnchor>
  <xdr:twoCellAnchor editAs="oneCell">
    <xdr:from>
      <xdr:col>1</xdr:col>
      <xdr:colOff>400050</xdr:colOff>
      <xdr:row>20</xdr:row>
      <xdr:rowOff>39687</xdr:rowOff>
    </xdr:from>
    <xdr:to>
      <xdr:col>1</xdr:col>
      <xdr:colOff>1798928</xdr:colOff>
      <xdr:row>22</xdr:row>
      <xdr:rowOff>289389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4397D4D6-9A11-1842-BDC4-28BE45BA6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flipH="1">
          <a:off x="685800" y="5287962"/>
          <a:ext cx="1398878" cy="878352"/>
        </a:xfrm>
        <a:prstGeom prst="rect">
          <a:avLst/>
        </a:prstGeom>
      </xdr:spPr>
    </xdr:pic>
    <xdr:clientData/>
  </xdr:twoCellAnchor>
  <xdr:absoluteAnchor>
    <xdr:pos x="495300" y="8610600"/>
    <xdr:ext cx="1568601" cy="866775"/>
    <xdr:pic>
      <xdr:nvPicPr>
        <xdr:cNvPr id="6" name="image12.jpeg">
          <a:extLst>
            <a:ext uri="{FF2B5EF4-FFF2-40B4-BE49-F238E27FC236}">
              <a16:creationId xmlns="" xmlns:a16="http://schemas.microsoft.com/office/drawing/2014/main" id="{4850ACFB-A96F-2B45-9CE4-AC01705E3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95300" y="8610600"/>
          <a:ext cx="1568601" cy="866775"/>
        </a:xfrm>
        <a:prstGeom prst="rect">
          <a:avLst/>
        </a:prstGeom>
      </xdr:spPr>
    </xdr:pic>
    <xdr:clientData/>
  </xdr:absoluteAnchor>
  <xdr:twoCellAnchor editAs="oneCell">
    <xdr:from>
      <xdr:col>1</xdr:col>
      <xdr:colOff>255620</xdr:colOff>
      <xdr:row>33</xdr:row>
      <xdr:rowOff>309561</xdr:rowOff>
    </xdr:from>
    <xdr:to>
      <xdr:col>1</xdr:col>
      <xdr:colOff>1790701</xdr:colOff>
      <xdr:row>37</xdr:row>
      <xdr:rowOff>290884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41370" y="9858374"/>
          <a:ext cx="1535081" cy="1251323"/>
        </a:xfrm>
        <a:prstGeom prst="rect">
          <a:avLst/>
        </a:prstGeom>
      </xdr:spPr>
    </xdr:pic>
    <xdr:clientData/>
  </xdr:twoCellAnchor>
  <xdr:twoCellAnchor editAs="oneCell">
    <xdr:from>
      <xdr:col>2</xdr:col>
      <xdr:colOff>340571</xdr:colOff>
      <xdr:row>2</xdr:row>
      <xdr:rowOff>71439</xdr:rowOff>
    </xdr:from>
    <xdr:to>
      <xdr:col>5</xdr:col>
      <xdr:colOff>476249</xdr:colOff>
      <xdr:row>7</xdr:row>
      <xdr:rowOff>9525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4171" y="214314"/>
          <a:ext cx="2621703" cy="1204911"/>
        </a:xfrm>
        <a:prstGeom prst="rect">
          <a:avLst/>
        </a:prstGeom>
      </xdr:spPr>
    </xdr:pic>
    <xdr:clientData/>
  </xdr:twoCellAnchor>
  <xdr:twoCellAnchor editAs="oneCell">
    <xdr:from>
      <xdr:col>1</xdr:col>
      <xdr:colOff>357188</xdr:colOff>
      <xdr:row>24</xdr:row>
      <xdr:rowOff>79371</xdr:rowOff>
    </xdr:from>
    <xdr:to>
      <xdr:col>1</xdr:col>
      <xdr:colOff>1736646</xdr:colOff>
      <xdr:row>25</xdr:row>
      <xdr:rowOff>317498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938" y="6580184"/>
          <a:ext cx="1379458" cy="619127"/>
        </a:xfrm>
        <a:prstGeom prst="rect">
          <a:avLst/>
        </a:prstGeom>
      </xdr:spPr>
    </xdr:pic>
    <xdr:clientData/>
  </xdr:twoCellAnchor>
  <xdr:twoCellAnchor editAs="oneCell">
    <xdr:from>
      <xdr:col>1</xdr:col>
      <xdr:colOff>490539</xdr:colOff>
      <xdr:row>61</xdr:row>
      <xdr:rowOff>208579</xdr:rowOff>
    </xdr:from>
    <xdr:to>
      <xdr:col>1</xdr:col>
      <xdr:colOff>1343024</xdr:colOff>
      <xdr:row>63</xdr:row>
      <xdr:rowOff>299725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9" y="19334779"/>
          <a:ext cx="852485" cy="767421"/>
        </a:xfrm>
        <a:prstGeom prst="rect">
          <a:avLst/>
        </a:prstGeom>
      </xdr:spPr>
    </xdr:pic>
    <xdr:clientData/>
  </xdr:twoCellAnchor>
  <xdr:twoCellAnchor editAs="oneCell">
    <xdr:from>
      <xdr:col>1</xdr:col>
      <xdr:colOff>512763</xdr:colOff>
      <xdr:row>64</xdr:row>
      <xdr:rowOff>190500</xdr:rowOff>
    </xdr:from>
    <xdr:to>
      <xdr:col>1</xdr:col>
      <xdr:colOff>1608138</xdr:colOff>
      <xdr:row>66</xdr:row>
      <xdr:rowOff>32506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3" y="20459700"/>
          <a:ext cx="1095375" cy="623056"/>
        </a:xfrm>
        <a:prstGeom prst="rect">
          <a:avLst/>
        </a:prstGeom>
      </xdr:spPr>
    </xdr:pic>
    <xdr:clientData/>
  </xdr:twoCellAnchor>
  <xdr:twoCellAnchor editAs="oneCell">
    <xdr:from>
      <xdr:col>1</xdr:col>
      <xdr:colOff>328612</xdr:colOff>
      <xdr:row>56</xdr:row>
      <xdr:rowOff>19050</xdr:rowOff>
    </xdr:from>
    <xdr:to>
      <xdr:col>1</xdr:col>
      <xdr:colOff>1690384</xdr:colOff>
      <xdr:row>57</xdr:row>
      <xdr:rowOff>370681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362" y="17240250"/>
          <a:ext cx="1361772" cy="732631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</xdr:colOff>
      <xdr:row>52</xdr:row>
      <xdr:rowOff>127000</xdr:rowOff>
    </xdr:from>
    <xdr:to>
      <xdr:col>7</xdr:col>
      <xdr:colOff>219074</xdr:colOff>
      <xdr:row>53</xdr:row>
      <xdr:rowOff>222249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0350" y="15824200"/>
          <a:ext cx="2387599" cy="476249"/>
        </a:xfrm>
        <a:prstGeom prst="rect">
          <a:avLst/>
        </a:prstGeom>
      </xdr:spPr>
    </xdr:pic>
    <xdr:clientData/>
  </xdr:twoCellAnchor>
  <xdr:twoCellAnchor editAs="oneCell">
    <xdr:from>
      <xdr:col>4</xdr:col>
      <xdr:colOff>15879</xdr:colOff>
      <xdr:row>51</xdr:row>
      <xdr:rowOff>31749</xdr:rowOff>
    </xdr:from>
    <xdr:to>
      <xdr:col>7</xdr:col>
      <xdr:colOff>202407</xdr:colOff>
      <xdr:row>52</xdr:row>
      <xdr:rowOff>127000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2098" y="15081249"/>
          <a:ext cx="2389184" cy="476251"/>
        </a:xfrm>
        <a:prstGeom prst="rect">
          <a:avLst/>
        </a:prstGeom>
      </xdr:spPr>
    </xdr:pic>
    <xdr:clientData/>
  </xdr:twoCellAnchor>
  <xdr:twoCellAnchor editAs="oneCell">
    <xdr:from>
      <xdr:col>4</xdr:col>
      <xdr:colOff>7938</xdr:colOff>
      <xdr:row>53</xdr:row>
      <xdr:rowOff>261939</xdr:rowOff>
    </xdr:from>
    <xdr:to>
      <xdr:col>7</xdr:col>
      <xdr:colOff>285750</xdr:colOff>
      <xdr:row>54</xdr:row>
      <xdr:rowOff>357189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6538" y="16340139"/>
          <a:ext cx="2478087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210344</xdr:colOff>
      <xdr:row>41</xdr:row>
      <xdr:rowOff>43656</xdr:rowOff>
    </xdr:from>
    <xdr:to>
      <xdr:col>1</xdr:col>
      <xdr:colOff>1745425</xdr:colOff>
      <xdr:row>44</xdr:row>
      <xdr:rowOff>297656</xdr:rowOff>
    </xdr:to>
    <xdr:pic>
      <xdr:nvPicPr>
        <xdr:cNvPr id="21" name="Рисунок 20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6094" y="11997531"/>
          <a:ext cx="1535081" cy="1182688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314323</xdr:colOff>
      <xdr:row>58</xdr:row>
      <xdr:rowOff>209550</xdr:rowOff>
    </xdr:from>
    <xdr:to>
      <xdr:col>1</xdr:col>
      <xdr:colOff>1590675</xdr:colOff>
      <xdr:row>60</xdr:row>
      <xdr:rowOff>217261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00073" y="18192750"/>
          <a:ext cx="1276352" cy="607786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15</xdr:row>
      <xdr:rowOff>200024</xdr:rowOff>
    </xdr:from>
    <xdr:to>
      <xdr:col>1</xdr:col>
      <xdr:colOff>1788219</xdr:colOff>
      <xdr:row>18</xdr:row>
      <xdr:rowOff>257174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3809999"/>
          <a:ext cx="1407219" cy="10001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74</xdr:row>
      <xdr:rowOff>247650</xdr:rowOff>
    </xdr:from>
    <xdr:to>
      <xdr:col>1</xdr:col>
      <xdr:colOff>1601741</xdr:colOff>
      <xdr:row>74</xdr:row>
      <xdr:rowOff>914400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23764875"/>
          <a:ext cx="1220741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609599</xdr:colOff>
      <xdr:row>66</xdr:row>
      <xdr:rowOff>209550</xdr:rowOff>
    </xdr:from>
    <xdr:to>
      <xdr:col>1</xdr:col>
      <xdr:colOff>1381474</xdr:colOff>
      <xdr:row>66</xdr:row>
      <xdr:rowOff>904875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49" y="22193250"/>
          <a:ext cx="771875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476249</xdr:colOff>
      <xdr:row>75</xdr:row>
      <xdr:rowOff>171450</xdr:rowOff>
    </xdr:from>
    <xdr:to>
      <xdr:col>1</xdr:col>
      <xdr:colOff>1551349</xdr:colOff>
      <xdr:row>75</xdr:row>
      <xdr:rowOff>895350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999" y="24660225"/>
          <a:ext cx="1075100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77</xdr:row>
      <xdr:rowOff>185186</xdr:rowOff>
    </xdr:from>
    <xdr:to>
      <xdr:col>1</xdr:col>
      <xdr:colOff>1552575</xdr:colOff>
      <xdr:row>77</xdr:row>
      <xdr:rowOff>933450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26617061"/>
          <a:ext cx="1143000" cy="748264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371476</xdr:colOff>
      <xdr:row>78</xdr:row>
      <xdr:rowOff>180975</xdr:rowOff>
    </xdr:from>
    <xdr:to>
      <xdr:col>1</xdr:col>
      <xdr:colOff>1403000</xdr:colOff>
      <xdr:row>78</xdr:row>
      <xdr:rowOff>876298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6" y="27584400"/>
          <a:ext cx="1031524" cy="695323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79</xdr:row>
      <xdr:rowOff>217386</xdr:rowOff>
    </xdr:from>
    <xdr:to>
      <xdr:col>1</xdr:col>
      <xdr:colOff>1457326</xdr:colOff>
      <xdr:row>79</xdr:row>
      <xdr:rowOff>1008029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28601886"/>
          <a:ext cx="1066800" cy="790643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466726</xdr:colOff>
      <xdr:row>76</xdr:row>
      <xdr:rowOff>193944</xdr:rowOff>
    </xdr:from>
    <xdr:to>
      <xdr:col>1</xdr:col>
      <xdr:colOff>1543050</xdr:colOff>
      <xdr:row>76</xdr:row>
      <xdr:rowOff>914401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6" y="25654269"/>
          <a:ext cx="1076324" cy="720457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80</xdr:row>
      <xdr:rowOff>208343</xdr:rowOff>
    </xdr:from>
    <xdr:to>
      <xdr:col>1</xdr:col>
      <xdr:colOff>1543050</xdr:colOff>
      <xdr:row>80</xdr:row>
      <xdr:rowOff>990600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29878718"/>
          <a:ext cx="1209675" cy="782257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82</xdr:row>
      <xdr:rowOff>323849</xdr:rowOff>
    </xdr:from>
    <xdr:to>
      <xdr:col>1</xdr:col>
      <xdr:colOff>1514475</xdr:colOff>
      <xdr:row>82</xdr:row>
      <xdr:rowOff>991166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1" y="32146874"/>
          <a:ext cx="1209674" cy="667317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81</xdr:row>
      <xdr:rowOff>304200</xdr:rowOff>
    </xdr:from>
    <xdr:to>
      <xdr:col>1</xdr:col>
      <xdr:colOff>1419226</xdr:colOff>
      <xdr:row>82</xdr:row>
      <xdr:rowOff>19049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6" y="31108050"/>
          <a:ext cx="1104900" cy="734024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83</xdr:row>
      <xdr:rowOff>190500</xdr:rowOff>
    </xdr:from>
    <xdr:to>
      <xdr:col>1</xdr:col>
      <xdr:colOff>1333500</xdr:colOff>
      <xdr:row>83</xdr:row>
      <xdr:rowOff>935732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33261300"/>
          <a:ext cx="942974" cy="745232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457202</xdr:colOff>
      <xdr:row>84</xdr:row>
      <xdr:rowOff>314324</xdr:rowOff>
    </xdr:from>
    <xdr:to>
      <xdr:col>1</xdr:col>
      <xdr:colOff>1479020</xdr:colOff>
      <xdr:row>84</xdr:row>
      <xdr:rowOff>1171575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2" y="33708974"/>
          <a:ext cx="1021818" cy="85725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293687</xdr:colOff>
      <xdr:row>52</xdr:row>
      <xdr:rowOff>283862</xdr:rowOff>
    </xdr:from>
    <xdr:ext cx="1352494" cy="694461"/>
    <xdr:pic>
      <xdr:nvPicPr>
        <xdr:cNvPr id="2" name="image15.jpeg">
          <a:extLst>
            <a:ext uri="{FF2B5EF4-FFF2-40B4-BE49-F238E27FC236}">
              <a16:creationId xmlns="" xmlns:a16="http://schemas.microsoft.com/office/drawing/2014/main" id="{F118FBD0-2DF2-9D47-ADC1-792001FC8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437" y="15981062"/>
          <a:ext cx="1352494" cy="694461"/>
        </a:xfrm>
        <a:prstGeom prst="rect">
          <a:avLst/>
        </a:prstGeom>
      </xdr:spPr>
    </xdr:pic>
    <xdr:clientData/>
  </xdr:oneCellAnchor>
  <xdr:absoluteAnchor>
    <xdr:pos x="527845" y="14468474"/>
    <xdr:ext cx="1535092" cy="753689"/>
    <xdr:pic>
      <xdr:nvPicPr>
        <xdr:cNvPr id="3" name="image14.jpeg">
          <a:extLst>
            <a:ext uri="{FF2B5EF4-FFF2-40B4-BE49-F238E27FC236}">
              <a16:creationId xmlns="" xmlns:a16="http://schemas.microsoft.com/office/drawing/2014/main" id="{6C470300-D97B-0444-A0F8-0E2DB954D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845" y="14468474"/>
          <a:ext cx="1535092" cy="753689"/>
        </a:xfrm>
        <a:prstGeom prst="rect">
          <a:avLst/>
        </a:prstGeom>
      </xdr:spPr>
    </xdr:pic>
    <xdr:clientData/>
  </xdr:absoluteAnchor>
  <xdr:twoCellAnchor editAs="oneCell">
    <xdr:from>
      <xdr:col>1</xdr:col>
      <xdr:colOff>405355</xdr:colOff>
      <xdr:row>11</xdr:row>
      <xdr:rowOff>247650</xdr:rowOff>
    </xdr:from>
    <xdr:to>
      <xdr:col>1</xdr:col>
      <xdr:colOff>1817683</xdr:colOff>
      <xdr:row>14</xdr:row>
      <xdr:rowOff>270663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2F48066-3F89-0E40-8EBA-57B1BFF00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flipH="1">
          <a:off x="691105" y="2600325"/>
          <a:ext cx="1412328" cy="965988"/>
        </a:xfrm>
        <a:prstGeom prst="rect">
          <a:avLst/>
        </a:prstGeom>
      </xdr:spPr>
    </xdr:pic>
    <xdr:clientData/>
  </xdr:twoCellAnchor>
  <xdr:twoCellAnchor editAs="oneCell">
    <xdr:from>
      <xdr:col>1</xdr:col>
      <xdr:colOff>400050</xdr:colOff>
      <xdr:row>20</xdr:row>
      <xdr:rowOff>39687</xdr:rowOff>
    </xdr:from>
    <xdr:to>
      <xdr:col>1</xdr:col>
      <xdr:colOff>1798928</xdr:colOff>
      <xdr:row>22</xdr:row>
      <xdr:rowOff>289389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4397D4D6-9A11-1842-BDC4-28BE45BA6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flipH="1">
          <a:off x="685800" y="5287962"/>
          <a:ext cx="1398878" cy="878352"/>
        </a:xfrm>
        <a:prstGeom prst="rect">
          <a:avLst/>
        </a:prstGeom>
      </xdr:spPr>
    </xdr:pic>
    <xdr:clientData/>
  </xdr:twoCellAnchor>
  <xdr:absoluteAnchor>
    <xdr:pos x="495300" y="8610600"/>
    <xdr:ext cx="1568601" cy="866775"/>
    <xdr:pic>
      <xdr:nvPicPr>
        <xdr:cNvPr id="6" name="image12.jpeg">
          <a:extLst>
            <a:ext uri="{FF2B5EF4-FFF2-40B4-BE49-F238E27FC236}">
              <a16:creationId xmlns="" xmlns:a16="http://schemas.microsoft.com/office/drawing/2014/main" id="{4850ACFB-A96F-2B45-9CE4-AC01705E3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95300" y="8610600"/>
          <a:ext cx="1568601" cy="866775"/>
        </a:xfrm>
        <a:prstGeom prst="rect">
          <a:avLst/>
        </a:prstGeom>
      </xdr:spPr>
    </xdr:pic>
    <xdr:clientData/>
  </xdr:absoluteAnchor>
  <xdr:twoCellAnchor editAs="oneCell">
    <xdr:from>
      <xdr:col>1</xdr:col>
      <xdr:colOff>255620</xdr:colOff>
      <xdr:row>33</xdr:row>
      <xdr:rowOff>309561</xdr:rowOff>
    </xdr:from>
    <xdr:to>
      <xdr:col>1</xdr:col>
      <xdr:colOff>1790701</xdr:colOff>
      <xdr:row>37</xdr:row>
      <xdr:rowOff>290884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41370" y="9844086"/>
          <a:ext cx="1535081" cy="1238623"/>
        </a:xfrm>
        <a:prstGeom prst="rect">
          <a:avLst/>
        </a:prstGeom>
      </xdr:spPr>
    </xdr:pic>
    <xdr:clientData/>
  </xdr:twoCellAnchor>
  <xdr:twoCellAnchor editAs="oneCell">
    <xdr:from>
      <xdr:col>2</xdr:col>
      <xdr:colOff>340571</xdr:colOff>
      <xdr:row>2</xdr:row>
      <xdr:rowOff>71439</xdr:rowOff>
    </xdr:from>
    <xdr:to>
      <xdr:col>5</xdr:col>
      <xdr:colOff>476249</xdr:colOff>
      <xdr:row>7</xdr:row>
      <xdr:rowOff>9525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4171" y="214314"/>
          <a:ext cx="2621703" cy="1204911"/>
        </a:xfrm>
        <a:prstGeom prst="rect">
          <a:avLst/>
        </a:prstGeom>
      </xdr:spPr>
    </xdr:pic>
    <xdr:clientData/>
  </xdr:twoCellAnchor>
  <xdr:twoCellAnchor editAs="oneCell">
    <xdr:from>
      <xdr:col>1</xdr:col>
      <xdr:colOff>357188</xdr:colOff>
      <xdr:row>24</xdr:row>
      <xdr:rowOff>79371</xdr:rowOff>
    </xdr:from>
    <xdr:to>
      <xdr:col>1</xdr:col>
      <xdr:colOff>1736646</xdr:colOff>
      <xdr:row>25</xdr:row>
      <xdr:rowOff>317498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938" y="6584946"/>
          <a:ext cx="1379458" cy="619127"/>
        </a:xfrm>
        <a:prstGeom prst="rect">
          <a:avLst/>
        </a:prstGeom>
      </xdr:spPr>
    </xdr:pic>
    <xdr:clientData/>
  </xdr:twoCellAnchor>
  <xdr:twoCellAnchor editAs="oneCell">
    <xdr:from>
      <xdr:col>1</xdr:col>
      <xdr:colOff>490539</xdr:colOff>
      <xdr:row>61</xdr:row>
      <xdr:rowOff>208579</xdr:rowOff>
    </xdr:from>
    <xdr:to>
      <xdr:col>1</xdr:col>
      <xdr:colOff>1343024</xdr:colOff>
      <xdr:row>63</xdr:row>
      <xdr:rowOff>299725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9" y="19068079"/>
          <a:ext cx="852485" cy="767421"/>
        </a:xfrm>
        <a:prstGeom prst="rect">
          <a:avLst/>
        </a:prstGeom>
      </xdr:spPr>
    </xdr:pic>
    <xdr:clientData/>
  </xdr:twoCellAnchor>
  <xdr:twoCellAnchor editAs="oneCell">
    <xdr:from>
      <xdr:col>1</xdr:col>
      <xdr:colOff>512763</xdr:colOff>
      <xdr:row>64</xdr:row>
      <xdr:rowOff>190500</xdr:rowOff>
    </xdr:from>
    <xdr:to>
      <xdr:col>1</xdr:col>
      <xdr:colOff>1608138</xdr:colOff>
      <xdr:row>66</xdr:row>
      <xdr:rowOff>32506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3" y="20059650"/>
          <a:ext cx="1095375" cy="623056"/>
        </a:xfrm>
        <a:prstGeom prst="rect">
          <a:avLst/>
        </a:prstGeom>
      </xdr:spPr>
    </xdr:pic>
    <xdr:clientData/>
  </xdr:twoCellAnchor>
  <xdr:twoCellAnchor editAs="oneCell">
    <xdr:from>
      <xdr:col>1</xdr:col>
      <xdr:colOff>328612</xdr:colOff>
      <xdr:row>56</xdr:row>
      <xdr:rowOff>19050</xdr:rowOff>
    </xdr:from>
    <xdr:to>
      <xdr:col>1</xdr:col>
      <xdr:colOff>1690384</xdr:colOff>
      <xdr:row>57</xdr:row>
      <xdr:rowOff>370681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362" y="17240250"/>
          <a:ext cx="1361772" cy="732631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</xdr:colOff>
      <xdr:row>52</xdr:row>
      <xdr:rowOff>127000</xdr:rowOff>
    </xdr:from>
    <xdr:to>
      <xdr:col>7</xdr:col>
      <xdr:colOff>219074</xdr:colOff>
      <xdr:row>53</xdr:row>
      <xdr:rowOff>222249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0350" y="15824200"/>
          <a:ext cx="2387599" cy="476249"/>
        </a:xfrm>
        <a:prstGeom prst="rect">
          <a:avLst/>
        </a:prstGeom>
      </xdr:spPr>
    </xdr:pic>
    <xdr:clientData/>
  </xdr:twoCellAnchor>
  <xdr:twoCellAnchor editAs="oneCell">
    <xdr:from>
      <xdr:col>4</xdr:col>
      <xdr:colOff>15879</xdr:colOff>
      <xdr:row>51</xdr:row>
      <xdr:rowOff>31749</xdr:rowOff>
    </xdr:from>
    <xdr:to>
      <xdr:col>7</xdr:col>
      <xdr:colOff>202407</xdr:colOff>
      <xdr:row>52</xdr:row>
      <xdr:rowOff>127000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4479" y="15347949"/>
          <a:ext cx="2386803" cy="476251"/>
        </a:xfrm>
        <a:prstGeom prst="rect">
          <a:avLst/>
        </a:prstGeom>
      </xdr:spPr>
    </xdr:pic>
    <xdr:clientData/>
  </xdr:twoCellAnchor>
  <xdr:twoCellAnchor editAs="oneCell">
    <xdr:from>
      <xdr:col>4</xdr:col>
      <xdr:colOff>7938</xdr:colOff>
      <xdr:row>53</xdr:row>
      <xdr:rowOff>261939</xdr:rowOff>
    </xdr:from>
    <xdr:to>
      <xdr:col>7</xdr:col>
      <xdr:colOff>285750</xdr:colOff>
      <xdr:row>54</xdr:row>
      <xdr:rowOff>357189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6538" y="16340139"/>
          <a:ext cx="2478087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210344</xdr:colOff>
      <xdr:row>41</xdr:row>
      <xdr:rowOff>43656</xdr:rowOff>
    </xdr:from>
    <xdr:to>
      <xdr:col>1</xdr:col>
      <xdr:colOff>1745425</xdr:colOff>
      <xdr:row>44</xdr:row>
      <xdr:rowOff>297656</xdr:rowOff>
    </xdr:to>
    <xdr:pic>
      <xdr:nvPicPr>
        <xdr:cNvPr id="16" name="Рисунок 15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6094" y="12216606"/>
          <a:ext cx="1535081" cy="119697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314323</xdr:colOff>
      <xdr:row>58</xdr:row>
      <xdr:rowOff>209550</xdr:rowOff>
    </xdr:from>
    <xdr:to>
      <xdr:col>1</xdr:col>
      <xdr:colOff>1590675</xdr:colOff>
      <xdr:row>60</xdr:row>
      <xdr:rowOff>217261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00073" y="18192750"/>
          <a:ext cx="1276352" cy="607786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15</xdr:row>
      <xdr:rowOff>200024</xdr:rowOff>
    </xdr:from>
    <xdr:to>
      <xdr:col>1</xdr:col>
      <xdr:colOff>1788219</xdr:colOff>
      <xdr:row>18</xdr:row>
      <xdr:rowOff>257174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3809999"/>
          <a:ext cx="1407219" cy="10001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74</xdr:row>
      <xdr:rowOff>247650</xdr:rowOff>
    </xdr:from>
    <xdr:to>
      <xdr:col>1</xdr:col>
      <xdr:colOff>1601741</xdr:colOff>
      <xdr:row>74</xdr:row>
      <xdr:rowOff>914400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23764875"/>
          <a:ext cx="1220741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609599</xdr:colOff>
      <xdr:row>66</xdr:row>
      <xdr:rowOff>209550</xdr:rowOff>
    </xdr:from>
    <xdr:to>
      <xdr:col>1</xdr:col>
      <xdr:colOff>1381474</xdr:colOff>
      <xdr:row>66</xdr:row>
      <xdr:rowOff>904875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49" y="20859750"/>
          <a:ext cx="771875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476249</xdr:colOff>
      <xdr:row>75</xdr:row>
      <xdr:rowOff>171450</xdr:rowOff>
    </xdr:from>
    <xdr:to>
      <xdr:col>1</xdr:col>
      <xdr:colOff>1551349</xdr:colOff>
      <xdr:row>75</xdr:row>
      <xdr:rowOff>895350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999" y="24660225"/>
          <a:ext cx="1075100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77</xdr:row>
      <xdr:rowOff>185186</xdr:rowOff>
    </xdr:from>
    <xdr:to>
      <xdr:col>1</xdr:col>
      <xdr:colOff>1552575</xdr:colOff>
      <xdr:row>77</xdr:row>
      <xdr:rowOff>933450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26540861"/>
          <a:ext cx="1143000" cy="748264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371476</xdr:colOff>
      <xdr:row>78</xdr:row>
      <xdr:rowOff>180975</xdr:rowOff>
    </xdr:from>
    <xdr:to>
      <xdr:col>1</xdr:col>
      <xdr:colOff>1403000</xdr:colOff>
      <xdr:row>78</xdr:row>
      <xdr:rowOff>876298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6" y="27508200"/>
          <a:ext cx="1031524" cy="695323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79</xdr:row>
      <xdr:rowOff>217386</xdr:rowOff>
    </xdr:from>
    <xdr:to>
      <xdr:col>1</xdr:col>
      <xdr:colOff>1457326</xdr:colOff>
      <xdr:row>79</xdr:row>
      <xdr:rowOff>1008029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28449486"/>
          <a:ext cx="1066800" cy="790643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466726</xdr:colOff>
      <xdr:row>76</xdr:row>
      <xdr:rowOff>193944</xdr:rowOff>
    </xdr:from>
    <xdr:to>
      <xdr:col>1</xdr:col>
      <xdr:colOff>1543050</xdr:colOff>
      <xdr:row>76</xdr:row>
      <xdr:rowOff>914401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6" y="25625694"/>
          <a:ext cx="1076324" cy="720457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80</xdr:row>
      <xdr:rowOff>208343</xdr:rowOff>
    </xdr:from>
    <xdr:to>
      <xdr:col>1</xdr:col>
      <xdr:colOff>1543050</xdr:colOff>
      <xdr:row>80</xdr:row>
      <xdr:rowOff>990600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29469143"/>
          <a:ext cx="1209675" cy="782257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82</xdr:row>
      <xdr:rowOff>323849</xdr:rowOff>
    </xdr:from>
    <xdr:to>
      <xdr:col>1</xdr:col>
      <xdr:colOff>1514475</xdr:colOff>
      <xdr:row>82</xdr:row>
      <xdr:rowOff>991166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1" y="31613474"/>
          <a:ext cx="1209674" cy="667317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81</xdr:row>
      <xdr:rowOff>304200</xdr:rowOff>
    </xdr:from>
    <xdr:to>
      <xdr:col>1</xdr:col>
      <xdr:colOff>1419226</xdr:colOff>
      <xdr:row>82</xdr:row>
      <xdr:rowOff>19049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6" y="30574650"/>
          <a:ext cx="1104900" cy="734024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83</xdr:row>
      <xdr:rowOff>190500</xdr:rowOff>
    </xdr:from>
    <xdr:to>
      <xdr:col>1</xdr:col>
      <xdr:colOff>1333500</xdr:colOff>
      <xdr:row>83</xdr:row>
      <xdr:rowOff>935732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32546925"/>
          <a:ext cx="942974" cy="745232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457202</xdr:colOff>
      <xdr:row>84</xdr:row>
      <xdr:rowOff>314324</xdr:rowOff>
    </xdr:from>
    <xdr:to>
      <xdr:col>1</xdr:col>
      <xdr:colOff>1479020</xdr:colOff>
      <xdr:row>84</xdr:row>
      <xdr:rowOff>1171575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2" y="33632774"/>
          <a:ext cx="1021818" cy="85725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293687</xdr:colOff>
      <xdr:row>56</xdr:row>
      <xdr:rowOff>283862</xdr:rowOff>
    </xdr:from>
    <xdr:ext cx="1352494" cy="694461"/>
    <xdr:pic>
      <xdr:nvPicPr>
        <xdr:cNvPr id="2" name="image15.jpeg">
          <a:extLst>
            <a:ext uri="{FF2B5EF4-FFF2-40B4-BE49-F238E27FC236}">
              <a16:creationId xmlns="" xmlns:a16="http://schemas.microsoft.com/office/drawing/2014/main" id="{F118FBD0-2DF2-9D47-ADC1-792001FC8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437" y="16504937"/>
          <a:ext cx="1352494" cy="694461"/>
        </a:xfrm>
        <a:prstGeom prst="rect">
          <a:avLst/>
        </a:prstGeom>
      </xdr:spPr>
    </xdr:pic>
    <xdr:clientData/>
  </xdr:oneCellAnchor>
  <xdr:absoluteAnchor>
    <xdr:pos x="518320" y="14373224"/>
    <xdr:ext cx="1535092" cy="753689"/>
    <xdr:pic>
      <xdr:nvPicPr>
        <xdr:cNvPr id="3" name="image14.jpeg">
          <a:extLst>
            <a:ext uri="{FF2B5EF4-FFF2-40B4-BE49-F238E27FC236}">
              <a16:creationId xmlns="" xmlns:a16="http://schemas.microsoft.com/office/drawing/2014/main" id="{6C470300-D97B-0444-A0F8-0E2DB954D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320" y="14373224"/>
          <a:ext cx="1535092" cy="753689"/>
        </a:xfrm>
        <a:prstGeom prst="rect">
          <a:avLst/>
        </a:prstGeom>
      </xdr:spPr>
    </xdr:pic>
    <xdr:clientData/>
  </xdr:absoluteAnchor>
  <xdr:twoCellAnchor editAs="oneCell">
    <xdr:from>
      <xdr:col>1</xdr:col>
      <xdr:colOff>405355</xdr:colOff>
      <xdr:row>11</xdr:row>
      <xdr:rowOff>104775</xdr:rowOff>
    </xdr:from>
    <xdr:to>
      <xdr:col>1</xdr:col>
      <xdr:colOff>1817683</xdr:colOff>
      <xdr:row>14</xdr:row>
      <xdr:rowOff>242088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2F48066-3F89-0E40-8EBA-57B1BFF00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flipH="1">
          <a:off x="691105" y="2457450"/>
          <a:ext cx="1412328" cy="965988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21</xdr:row>
      <xdr:rowOff>58737</xdr:rowOff>
    </xdr:from>
    <xdr:to>
      <xdr:col>1</xdr:col>
      <xdr:colOff>1627478</xdr:colOff>
      <xdr:row>24</xdr:row>
      <xdr:rowOff>79839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4397D4D6-9A11-1842-BDC4-28BE45BA6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flipH="1">
          <a:off x="514350" y="5307012"/>
          <a:ext cx="1398878" cy="878352"/>
        </a:xfrm>
        <a:prstGeom prst="rect">
          <a:avLst/>
        </a:prstGeom>
      </xdr:spPr>
    </xdr:pic>
    <xdr:clientData/>
  </xdr:twoCellAnchor>
  <xdr:absoluteAnchor>
    <xdr:pos x="495300" y="8610600"/>
    <xdr:ext cx="1568601" cy="866775"/>
    <xdr:pic>
      <xdr:nvPicPr>
        <xdr:cNvPr id="6" name="image12.jpeg">
          <a:extLst>
            <a:ext uri="{FF2B5EF4-FFF2-40B4-BE49-F238E27FC236}">
              <a16:creationId xmlns="" xmlns:a16="http://schemas.microsoft.com/office/drawing/2014/main" id="{4850ACFB-A96F-2B45-9CE4-AC01705E3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95300" y="8610600"/>
          <a:ext cx="1568601" cy="866775"/>
        </a:xfrm>
        <a:prstGeom prst="rect">
          <a:avLst/>
        </a:prstGeom>
      </xdr:spPr>
    </xdr:pic>
    <xdr:clientData/>
  </xdr:absoluteAnchor>
  <xdr:twoCellAnchor editAs="oneCell">
    <xdr:from>
      <xdr:col>1</xdr:col>
      <xdr:colOff>255620</xdr:colOff>
      <xdr:row>37</xdr:row>
      <xdr:rowOff>309561</xdr:rowOff>
    </xdr:from>
    <xdr:to>
      <xdr:col>1</xdr:col>
      <xdr:colOff>1790701</xdr:colOff>
      <xdr:row>41</xdr:row>
      <xdr:rowOff>290884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41370" y="10472736"/>
          <a:ext cx="1535081" cy="1238623"/>
        </a:xfrm>
        <a:prstGeom prst="rect">
          <a:avLst/>
        </a:prstGeom>
      </xdr:spPr>
    </xdr:pic>
    <xdr:clientData/>
  </xdr:twoCellAnchor>
  <xdr:twoCellAnchor editAs="oneCell">
    <xdr:from>
      <xdr:col>2</xdr:col>
      <xdr:colOff>340571</xdr:colOff>
      <xdr:row>2</xdr:row>
      <xdr:rowOff>71439</xdr:rowOff>
    </xdr:from>
    <xdr:to>
      <xdr:col>5</xdr:col>
      <xdr:colOff>476249</xdr:colOff>
      <xdr:row>7</xdr:row>
      <xdr:rowOff>9525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4171" y="214314"/>
          <a:ext cx="2621703" cy="1204911"/>
        </a:xfrm>
        <a:prstGeom prst="rect">
          <a:avLst/>
        </a:prstGeom>
      </xdr:spPr>
    </xdr:pic>
    <xdr:clientData/>
  </xdr:twoCellAnchor>
  <xdr:twoCellAnchor editAs="oneCell">
    <xdr:from>
      <xdr:col>1</xdr:col>
      <xdr:colOff>357188</xdr:colOff>
      <xdr:row>25</xdr:row>
      <xdr:rowOff>241296</xdr:rowOff>
    </xdr:from>
    <xdr:to>
      <xdr:col>1</xdr:col>
      <xdr:colOff>1736646</xdr:colOff>
      <xdr:row>27</xdr:row>
      <xdr:rowOff>288923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938" y="6480171"/>
          <a:ext cx="1379458" cy="619127"/>
        </a:xfrm>
        <a:prstGeom prst="rect">
          <a:avLst/>
        </a:prstGeom>
      </xdr:spPr>
    </xdr:pic>
    <xdr:clientData/>
  </xdr:twoCellAnchor>
  <xdr:twoCellAnchor editAs="oneCell">
    <xdr:from>
      <xdr:col>1</xdr:col>
      <xdr:colOff>490539</xdr:colOff>
      <xdr:row>65</xdr:row>
      <xdr:rowOff>208579</xdr:rowOff>
    </xdr:from>
    <xdr:to>
      <xdr:col>1</xdr:col>
      <xdr:colOff>1343024</xdr:colOff>
      <xdr:row>67</xdr:row>
      <xdr:rowOff>299725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9" y="19591954"/>
          <a:ext cx="852485" cy="767421"/>
        </a:xfrm>
        <a:prstGeom prst="rect">
          <a:avLst/>
        </a:prstGeom>
      </xdr:spPr>
    </xdr:pic>
    <xdr:clientData/>
  </xdr:twoCellAnchor>
  <xdr:twoCellAnchor editAs="oneCell">
    <xdr:from>
      <xdr:col>1</xdr:col>
      <xdr:colOff>512763</xdr:colOff>
      <xdr:row>68</xdr:row>
      <xdr:rowOff>190500</xdr:rowOff>
    </xdr:from>
    <xdr:to>
      <xdr:col>1</xdr:col>
      <xdr:colOff>1608138</xdr:colOff>
      <xdr:row>70</xdr:row>
      <xdr:rowOff>32506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3" y="20583525"/>
          <a:ext cx="1095375" cy="623056"/>
        </a:xfrm>
        <a:prstGeom prst="rect">
          <a:avLst/>
        </a:prstGeom>
      </xdr:spPr>
    </xdr:pic>
    <xdr:clientData/>
  </xdr:twoCellAnchor>
  <xdr:twoCellAnchor editAs="oneCell">
    <xdr:from>
      <xdr:col>1</xdr:col>
      <xdr:colOff>328612</xdr:colOff>
      <xdr:row>60</xdr:row>
      <xdr:rowOff>19050</xdr:rowOff>
    </xdr:from>
    <xdr:to>
      <xdr:col>1</xdr:col>
      <xdr:colOff>1690384</xdr:colOff>
      <xdr:row>61</xdr:row>
      <xdr:rowOff>370681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362" y="17764125"/>
          <a:ext cx="1361772" cy="732631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</xdr:colOff>
      <xdr:row>56</xdr:row>
      <xdr:rowOff>127000</xdr:rowOff>
    </xdr:from>
    <xdr:to>
      <xdr:col>7</xdr:col>
      <xdr:colOff>219074</xdr:colOff>
      <xdr:row>57</xdr:row>
      <xdr:rowOff>222249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0350" y="16348075"/>
          <a:ext cx="2387599" cy="476249"/>
        </a:xfrm>
        <a:prstGeom prst="rect">
          <a:avLst/>
        </a:prstGeom>
      </xdr:spPr>
    </xdr:pic>
    <xdr:clientData/>
  </xdr:twoCellAnchor>
  <xdr:twoCellAnchor editAs="oneCell">
    <xdr:from>
      <xdr:col>4</xdr:col>
      <xdr:colOff>15879</xdr:colOff>
      <xdr:row>55</xdr:row>
      <xdr:rowOff>31749</xdr:rowOff>
    </xdr:from>
    <xdr:to>
      <xdr:col>7</xdr:col>
      <xdr:colOff>202407</xdr:colOff>
      <xdr:row>56</xdr:row>
      <xdr:rowOff>127000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4479" y="15871824"/>
          <a:ext cx="2386803" cy="476251"/>
        </a:xfrm>
        <a:prstGeom prst="rect">
          <a:avLst/>
        </a:prstGeom>
      </xdr:spPr>
    </xdr:pic>
    <xdr:clientData/>
  </xdr:twoCellAnchor>
  <xdr:twoCellAnchor editAs="oneCell">
    <xdr:from>
      <xdr:col>4</xdr:col>
      <xdr:colOff>7938</xdr:colOff>
      <xdr:row>57</xdr:row>
      <xdr:rowOff>261939</xdr:rowOff>
    </xdr:from>
    <xdr:to>
      <xdr:col>7</xdr:col>
      <xdr:colOff>285750</xdr:colOff>
      <xdr:row>58</xdr:row>
      <xdr:rowOff>357189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6538" y="16864014"/>
          <a:ext cx="2478087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210344</xdr:colOff>
      <xdr:row>44</xdr:row>
      <xdr:rowOff>43656</xdr:rowOff>
    </xdr:from>
    <xdr:to>
      <xdr:col>1</xdr:col>
      <xdr:colOff>1745425</xdr:colOff>
      <xdr:row>47</xdr:row>
      <xdr:rowOff>297656</xdr:rowOff>
    </xdr:to>
    <xdr:pic>
      <xdr:nvPicPr>
        <xdr:cNvPr id="16" name="Рисунок 15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6094" y="12426156"/>
          <a:ext cx="1535081" cy="119697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314323</xdr:colOff>
      <xdr:row>62</xdr:row>
      <xdr:rowOff>209550</xdr:rowOff>
    </xdr:from>
    <xdr:to>
      <xdr:col>1</xdr:col>
      <xdr:colOff>1590675</xdr:colOff>
      <xdr:row>64</xdr:row>
      <xdr:rowOff>217261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00073" y="18716625"/>
          <a:ext cx="1276352" cy="607786"/>
        </a:xfrm>
        <a:prstGeom prst="rect">
          <a:avLst/>
        </a:prstGeom>
      </xdr:spPr>
    </xdr:pic>
    <xdr:clientData/>
  </xdr:twoCellAnchor>
  <xdr:twoCellAnchor editAs="oneCell">
    <xdr:from>
      <xdr:col>1</xdr:col>
      <xdr:colOff>495300</xdr:colOff>
      <xdr:row>15</xdr:row>
      <xdr:rowOff>243940</xdr:rowOff>
    </xdr:from>
    <xdr:to>
      <xdr:col>1</xdr:col>
      <xdr:colOff>1788219</xdr:colOff>
      <xdr:row>18</xdr:row>
      <xdr:rowOff>219074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663415"/>
          <a:ext cx="1292919" cy="803809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78</xdr:row>
      <xdr:rowOff>247650</xdr:rowOff>
    </xdr:from>
    <xdr:to>
      <xdr:col>1</xdr:col>
      <xdr:colOff>1601741</xdr:colOff>
      <xdr:row>78</xdr:row>
      <xdr:rowOff>914400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24288750"/>
          <a:ext cx="1220741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609599</xdr:colOff>
      <xdr:row>70</xdr:row>
      <xdr:rowOff>209550</xdr:rowOff>
    </xdr:from>
    <xdr:to>
      <xdr:col>1</xdr:col>
      <xdr:colOff>1381474</xdr:colOff>
      <xdr:row>70</xdr:row>
      <xdr:rowOff>904875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49" y="21383625"/>
          <a:ext cx="771875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476249</xdr:colOff>
      <xdr:row>79</xdr:row>
      <xdr:rowOff>171450</xdr:rowOff>
    </xdr:from>
    <xdr:to>
      <xdr:col>1</xdr:col>
      <xdr:colOff>1551349</xdr:colOff>
      <xdr:row>79</xdr:row>
      <xdr:rowOff>895350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999" y="25184100"/>
          <a:ext cx="1075100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81</xdr:row>
      <xdr:rowOff>185186</xdr:rowOff>
    </xdr:from>
    <xdr:to>
      <xdr:col>1</xdr:col>
      <xdr:colOff>1552575</xdr:colOff>
      <xdr:row>81</xdr:row>
      <xdr:rowOff>933450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27064736"/>
          <a:ext cx="1143000" cy="748264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371476</xdr:colOff>
      <xdr:row>82</xdr:row>
      <xdr:rowOff>180975</xdr:rowOff>
    </xdr:from>
    <xdr:to>
      <xdr:col>1</xdr:col>
      <xdr:colOff>1403000</xdr:colOff>
      <xdr:row>82</xdr:row>
      <xdr:rowOff>876298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6" y="28032075"/>
          <a:ext cx="1031524" cy="695323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83</xdr:row>
      <xdr:rowOff>217386</xdr:rowOff>
    </xdr:from>
    <xdr:to>
      <xdr:col>1</xdr:col>
      <xdr:colOff>1457326</xdr:colOff>
      <xdr:row>83</xdr:row>
      <xdr:rowOff>1008029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28973361"/>
          <a:ext cx="1066800" cy="790643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466726</xdr:colOff>
      <xdr:row>80</xdr:row>
      <xdr:rowOff>193944</xdr:rowOff>
    </xdr:from>
    <xdr:to>
      <xdr:col>1</xdr:col>
      <xdr:colOff>1543050</xdr:colOff>
      <xdr:row>80</xdr:row>
      <xdr:rowOff>914401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6" y="26149569"/>
          <a:ext cx="1076324" cy="720457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84</xdr:row>
      <xdr:rowOff>208343</xdr:rowOff>
    </xdr:from>
    <xdr:to>
      <xdr:col>1</xdr:col>
      <xdr:colOff>1543050</xdr:colOff>
      <xdr:row>84</xdr:row>
      <xdr:rowOff>990600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29993018"/>
          <a:ext cx="1209675" cy="782257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86</xdr:row>
      <xdr:rowOff>323849</xdr:rowOff>
    </xdr:from>
    <xdr:to>
      <xdr:col>1</xdr:col>
      <xdr:colOff>1514475</xdr:colOff>
      <xdr:row>86</xdr:row>
      <xdr:rowOff>991166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1" y="32137349"/>
          <a:ext cx="1209674" cy="667317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85</xdr:row>
      <xdr:rowOff>304200</xdr:rowOff>
    </xdr:from>
    <xdr:to>
      <xdr:col>1</xdr:col>
      <xdr:colOff>1419226</xdr:colOff>
      <xdr:row>86</xdr:row>
      <xdr:rowOff>19049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6" y="31098525"/>
          <a:ext cx="1104900" cy="734024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87</xdr:row>
      <xdr:rowOff>190500</xdr:rowOff>
    </xdr:from>
    <xdr:to>
      <xdr:col>1</xdr:col>
      <xdr:colOff>1333500</xdr:colOff>
      <xdr:row>87</xdr:row>
      <xdr:rowOff>935732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33070800"/>
          <a:ext cx="942974" cy="745232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457202</xdr:colOff>
      <xdr:row>88</xdr:row>
      <xdr:rowOff>314324</xdr:rowOff>
    </xdr:from>
    <xdr:to>
      <xdr:col>1</xdr:col>
      <xdr:colOff>1479020</xdr:colOff>
      <xdr:row>88</xdr:row>
      <xdr:rowOff>1171575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2" y="34156649"/>
          <a:ext cx="1021818" cy="85725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293687</xdr:colOff>
      <xdr:row>56</xdr:row>
      <xdr:rowOff>283862</xdr:rowOff>
    </xdr:from>
    <xdr:ext cx="1352494" cy="694461"/>
    <xdr:pic>
      <xdr:nvPicPr>
        <xdr:cNvPr id="2" name="image15.jpeg">
          <a:extLst>
            <a:ext uri="{FF2B5EF4-FFF2-40B4-BE49-F238E27FC236}">
              <a16:creationId xmlns="" xmlns:a16="http://schemas.microsoft.com/office/drawing/2014/main" id="{F118FBD0-2DF2-9D47-ADC1-792001FC8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437" y="15933437"/>
          <a:ext cx="1352494" cy="694461"/>
        </a:xfrm>
        <a:prstGeom prst="rect">
          <a:avLst/>
        </a:prstGeom>
      </xdr:spPr>
    </xdr:pic>
    <xdr:clientData/>
  </xdr:oneCellAnchor>
  <xdr:absoluteAnchor>
    <xdr:pos x="518320" y="14373224"/>
    <xdr:ext cx="1535092" cy="753689"/>
    <xdr:pic>
      <xdr:nvPicPr>
        <xdr:cNvPr id="3" name="image14.jpeg">
          <a:extLst>
            <a:ext uri="{FF2B5EF4-FFF2-40B4-BE49-F238E27FC236}">
              <a16:creationId xmlns="" xmlns:a16="http://schemas.microsoft.com/office/drawing/2014/main" id="{6C470300-D97B-0444-A0F8-0E2DB954D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320" y="14373224"/>
          <a:ext cx="1535092" cy="753689"/>
        </a:xfrm>
        <a:prstGeom prst="rect">
          <a:avLst/>
        </a:prstGeom>
      </xdr:spPr>
    </xdr:pic>
    <xdr:clientData/>
  </xdr:absoluteAnchor>
  <xdr:twoCellAnchor editAs="oneCell">
    <xdr:from>
      <xdr:col>1</xdr:col>
      <xdr:colOff>405355</xdr:colOff>
      <xdr:row>11</xdr:row>
      <xdr:rowOff>104775</xdr:rowOff>
    </xdr:from>
    <xdr:to>
      <xdr:col>1</xdr:col>
      <xdr:colOff>1817683</xdr:colOff>
      <xdr:row>14</xdr:row>
      <xdr:rowOff>242088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2F48066-3F89-0E40-8EBA-57B1BFF00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flipH="1">
          <a:off x="691105" y="2419350"/>
          <a:ext cx="1412328" cy="965988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21</xdr:row>
      <xdr:rowOff>58737</xdr:rowOff>
    </xdr:from>
    <xdr:to>
      <xdr:col>1</xdr:col>
      <xdr:colOff>1627478</xdr:colOff>
      <xdr:row>24</xdr:row>
      <xdr:rowOff>79839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4397D4D6-9A11-1842-BDC4-28BE45BA6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flipH="1">
          <a:off x="514350" y="5154612"/>
          <a:ext cx="1398878" cy="878352"/>
        </a:xfrm>
        <a:prstGeom prst="rect">
          <a:avLst/>
        </a:prstGeom>
      </xdr:spPr>
    </xdr:pic>
    <xdr:clientData/>
  </xdr:twoCellAnchor>
  <xdr:absoluteAnchor>
    <xdr:pos x="495300" y="8610600"/>
    <xdr:ext cx="1568601" cy="866775"/>
    <xdr:pic>
      <xdr:nvPicPr>
        <xdr:cNvPr id="6" name="image12.jpeg">
          <a:extLst>
            <a:ext uri="{FF2B5EF4-FFF2-40B4-BE49-F238E27FC236}">
              <a16:creationId xmlns="" xmlns:a16="http://schemas.microsoft.com/office/drawing/2014/main" id="{4850ACFB-A96F-2B45-9CE4-AC01705E3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95300" y="8610600"/>
          <a:ext cx="1568601" cy="866775"/>
        </a:xfrm>
        <a:prstGeom prst="rect">
          <a:avLst/>
        </a:prstGeom>
      </xdr:spPr>
    </xdr:pic>
    <xdr:clientData/>
  </xdr:absoluteAnchor>
  <xdr:twoCellAnchor editAs="oneCell">
    <xdr:from>
      <xdr:col>1</xdr:col>
      <xdr:colOff>255620</xdr:colOff>
      <xdr:row>37</xdr:row>
      <xdr:rowOff>309561</xdr:rowOff>
    </xdr:from>
    <xdr:to>
      <xdr:col>1</xdr:col>
      <xdr:colOff>1790701</xdr:colOff>
      <xdr:row>41</xdr:row>
      <xdr:rowOff>290884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41370" y="9901236"/>
          <a:ext cx="1535081" cy="1238623"/>
        </a:xfrm>
        <a:prstGeom prst="rect">
          <a:avLst/>
        </a:prstGeom>
      </xdr:spPr>
    </xdr:pic>
    <xdr:clientData/>
  </xdr:twoCellAnchor>
  <xdr:twoCellAnchor editAs="oneCell">
    <xdr:from>
      <xdr:col>2</xdr:col>
      <xdr:colOff>340571</xdr:colOff>
      <xdr:row>2</xdr:row>
      <xdr:rowOff>71439</xdr:rowOff>
    </xdr:from>
    <xdr:to>
      <xdr:col>5</xdr:col>
      <xdr:colOff>476249</xdr:colOff>
      <xdr:row>7</xdr:row>
      <xdr:rowOff>9525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4171" y="214314"/>
          <a:ext cx="2621703" cy="1204911"/>
        </a:xfrm>
        <a:prstGeom prst="rect">
          <a:avLst/>
        </a:prstGeom>
      </xdr:spPr>
    </xdr:pic>
    <xdr:clientData/>
  </xdr:twoCellAnchor>
  <xdr:twoCellAnchor editAs="oneCell">
    <xdr:from>
      <xdr:col>1</xdr:col>
      <xdr:colOff>357188</xdr:colOff>
      <xdr:row>25</xdr:row>
      <xdr:rowOff>241296</xdr:rowOff>
    </xdr:from>
    <xdr:to>
      <xdr:col>1</xdr:col>
      <xdr:colOff>1736646</xdr:colOff>
      <xdr:row>27</xdr:row>
      <xdr:rowOff>288923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938" y="6480171"/>
          <a:ext cx="1379458" cy="619127"/>
        </a:xfrm>
        <a:prstGeom prst="rect">
          <a:avLst/>
        </a:prstGeom>
      </xdr:spPr>
    </xdr:pic>
    <xdr:clientData/>
  </xdr:twoCellAnchor>
  <xdr:twoCellAnchor editAs="oneCell">
    <xdr:from>
      <xdr:col>1</xdr:col>
      <xdr:colOff>490539</xdr:colOff>
      <xdr:row>65</xdr:row>
      <xdr:rowOff>208579</xdr:rowOff>
    </xdr:from>
    <xdr:to>
      <xdr:col>1</xdr:col>
      <xdr:colOff>1343024</xdr:colOff>
      <xdr:row>67</xdr:row>
      <xdr:rowOff>299725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9" y="19020454"/>
          <a:ext cx="852485" cy="767421"/>
        </a:xfrm>
        <a:prstGeom prst="rect">
          <a:avLst/>
        </a:prstGeom>
      </xdr:spPr>
    </xdr:pic>
    <xdr:clientData/>
  </xdr:twoCellAnchor>
  <xdr:twoCellAnchor editAs="oneCell">
    <xdr:from>
      <xdr:col>1</xdr:col>
      <xdr:colOff>512763</xdr:colOff>
      <xdr:row>68</xdr:row>
      <xdr:rowOff>190500</xdr:rowOff>
    </xdr:from>
    <xdr:to>
      <xdr:col>1</xdr:col>
      <xdr:colOff>1608138</xdr:colOff>
      <xdr:row>70</xdr:row>
      <xdr:rowOff>32506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3" y="20012025"/>
          <a:ext cx="1095375" cy="623056"/>
        </a:xfrm>
        <a:prstGeom prst="rect">
          <a:avLst/>
        </a:prstGeom>
      </xdr:spPr>
    </xdr:pic>
    <xdr:clientData/>
  </xdr:twoCellAnchor>
  <xdr:twoCellAnchor editAs="oneCell">
    <xdr:from>
      <xdr:col>1</xdr:col>
      <xdr:colOff>328612</xdr:colOff>
      <xdr:row>60</xdr:row>
      <xdr:rowOff>19050</xdr:rowOff>
    </xdr:from>
    <xdr:to>
      <xdr:col>1</xdr:col>
      <xdr:colOff>1690384</xdr:colOff>
      <xdr:row>61</xdr:row>
      <xdr:rowOff>370681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362" y="17192625"/>
          <a:ext cx="1361772" cy="732631"/>
        </a:xfrm>
        <a:prstGeom prst="rect">
          <a:avLst/>
        </a:prstGeom>
      </xdr:spPr>
    </xdr:pic>
    <xdr:clientData/>
  </xdr:twoCellAnchor>
  <xdr:twoCellAnchor editAs="oneCell">
    <xdr:from>
      <xdr:col>4</xdr:col>
      <xdr:colOff>31751</xdr:colOff>
      <xdr:row>56</xdr:row>
      <xdr:rowOff>127000</xdr:rowOff>
    </xdr:from>
    <xdr:to>
      <xdr:col>7</xdr:col>
      <xdr:colOff>190500</xdr:colOff>
      <xdr:row>57</xdr:row>
      <xdr:rowOff>222249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0351" y="15776575"/>
          <a:ext cx="2359024" cy="476249"/>
        </a:xfrm>
        <a:prstGeom prst="rect">
          <a:avLst/>
        </a:prstGeom>
      </xdr:spPr>
    </xdr:pic>
    <xdr:clientData/>
  </xdr:twoCellAnchor>
  <xdr:twoCellAnchor editAs="oneCell">
    <xdr:from>
      <xdr:col>4</xdr:col>
      <xdr:colOff>15879</xdr:colOff>
      <xdr:row>55</xdr:row>
      <xdr:rowOff>31749</xdr:rowOff>
    </xdr:from>
    <xdr:to>
      <xdr:col>7</xdr:col>
      <xdr:colOff>133349</xdr:colOff>
      <xdr:row>56</xdr:row>
      <xdr:rowOff>127000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4479" y="15300324"/>
          <a:ext cx="2317745" cy="476251"/>
        </a:xfrm>
        <a:prstGeom prst="rect">
          <a:avLst/>
        </a:prstGeom>
      </xdr:spPr>
    </xdr:pic>
    <xdr:clientData/>
  </xdr:twoCellAnchor>
  <xdr:twoCellAnchor editAs="oneCell">
    <xdr:from>
      <xdr:col>4</xdr:col>
      <xdr:colOff>7938</xdr:colOff>
      <xdr:row>57</xdr:row>
      <xdr:rowOff>261939</xdr:rowOff>
    </xdr:from>
    <xdr:to>
      <xdr:col>7</xdr:col>
      <xdr:colOff>285750</xdr:colOff>
      <xdr:row>58</xdr:row>
      <xdr:rowOff>357189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6538" y="16292514"/>
          <a:ext cx="2478087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210344</xdr:colOff>
      <xdr:row>44</xdr:row>
      <xdr:rowOff>43656</xdr:rowOff>
    </xdr:from>
    <xdr:to>
      <xdr:col>1</xdr:col>
      <xdr:colOff>1745425</xdr:colOff>
      <xdr:row>47</xdr:row>
      <xdr:rowOff>297656</xdr:rowOff>
    </xdr:to>
    <xdr:pic>
      <xdr:nvPicPr>
        <xdr:cNvPr id="16" name="Рисунок 15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6094" y="11854656"/>
          <a:ext cx="1535081" cy="119697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314323</xdr:colOff>
      <xdr:row>62</xdr:row>
      <xdr:rowOff>209550</xdr:rowOff>
    </xdr:from>
    <xdr:to>
      <xdr:col>1</xdr:col>
      <xdr:colOff>1590675</xdr:colOff>
      <xdr:row>64</xdr:row>
      <xdr:rowOff>217261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00073" y="18145125"/>
          <a:ext cx="1276352" cy="607786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</xdr:colOff>
      <xdr:row>15</xdr:row>
      <xdr:rowOff>236476</xdr:rowOff>
    </xdr:from>
    <xdr:to>
      <xdr:col>1</xdr:col>
      <xdr:colOff>1752600</xdr:colOff>
      <xdr:row>18</xdr:row>
      <xdr:rowOff>219074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" y="3655951"/>
          <a:ext cx="1304925" cy="811273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78</xdr:row>
      <xdr:rowOff>247650</xdr:rowOff>
    </xdr:from>
    <xdr:to>
      <xdr:col>1</xdr:col>
      <xdr:colOff>1601741</xdr:colOff>
      <xdr:row>78</xdr:row>
      <xdr:rowOff>914400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23717250"/>
          <a:ext cx="1220741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609599</xdr:colOff>
      <xdr:row>70</xdr:row>
      <xdr:rowOff>209550</xdr:rowOff>
    </xdr:from>
    <xdr:to>
      <xdr:col>1</xdr:col>
      <xdr:colOff>1381474</xdr:colOff>
      <xdr:row>70</xdr:row>
      <xdr:rowOff>904875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49" y="20812125"/>
          <a:ext cx="771875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476249</xdr:colOff>
      <xdr:row>79</xdr:row>
      <xdr:rowOff>171450</xdr:rowOff>
    </xdr:from>
    <xdr:to>
      <xdr:col>1</xdr:col>
      <xdr:colOff>1551349</xdr:colOff>
      <xdr:row>79</xdr:row>
      <xdr:rowOff>895350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999" y="24612600"/>
          <a:ext cx="1075100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81</xdr:row>
      <xdr:rowOff>185186</xdr:rowOff>
    </xdr:from>
    <xdr:to>
      <xdr:col>1</xdr:col>
      <xdr:colOff>1552575</xdr:colOff>
      <xdr:row>81</xdr:row>
      <xdr:rowOff>933450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26493236"/>
          <a:ext cx="1143000" cy="748264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371476</xdr:colOff>
      <xdr:row>82</xdr:row>
      <xdr:rowOff>180975</xdr:rowOff>
    </xdr:from>
    <xdr:to>
      <xdr:col>1</xdr:col>
      <xdr:colOff>1403000</xdr:colOff>
      <xdr:row>82</xdr:row>
      <xdr:rowOff>876298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6" y="27460575"/>
          <a:ext cx="1031524" cy="695323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83</xdr:row>
      <xdr:rowOff>217386</xdr:rowOff>
    </xdr:from>
    <xdr:to>
      <xdr:col>1</xdr:col>
      <xdr:colOff>1457326</xdr:colOff>
      <xdr:row>83</xdr:row>
      <xdr:rowOff>1008029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28401861"/>
          <a:ext cx="1066800" cy="790643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466726</xdr:colOff>
      <xdr:row>80</xdr:row>
      <xdr:rowOff>193944</xdr:rowOff>
    </xdr:from>
    <xdr:to>
      <xdr:col>1</xdr:col>
      <xdr:colOff>1543050</xdr:colOff>
      <xdr:row>80</xdr:row>
      <xdr:rowOff>914401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6" y="25578069"/>
          <a:ext cx="1076324" cy="720457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84</xdr:row>
      <xdr:rowOff>208343</xdr:rowOff>
    </xdr:from>
    <xdr:to>
      <xdr:col>1</xdr:col>
      <xdr:colOff>1543050</xdr:colOff>
      <xdr:row>84</xdr:row>
      <xdr:rowOff>990600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29421518"/>
          <a:ext cx="1209675" cy="782257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86</xdr:row>
      <xdr:rowOff>323849</xdr:rowOff>
    </xdr:from>
    <xdr:to>
      <xdr:col>1</xdr:col>
      <xdr:colOff>1514475</xdr:colOff>
      <xdr:row>86</xdr:row>
      <xdr:rowOff>991166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1" y="31565849"/>
          <a:ext cx="1209674" cy="667317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85</xdr:row>
      <xdr:rowOff>304200</xdr:rowOff>
    </xdr:from>
    <xdr:to>
      <xdr:col>1</xdr:col>
      <xdr:colOff>1419226</xdr:colOff>
      <xdr:row>86</xdr:row>
      <xdr:rowOff>19049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6" y="30527025"/>
          <a:ext cx="1104900" cy="734024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87</xdr:row>
      <xdr:rowOff>190500</xdr:rowOff>
    </xdr:from>
    <xdr:to>
      <xdr:col>1</xdr:col>
      <xdr:colOff>1333500</xdr:colOff>
      <xdr:row>87</xdr:row>
      <xdr:rowOff>935732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32499300"/>
          <a:ext cx="942974" cy="745232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457202</xdr:colOff>
      <xdr:row>88</xdr:row>
      <xdr:rowOff>314324</xdr:rowOff>
    </xdr:from>
    <xdr:to>
      <xdr:col>1</xdr:col>
      <xdr:colOff>1479020</xdr:colOff>
      <xdr:row>88</xdr:row>
      <xdr:rowOff>1171575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2" y="33585149"/>
          <a:ext cx="1021818" cy="85725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293687</xdr:colOff>
      <xdr:row>57</xdr:row>
      <xdr:rowOff>0</xdr:rowOff>
    </xdr:from>
    <xdr:ext cx="1352494" cy="694461"/>
    <xdr:pic>
      <xdr:nvPicPr>
        <xdr:cNvPr id="2" name="image15.jpeg">
          <a:extLst>
            <a:ext uri="{FF2B5EF4-FFF2-40B4-BE49-F238E27FC236}">
              <a16:creationId xmlns="" xmlns:a16="http://schemas.microsoft.com/office/drawing/2014/main" id="{F118FBD0-2DF2-9D47-ADC1-792001FC8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437" y="15933437"/>
          <a:ext cx="1352494" cy="694461"/>
        </a:xfrm>
        <a:prstGeom prst="rect">
          <a:avLst/>
        </a:prstGeom>
      </xdr:spPr>
    </xdr:pic>
    <xdr:clientData/>
  </xdr:oneCellAnchor>
  <xdr:absoluteAnchor>
    <xdr:pos x="508795" y="15020924"/>
    <xdr:ext cx="1535092" cy="753689"/>
    <xdr:pic>
      <xdr:nvPicPr>
        <xdr:cNvPr id="3" name="image14.jpeg">
          <a:extLst>
            <a:ext uri="{FF2B5EF4-FFF2-40B4-BE49-F238E27FC236}">
              <a16:creationId xmlns="" xmlns:a16="http://schemas.microsoft.com/office/drawing/2014/main" id="{6C470300-D97B-0444-A0F8-0E2DB954D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795" y="15020924"/>
          <a:ext cx="1535092" cy="753689"/>
        </a:xfrm>
        <a:prstGeom prst="rect">
          <a:avLst/>
        </a:prstGeom>
      </xdr:spPr>
    </xdr:pic>
    <xdr:clientData/>
  </xdr:absoluteAnchor>
  <xdr:twoCellAnchor editAs="oneCell">
    <xdr:from>
      <xdr:col>1</xdr:col>
      <xdr:colOff>405355</xdr:colOff>
      <xdr:row>11</xdr:row>
      <xdr:rowOff>104775</xdr:rowOff>
    </xdr:from>
    <xdr:to>
      <xdr:col>1</xdr:col>
      <xdr:colOff>1817683</xdr:colOff>
      <xdr:row>14</xdr:row>
      <xdr:rowOff>242088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2F48066-3F89-0E40-8EBA-57B1BFF00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flipH="1">
          <a:off x="691105" y="2419350"/>
          <a:ext cx="1412328" cy="965988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21</xdr:row>
      <xdr:rowOff>58737</xdr:rowOff>
    </xdr:from>
    <xdr:to>
      <xdr:col>1</xdr:col>
      <xdr:colOff>1627478</xdr:colOff>
      <xdr:row>24</xdr:row>
      <xdr:rowOff>79839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4397D4D6-9A11-1842-BDC4-28BE45BA6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flipH="1">
          <a:off x="514350" y="5154612"/>
          <a:ext cx="1398878" cy="878352"/>
        </a:xfrm>
        <a:prstGeom prst="rect">
          <a:avLst/>
        </a:prstGeom>
      </xdr:spPr>
    </xdr:pic>
    <xdr:clientData/>
  </xdr:twoCellAnchor>
  <xdr:absoluteAnchor>
    <xdr:pos x="495300" y="8610600"/>
    <xdr:ext cx="1568601" cy="866775"/>
    <xdr:pic>
      <xdr:nvPicPr>
        <xdr:cNvPr id="6" name="image12.jpeg">
          <a:extLst>
            <a:ext uri="{FF2B5EF4-FFF2-40B4-BE49-F238E27FC236}">
              <a16:creationId xmlns="" xmlns:a16="http://schemas.microsoft.com/office/drawing/2014/main" id="{4850ACFB-A96F-2B45-9CE4-AC01705E3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95300" y="8610600"/>
          <a:ext cx="1568601" cy="866775"/>
        </a:xfrm>
        <a:prstGeom prst="rect">
          <a:avLst/>
        </a:prstGeom>
      </xdr:spPr>
    </xdr:pic>
    <xdr:clientData/>
  </xdr:absoluteAnchor>
  <xdr:twoCellAnchor editAs="oneCell">
    <xdr:from>
      <xdr:col>1</xdr:col>
      <xdr:colOff>255620</xdr:colOff>
      <xdr:row>37</xdr:row>
      <xdr:rowOff>309561</xdr:rowOff>
    </xdr:from>
    <xdr:to>
      <xdr:col>1</xdr:col>
      <xdr:colOff>1790701</xdr:colOff>
      <xdr:row>41</xdr:row>
      <xdr:rowOff>290884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41370" y="9901236"/>
          <a:ext cx="1535081" cy="1238623"/>
        </a:xfrm>
        <a:prstGeom prst="rect">
          <a:avLst/>
        </a:prstGeom>
      </xdr:spPr>
    </xdr:pic>
    <xdr:clientData/>
  </xdr:twoCellAnchor>
  <xdr:twoCellAnchor editAs="oneCell">
    <xdr:from>
      <xdr:col>2</xdr:col>
      <xdr:colOff>340571</xdr:colOff>
      <xdr:row>2</xdr:row>
      <xdr:rowOff>71439</xdr:rowOff>
    </xdr:from>
    <xdr:to>
      <xdr:col>5</xdr:col>
      <xdr:colOff>476249</xdr:colOff>
      <xdr:row>7</xdr:row>
      <xdr:rowOff>9525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4171" y="214314"/>
          <a:ext cx="2621703" cy="1204911"/>
        </a:xfrm>
        <a:prstGeom prst="rect">
          <a:avLst/>
        </a:prstGeom>
      </xdr:spPr>
    </xdr:pic>
    <xdr:clientData/>
  </xdr:twoCellAnchor>
  <xdr:twoCellAnchor editAs="oneCell">
    <xdr:from>
      <xdr:col>1</xdr:col>
      <xdr:colOff>357188</xdr:colOff>
      <xdr:row>25</xdr:row>
      <xdr:rowOff>241296</xdr:rowOff>
    </xdr:from>
    <xdr:to>
      <xdr:col>1</xdr:col>
      <xdr:colOff>1736646</xdr:colOff>
      <xdr:row>26</xdr:row>
      <xdr:rowOff>355598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938" y="6480171"/>
          <a:ext cx="1379458" cy="619127"/>
        </a:xfrm>
        <a:prstGeom prst="rect">
          <a:avLst/>
        </a:prstGeom>
      </xdr:spPr>
    </xdr:pic>
    <xdr:clientData/>
  </xdr:twoCellAnchor>
  <xdr:twoCellAnchor editAs="oneCell">
    <xdr:from>
      <xdr:col>1</xdr:col>
      <xdr:colOff>490539</xdr:colOff>
      <xdr:row>64</xdr:row>
      <xdr:rowOff>208579</xdr:rowOff>
    </xdr:from>
    <xdr:to>
      <xdr:col>1</xdr:col>
      <xdr:colOff>1343024</xdr:colOff>
      <xdr:row>66</xdr:row>
      <xdr:rowOff>299725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9" y="19020454"/>
          <a:ext cx="852485" cy="767421"/>
        </a:xfrm>
        <a:prstGeom prst="rect">
          <a:avLst/>
        </a:prstGeom>
      </xdr:spPr>
    </xdr:pic>
    <xdr:clientData/>
  </xdr:twoCellAnchor>
  <xdr:twoCellAnchor editAs="oneCell">
    <xdr:from>
      <xdr:col>1</xdr:col>
      <xdr:colOff>398463</xdr:colOff>
      <xdr:row>70</xdr:row>
      <xdr:rowOff>304800</xdr:rowOff>
    </xdr:from>
    <xdr:to>
      <xdr:col>1</xdr:col>
      <xdr:colOff>1761768</xdr:colOff>
      <xdr:row>72</xdr:row>
      <xdr:rowOff>299206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213" y="20754975"/>
          <a:ext cx="1363305" cy="775456"/>
        </a:xfrm>
        <a:prstGeom prst="rect">
          <a:avLst/>
        </a:prstGeom>
      </xdr:spPr>
    </xdr:pic>
    <xdr:clientData/>
  </xdr:twoCellAnchor>
  <xdr:twoCellAnchor editAs="oneCell">
    <xdr:from>
      <xdr:col>1</xdr:col>
      <xdr:colOff>328612</xdr:colOff>
      <xdr:row>59</xdr:row>
      <xdr:rowOff>19050</xdr:rowOff>
    </xdr:from>
    <xdr:to>
      <xdr:col>1</xdr:col>
      <xdr:colOff>1690384</xdr:colOff>
      <xdr:row>60</xdr:row>
      <xdr:rowOff>370681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362" y="17192625"/>
          <a:ext cx="1361772" cy="732631"/>
        </a:xfrm>
        <a:prstGeom prst="rect">
          <a:avLst/>
        </a:prstGeom>
      </xdr:spPr>
    </xdr:pic>
    <xdr:clientData/>
  </xdr:twoCellAnchor>
  <xdr:twoCellAnchor editAs="oneCell">
    <xdr:from>
      <xdr:col>4</xdr:col>
      <xdr:colOff>15879</xdr:colOff>
      <xdr:row>56</xdr:row>
      <xdr:rowOff>31749</xdr:rowOff>
    </xdr:from>
    <xdr:to>
      <xdr:col>7</xdr:col>
      <xdr:colOff>133349</xdr:colOff>
      <xdr:row>57</xdr:row>
      <xdr:rowOff>171450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4479" y="15909924"/>
          <a:ext cx="2317745" cy="520701"/>
        </a:xfrm>
        <a:prstGeom prst="rect">
          <a:avLst/>
        </a:prstGeom>
      </xdr:spPr>
    </xdr:pic>
    <xdr:clientData/>
  </xdr:twoCellAnchor>
  <xdr:twoCellAnchor editAs="oneCell">
    <xdr:from>
      <xdr:col>4</xdr:col>
      <xdr:colOff>7939</xdr:colOff>
      <xdr:row>57</xdr:row>
      <xdr:rowOff>171450</xdr:rowOff>
    </xdr:from>
    <xdr:to>
      <xdr:col>7</xdr:col>
      <xdr:colOff>180976</xdr:colOff>
      <xdr:row>58</xdr:row>
      <xdr:rowOff>357189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6539" y="16430625"/>
          <a:ext cx="2373312" cy="566739"/>
        </a:xfrm>
        <a:prstGeom prst="rect">
          <a:avLst/>
        </a:prstGeom>
      </xdr:spPr>
    </xdr:pic>
    <xdr:clientData/>
  </xdr:twoCellAnchor>
  <xdr:twoCellAnchor editAs="oneCell">
    <xdr:from>
      <xdr:col>1</xdr:col>
      <xdr:colOff>257969</xdr:colOff>
      <xdr:row>45</xdr:row>
      <xdr:rowOff>15081</xdr:rowOff>
    </xdr:from>
    <xdr:to>
      <xdr:col>1</xdr:col>
      <xdr:colOff>1793050</xdr:colOff>
      <xdr:row>48</xdr:row>
      <xdr:rowOff>269081</xdr:rowOff>
    </xdr:to>
    <xdr:pic>
      <xdr:nvPicPr>
        <xdr:cNvPr id="16" name="Рисунок 15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43719" y="12578556"/>
          <a:ext cx="1535081" cy="119697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314323</xdr:colOff>
      <xdr:row>61</xdr:row>
      <xdr:rowOff>209550</xdr:rowOff>
    </xdr:from>
    <xdr:to>
      <xdr:col>1</xdr:col>
      <xdr:colOff>1590675</xdr:colOff>
      <xdr:row>63</xdr:row>
      <xdr:rowOff>217261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00073" y="18145125"/>
          <a:ext cx="1276352" cy="607786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</xdr:colOff>
      <xdr:row>15</xdr:row>
      <xdr:rowOff>236476</xdr:rowOff>
    </xdr:from>
    <xdr:to>
      <xdr:col>1</xdr:col>
      <xdr:colOff>1752600</xdr:colOff>
      <xdr:row>18</xdr:row>
      <xdr:rowOff>219074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" y="3655951"/>
          <a:ext cx="1304925" cy="811273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80</xdr:row>
      <xdr:rowOff>247650</xdr:rowOff>
    </xdr:from>
    <xdr:to>
      <xdr:col>1</xdr:col>
      <xdr:colOff>1601741</xdr:colOff>
      <xdr:row>80</xdr:row>
      <xdr:rowOff>914400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23717250"/>
          <a:ext cx="1220741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552449</xdr:colOff>
      <xdr:row>74</xdr:row>
      <xdr:rowOff>167120</xdr:rowOff>
    </xdr:from>
    <xdr:to>
      <xdr:col>1</xdr:col>
      <xdr:colOff>1445441</xdr:colOff>
      <xdr:row>75</xdr:row>
      <xdr:rowOff>409575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199" y="20769695"/>
          <a:ext cx="892992" cy="74728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476249</xdr:colOff>
      <xdr:row>81</xdr:row>
      <xdr:rowOff>171450</xdr:rowOff>
    </xdr:from>
    <xdr:to>
      <xdr:col>1</xdr:col>
      <xdr:colOff>1551349</xdr:colOff>
      <xdr:row>81</xdr:row>
      <xdr:rowOff>895350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999" y="24612600"/>
          <a:ext cx="1075100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83</xdr:row>
      <xdr:rowOff>185186</xdr:rowOff>
    </xdr:from>
    <xdr:to>
      <xdr:col>1</xdr:col>
      <xdr:colOff>1552575</xdr:colOff>
      <xdr:row>83</xdr:row>
      <xdr:rowOff>933450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26493236"/>
          <a:ext cx="1143000" cy="748264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371476</xdr:colOff>
      <xdr:row>84</xdr:row>
      <xdr:rowOff>180975</xdr:rowOff>
    </xdr:from>
    <xdr:to>
      <xdr:col>1</xdr:col>
      <xdr:colOff>1403000</xdr:colOff>
      <xdr:row>84</xdr:row>
      <xdr:rowOff>876298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6" y="27460575"/>
          <a:ext cx="1031524" cy="695323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85</xdr:row>
      <xdr:rowOff>217386</xdr:rowOff>
    </xdr:from>
    <xdr:to>
      <xdr:col>1</xdr:col>
      <xdr:colOff>1457326</xdr:colOff>
      <xdr:row>85</xdr:row>
      <xdr:rowOff>1008029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28401861"/>
          <a:ext cx="1066800" cy="790643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466726</xdr:colOff>
      <xdr:row>82</xdr:row>
      <xdr:rowOff>193944</xdr:rowOff>
    </xdr:from>
    <xdr:to>
      <xdr:col>1</xdr:col>
      <xdr:colOff>1543050</xdr:colOff>
      <xdr:row>82</xdr:row>
      <xdr:rowOff>914401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6" y="25578069"/>
          <a:ext cx="1076324" cy="720457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86</xdr:row>
      <xdr:rowOff>208343</xdr:rowOff>
    </xdr:from>
    <xdr:to>
      <xdr:col>1</xdr:col>
      <xdr:colOff>1543050</xdr:colOff>
      <xdr:row>86</xdr:row>
      <xdr:rowOff>990600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29421518"/>
          <a:ext cx="1209675" cy="782257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88</xdr:row>
      <xdr:rowOff>323849</xdr:rowOff>
    </xdr:from>
    <xdr:to>
      <xdr:col>1</xdr:col>
      <xdr:colOff>1514475</xdr:colOff>
      <xdr:row>88</xdr:row>
      <xdr:rowOff>991166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1" y="31565849"/>
          <a:ext cx="1209674" cy="667317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87</xdr:row>
      <xdr:rowOff>304200</xdr:rowOff>
    </xdr:from>
    <xdr:to>
      <xdr:col>1</xdr:col>
      <xdr:colOff>1419226</xdr:colOff>
      <xdr:row>88</xdr:row>
      <xdr:rowOff>19049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6" y="30527025"/>
          <a:ext cx="1104900" cy="734024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89</xdr:row>
      <xdr:rowOff>190500</xdr:rowOff>
    </xdr:from>
    <xdr:to>
      <xdr:col>1</xdr:col>
      <xdr:colOff>1333500</xdr:colOff>
      <xdr:row>89</xdr:row>
      <xdr:rowOff>935732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32499300"/>
          <a:ext cx="942974" cy="745232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457202</xdr:colOff>
      <xdr:row>90</xdr:row>
      <xdr:rowOff>314324</xdr:rowOff>
    </xdr:from>
    <xdr:to>
      <xdr:col>1</xdr:col>
      <xdr:colOff>1479020</xdr:colOff>
      <xdr:row>90</xdr:row>
      <xdr:rowOff>1171575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2" y="33585149"/>
          <a:ext cx="1021818" cy="85725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293687</xdr:colOff>
      <xdr:row>58</xdr:row>
      <xdr:rowOff>0</xdr:rowOff>
    </xdr:from>
    <xdr:ext cx="1352494" cy="694461"/>
    <xdr:pic>
      <xdr:nvPicPr>
        <xdr:cNvPr id="2" name="image15.jpeg">
          <a:extLst>
            <a:ext uri="{FF2B5EF4-FFF2-40B4-BE49-F238E27FC236}">
              <a16:creationId xmlns="" xmlns:a16="http://schemas.microsoft.com/office/drawing/2014/main" id="{F118FBD0-2DF2-9D47-ADC1-792001FC8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437" y="16402050"/>
          <a:ext cx="1352494" cy="694461"/>
        </a:xfrm>
        <a:prstGeom prst="rect">
          <a:avLst/>
        </a:prstGeom>
      </xdr:spPr>
    </xdr:pic>
    <xdr:clientData/>
  </xdr:oneCellAnchor>
  <xdr:absoluteAnchor>
    <xdr:pos x="508795" y="15020924"/>
    <xdr:ext cx="1535092" cy="753689"/>
    <xdr:pic>
      <xdr:nvPicPr>
        <xdr:cNvPr id="3" name="image14.jpeg">
          <a:extLst>
            <a:ext uri="{FF2B5EF4-FFF2-40B4-BE49-F238E27FC236}">
              <a16:creationId xmlns="" xmlns:a16="http://schemas.microsoft.com/office/drawing/2014/main" id="{6C470300-D97B-0444-A0F8-0E2DB954D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795" y="15020924"/>
          <a:ext cx="1535092" cy="753689"/>
        </a:xfrm>
        <a:prstGeom prst="rect">
          <a:avLst/>
        </a:prstGeom>
      </xdr:spPr>
    </xdr:pic>
    <xdr:clientData/>
  </xdr:absoluteAnchor>
  <xdr:twoCellAnchor editAs="oneCell">
    <xdr:from>
      <xdr:col>1</xdr:col>
      <xdr:colOff>405355</xdr:colOff>
      <xdr:row>11</xdr:row>
      <xdr:rowOff>104775</xdr:rowOff>
    </xdr:from>
    <xdr:to>
      <xdr:col>1</xdr:col>
      <xdr:colOff>1817683</xdr:colOff>
      <xdr:row>14</xdr:row>
      <xdr:rowOff>242088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2F48066-3F89-0E40-8EBA-57B1BFF00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flipH="1">
          <a:off x="691105" y="2419350"/>
          <a:ext cx="1412328" cy="965988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21</xdr:row>
      <xdr:rowOff>58737</xdr:rowOff>
    </xdr:from>
    <xdr:to>
      <xdr:col>1</xdr:col>
      <xdr:colOff>1627478</xdr:colOff>
      <xdr:row>24</xdr:row>
      <xdr:rowOff>79839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4397D4D6-9A11-1842-BDC4-28BE45BA6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flipH="1">
          <a:off x="514350" y="5154612"/>
          <a:ext cx="1398878" cy="878352"/>
        </a:xfrm>
        <a:prstGeom prst="rect">
          <a:avLst/>
        </a:prstGeom>
      </xdr:spPr>
    </xdr:pic>
    <xdr:clientData/>
  </xdr:twoCellAnchor>
  <xdr:absoluteAnchor>
    <xdr:pos x="495300" y="8610600"/>
    <xdr:ext cx="1568601" cy="866775"/>
    <xdr:pic>
      <xdr:nvPicPr>
        <xdr:cNvPr id="6" name="image12.jpeg">
          <a:extLst>
            <a:ext uri="{FF2B5EF4-FFF2-40B4-BE49-F238E27FC236}">
              <a16:creationId xmlns="" xmlns:a16="http://schemas.microsoft.com/office/drawing/2014/main" id="{4850ACFB-A96F-2B45-9CE4-AC01705E3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95300" y="8610600"/>
          <a:ext cx="1568601" cy="866775"/>
        </a:xfrm>
        <a:prstGeom prst="rect">
          <a:avLst/>
        </a:prstGeom>
      </xdr:spPr>
    </xdr:pic>
    <xdr:clientData/>
  </xdr:absoluteAnchor>
  <xdr:twoCellAnchor editAs="oneCell">
    <xdr:from>
      <xdr:col>1</xdr:col>
      <xdr:colOff>255620</xdr:colOff>
      <xdr:row>37</xdr:row>
      <xdr:rowOff>309561</xdr:rowOff>
    </xdr:from>
    <xdr:to>
      <xdr:col>1</xdr:col>
      <xdr:colOff>1790701</xdr:colOff>
      <xdr:row>41</xdr:row>
      <xdr:rowOff>290884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41370" y="10339386"/>
          <a:ext cx="1535081" cy="1238623"/>
        </a:xfrm>
        <a:prstGeom prst="rect">
          <a:avLst/>
        </a:prstGeom>
      </xdr:spPr>
    </xdr:pic>
    <xdr:clientData/>
  </xdr:twoCellAnchor>
  <xdr:twoCellAnchor editAs="oneCell">
    <xdr:from>
      <xdr:col>1</xdr:col>
      <xdr:colOff>357188</xdr:colOff>
      <xdr:row>25</xdr:row>
      <xdr:rowOff>241296</xdr:rowOff>
    </xdr:from>
    <xdr:to>
      <xdr:col>1</xdr:col>
      <xdr:colOff>1736646</xdr:colOff>
      <xdr:row>26</xdr:row>
      <xdr:rowOff>355598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938" y="6480171"/>
          <a:ext cx="1379458" cy="619127"/>
        </a:xfrm>
        <a:prstGeom prst="rect">
          <a:avLst/>
        </a:prstGeom>
      </xdr:spPr>
    </xdr:pic>
    <xdr:clientData/>
  </xdr:twoCellAnchor>
  <xdr:twoCellAnchor editAs="oneCell">
    <xdr:from>
      <xdr:col>1</xdr:col>
      <xdr:colOff>490539</xdr:colOff>
      <xdr:row>65</xdr:row>
      <xdr:rowOff>208579</xdr:rowOff>
    </xdr:from>
    <xdr:to>
      <xdr:col>1</xdr:col>
      <xdr:colOff>1343024</xdr:colOff>
      <xdr:row>67</xdr:row>
      <xdr:rowOff>299725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9" y="19010929"/>
          <a:ext cx="852485" cy="767421"/>
        </a:xfrm>
        <a:prstGeom prst="rect">
          <a:avLst/>
        </a:prstGeom>
      </xdr:spPr>
    </xdr:pic>
    <xdr:clientData/>
  </xdr:twoCellAnchor>
  <xdr:twoCellAnchor editAs="oneCell">
    <xdr:from>
      <xdr:col>1</xdr:col>
      <xdr:colOff>398463</xdr:colOff>
      <xdr:row>71</xdr:row>
      <xdr:rowOff>304800</xdr:rowOff>
    </xdr:from>
    <xdr:to>
      <xdr:col>1</xdr:col>
      <xdr:colOff>1761768</xdr:colOff>
      <xdr:row>73</xdr:row>
      <xdr:rowOff>299206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213" y="21231225"/>
          <a:ext cx="1363305" cy="775456"/>
        </a:xfrm>
        <a:prstGeom prst="rect">
          <a:avLst/>
        </a:prstGeom>
      </xdr:spPr>
    </xdr:pic>
    <xdr:clientData/>
  </xdr:twoCellAnchor>
  <xdr:twoCellAnchor editAs="oneCell">
    <xdr:from>
      <xdr:col>1</xdr:col>
      <xdr:colOff>328612</xdr:colOff>
      <xdr:row>60</xdr:row>
      <xdr:rowOff>19050</xdr:rowOff>
    </xdr:from>
    <xdr:to>
      <xdr:col>1</xdr:col>
      <xdr:colOff>1690384</xdr:colOff>
      <xdr:row>61</xdr:row>
      <xdr:rowOff>370681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362" y="17183100"/>
          <a:ext cx="1361772" cy="732631"/>
        </a:xfrm>
        <a:prstGeom prst="rect">
          <a:avLst/>
        </a:prstGeom>
      </xdr:spPr>
    </xdr:pic>
    <xdr:clientData/>
  </xdr:twoCellAnchor>
  <xdr:twoCellAnchor editAs="oneCell">
    <xdr:from>
      <xdr:col>4</xdr:col>
      <xdr:colOff>15879</xdr:colOff>
      <xdr:row>57</xdr:row>
      <xdr:rowOff>31749</xdr:rowOff>
    </xdr:from>
    <xdr:to>
      <xdr:col>7</xdr:col>
      <xdr:colOff>133349</xdr:colOff>
      <xdr:row>58</xdr:row>
      <xdr:rowOff>171450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4479" y="16052799"/>
          <a:ext cx="2317745" cy="520701"/>
        </a:xfrm>
        <a:prstGeom prst="rect">
          <a:avLst/>
        </a:prstGeom>
      </xdr:spPr>
    </xdr:pic>
    <xdr:clientData/>
  </xdr:twoCellAnchor>
  <xdr:twoCellAnchor editAs="oneCell">
    <xdr:from>
      <xdr:col>4</xdr:col>
      <xdr:colOff>7939</xdr:colOff>
      <xdr:row>58</xdr:row>
      <xdr:rowOff>171450</xdr:rowOff>
    </xdr:from>
    <xdr:to>
      <xdr:col>7</xdr:col>
      <xdr:colOff>180976</xdr:colOff>
      <xdr:row>59</xdr:row>
      <xdr:rowOff>357189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6539" y="16573500"/>
          <a:ext cx="2373312" cy="566739"/>
        </a:xfrm>
        <a:prstGeom prst="rect">
          <a:avLst/>
        </a:prstGeom>
      </xdr:spPr>
    </xdr:pic>
    <xdr:clientData/>
  </xdr:twoCellAnchor>
  <xdr:twoCellAnchor editAs="oneCell">
    <xdr:from>
      <xdr:col>1</xdr:col>
      <xdr:colOff>257969</xdr:colOff>
      <xdr:row>45</xdr:row>
      <xdr:rowOff>15081</xdr:rowOff>
    </xdr:from>
    <xdr:to>
      <xdr:col>1</xdr:col>
      <xdr:colOff>1793050</xdr:colOff>
      <xdr:row>48</xdr:row>
      <xdr:rowOff>269081</xdr:rowOff>
    </xdr:to>
    <xdr:pic>
      <xdr:nvPicPr>
        <xdr:cNvPr id="15" name="Рисунок 14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43719" y="12578556"/>
          <a:ext cx="1535081" cy="119697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314323</xdr:colOff>
      <xdr:row>62</xdr:row>
      <xdr:rowOff>209550</xdr:rowOff>
    </xdr:from>
    <xdr:to>
      <xdr:col>1</xdr:col>
      <xdr:colOff>1590675</xdr:colOff>
      <xdr:row>64</xdr:row>
      <xdr:rowOff>217261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00073" y="18135600"/>
          <a:ext cx="1276352" cy="607786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</xdr:colOff>
      <xdr:row>15</xdr:row>
      <xdr:rowOff>236476</xdr:rowOff>
    </xdr:from>
    <xdr:to>
      <xdr:col>1</xdr:col>
      <xdr:colOff>1752600</xdr:colOff>
      <xdr:row>18</xdr:row>
      <xdr:rowOff>219074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" y="3655951"/>
          <a:ext cx="1304925" cy="811273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81</xdr:row>
      <xdr:rowOff>247650</xdr:rowOff>
    </xdr:from>
    <xdr:to>
      <xdr:col>1</xdr:col>
      <xdr:colOff>1601741</xdr:colOff>
      <xdr:row>81</xdr:row>
      <xdr:rowOff>914400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24774525"/>
          <a:ext cx="1220741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552449</xdr:colOff>
      <xdr:row>75</xdr:row>
      <xdr:rowOff>167120</xdr:rowOff>
    </xdr:from>
    <xdr:to>
      <xdr:col>1</xdr:col>
      <xdr:colOff>1445441</xdr:colOff>
      <xdr:row>76</xdr:row>
      <xdr:rowOff>409575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199" y="22655645"/>
          <a:ext cx="892992" cy="74728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476249</xdr:colOff>
      <xdr:row>82</xdr:row>
      <xdr:rowOff>171450</xdr:rowOff>
    </xdr:from>
    <xdr:to>
      <xdr:col>1</xdr:col>
      <xdr:colOff>1551349</xdr:colOff>
      <xdr:row>82</xdr:row>
      <xdr:rowOff>895350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999" y="25669875"/>
          <a:ext cx="1075100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84</xdr:row>
      <xdr:rowOff>185186</xdr:rowOff>
    </xdr:from>
    <xdr:to>
      <xdr:col>1</xdr:col>
      <xdr:colOff>1552575</xdr:colOff>
      <xdr:row>84</xdr:row>
      <xdr:rowOff>933450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27550511"/>
          <a:ext cx="1143000" cy="748264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371476</xdr:colOff>
      <xdr:row>85</xdr:row>
      <xdr:rowOff>180975</xdr:rowOff>
    </xdr:from>
    <xdr:to>
      <xdr:col>1</xdr:col>
      <xdr:colOff>1403000</xdr:colOff>
      <xdr:row>85</xdr:row>
      <xdr:rowOff>876298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6" y="28517850"/>
          <a:ext cx="1031524" cy="695323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86</xdr:row>
      <xdr:rowOff>217386</xdr:rowOff>
    </xdr:from>
    <xdr:to>
      <xdr:col>1</xdr:col>
      <xdr:colOff>1457326</xdr:colOff>
      <xdr:row>86</xdr:row>
      <xdr:rowOff>1008029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29459136"/>
          <a:ext cx="1066800" cy="790643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466726</xdr:colOff>
      <xdr:row>83</xdr:row>
      <xdr:rowOff>193944</xdr:rowOff>
    </xdr:from>
    <xdr:to>
      <xdr:col>1</xdr:col>
      <xdr:colOff>1543050</xdr:colOff>
      <xdr:row>83</xdr:row>
      <xdr:rowOff>914401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6" y="26635344"/>
          <a:ext cx="1076324" cy="720457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87</xdr:row>
      <xdr:rowOff>208343</xdr:rowOff>
    </xdr:from>
    <xdr:to>
      <xdr:col>1</xdr:col>
      <xdr:colOff>1543050</xdr:colOff>
      <xdr:row>87</xdr:row>
      <xdr:rowOff>990600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30478793"/>
          <a:ext cx="1209675" cy="782257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89</xdr:row>
      <xdr:rowOff>323849</xdr:rowOff>
    </xdr:from>
    <xdr:to>
      <xdr:col>1</xdr:col>
      <xdr:colOff>1514475</xdr:colOff>
      <xdr:row>89</xdr:row>
      <xdr:rowOff>991166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1" y="32623124"/>
          <a:ext cx="1209674" cy="667317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88</xdr:row>
      <xdr:rowOff>304200</xdr:rowOff>
    </xdr:from>
    <xdr:to>
      <xdr:col>1</xdr:col>
      <xdr:colOff>1419226</xdr:colOff>
      <xdr:row>89</xdr:row>
      <xdr:rowOff>19049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6" y="31584300"/>
          <a:ext cx="1104900" cy="734024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90</xdr:row>
      <xdr:rowOff>190500</xdr:rowOff>
    </xdr:from>
    <xdr:to>
      <xdr:col>1</xdr:col>
      <xdr:colOff>1333500</xdr:colOff>
      <xdr:row>90</xdr:row>
      <xdr:rowOff>935732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33556575"/>
          <a:ext cx="942974" cy="745232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457202</xdr:colOff>
      <xdr:row>91</xdr:row>
      <xdr:rowOff>314324</xdr:rowOff>
    </xdr:from>
    <xdr:to>
      <xdr:col>1</xdr:col>
      <xdr:colOff>1479020</xdr:colOff>
      <xdr:row>91</xdr:row>
      <xdr:rowOff>1171575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2" y="34642424"/>
          <a:ext cx="1021818" cy="857251"/>
        </a:xfrm>
        <a:prstGeom prst="rect">
          <a:avLst/>
        </a:prstGeom>
      </xdr:spPr>
    </xdr:pic>
    <xdr:clientData/>
  </xdr:twoCellAnchor>
  <xdr:twoCellAnchor editAs="oneCell">
    <xdr:from>
      <xdr:col>1</xdr:col>
      <xdr:colOff>1743075</xdr:colOff>
      <xdr:row>4</xdr:row>
      <xdr:rowOff>133350</xdr:rowOff>
    </xdr:from>
    <xdr:to>
      <xdr:col>5</xdr:col>
      <xdr:colOff>672991</xdr:colOff>
      <xdr:row>6</xdr:row>
      <xdr:rowOff>190500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8825" y="619125"/>
          <a:ext cx="3263791" cy="6096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293687</xdr:colOff>
      <xdr:row>58</xdr:row>
      <xdr:rowOff>0</xdr:rowOff>
    </xdr:from>
    <xdr:ext cx="1352494" cy="694461"/>
    <xdr:pic>
      <xdr:nvPicPr>
        <xdr:cNvPr id="2" name="image15.jpeg">
          <a:extLst>
            <a:ext uri="{FF2B5EF4-FFF2-40B4-BE49-F238E27FC236}">
              <a16:creationId xmlns="" xmlns:a16="http://schemas.microsoft.com/office/drawing/2014/main" id="{F118FBD0-2DF2-9D47-ADC1-792001FC8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437" y="16402050"/>
          <a:ext cx="1352494" cy="694461"/>
        </a:xfrm>
        <a:prstGeom prst="rect">
          <a:avLst/>
        </a:prstGeom>
      </xdr:spPr>
    </xdr:pic>
    <xdr:clientData/>
  </xdr:oneCellAnchor>
  <xdr:absoluteAnchor>
    <xdr:pos x="508795" y="15020924"/>
    <xdr:ext cx="1535092" cy="753689"/>
    <xdr:pic>
      <xdr:nvPicPr>
        <xdr:cNvPr id="3" name="image14.jpeg">
          <a:extLst>
            <a:ext uri="{FF2B5EF4-FFF2-40B4-BE49-F238E27FC236}">
              <a16:creationId xmlns="" xmlns:a16="http://schemas.microsoft.com/office/drawing/2014/main" id="{6C470300-D97B-0444-A0F8-0E2DB954D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795" y="15020924"/>
          <a:ext cx="1535092" cy="753689"/>
        </a:xfrm>
        <a:prstGeom prst="rect">
          <a:avLst/>
        </a:prstGeom>
      </xdr:spPr>
    </xdr:pic>
    <xdr:clientData/>
  </xdr:absoluteAnchor>
  <xdr:twoCellAnchor editAs="oneCell">
    <xdr:from>
      <xdr:col>1</xdr:col>
      <xdr:colOff>405355</xdr:colOff>
      <xdr:row>11</xdr:row>
      <xdr:rowOff>104775</xdr:rowOff>
    </xdr:from>
    <xdr:to>
      <xdr:col>1</xdr:col>
      <xdr:colOff>1817683</xdr:colOff>
      <xdr:row>14</xdr:row>
      <xdr:rowOff>242088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2F48066-3F89-0E40-8EBA-57B1BFF00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flipH="1">
          <a:off x="691105" y="2419350"/>
          <a:ext cx="1412328" cy="965988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21</xdr:row>
      <xdr:rowOff>58737</xdr:rowOff>
    </xdr:from>
    <xdr:to>
      <xdr:col>1</xdr:col>
      <xdr:colOff>1627478</xdr:colOff>
      <xdr:row>24</xdr:row>
      <xdr:rowOff>79839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4397D4D6-9A11-1842-BDC4-28BE45BA6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flipH="1">
          <a:off x="514350" y="5154612"/>
          <a:ext cx="1398878" cy="878352"/>
        </a:xfrm>
        <a:prstGeom prst="rect">
          <a:avLst/>
        </a:prstGeom>
      </xdr:spPr>
    </xdr:pic>
    <xdr:clientData/>
  </xdr:twoCellAnchor>
  <xdr:absoluteAnchor>
    <xdr:pos x="495300" y="8610600"/>
    <xdr:ext cx="1568601" cy="866775"/>
    <xdr:pic>
      <xdr:nvPicPr>
        <xdr:cNvPr id="6" name="image12.jpeg">
          <a:extLst>
            <a:ext uri="{FF2B5EF4-FFF2-40B4-BE49-F238E27FC236}">
              <a16:creationId xmlns="" xmlns:a16="http://schemas.microsoft.com/office/drawing/2014/main" id="{4850ACFB-A96F-2B45-9CE4-AC01705E3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95300" y="8610600"/>
          <a:ext cx="1568601" cy="866775"/>
        </a:xfrm>
        <a:prstGeom prst="rect">
          <a:avLst/>
        </a:prstGeom>
      </xdr:spPr>
    </xdr:pic>
    <xdr:clientData/>
  </xdr:absoluteAnchor>
  <xdr:twoCellAnchor editAs="oneCell">
    <xdr:from>
      <xdr:col>1</xdr:col>
      <xdr:colOff>255620</xdr:colOff>
      <xdr:row>37</xdr:row>
      <xdr:rowOff>309561</xdr:rowOff>
    </xdr:from>
    <xdr:to>
      <xdr:col>1</xdr:col>
      <xdr:colOff>1790701</xdr:colOff>
      <xdr:row>41</xdr:row>
      <xdr:rowOff>290884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41370" y="10339386"/>
          <a:ext cx="1535081" cy="1238623"/>
        </a:xfrm>
        <a:prstGeom prst="rect">
          <a:avLst/>
        </a:prstGeom>
      </xdr:spPr>
    </xdr:pic>
    <xdr:clientData/>
  </xdr:twoCellAnchor>
  <xdr:twoCellAnchor editAs="oneCell">
    <xdr:from>
      <xdr:col>2</xdr:col>
      <xdr:colOff>340571</xdr:colOff>
      <xdr:row>2</xdr:row>
      <xdr:rowOff>71439</xdr:rowOff>
    </xdr:from>
    <xdr:to>
      <xdr:col>5</xdr:col>
      <xdr:colOff>476249</xdr:colOff>
      <xdr:row>7</xdr:row>
      <xdr:rowOff>9525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4171" y="214314"/>
          <a:ext cx="2621703" cy="1204911"/>
        </a:xfrm>
        <a:prstGeom prst="rect">
          <a:avLst/>
        </a:prstGeom>
      </xdr:spPr>
    </xdr:pic>
    <xdr:clientData/>
  </xdr:twoCellAnchor>
  <xdr:twoCellAnchor editAs="oneCell">
    <xdr:from>
      <xdr:col>1</xdr:col>
      <xdr:colOff>357188</xdr:colOff>
      <xdr:row>25</xdr:row>
      <xdr:rowOff>241296</xdr:rowOff>
    </xdr:from>
    <xdr:to>
      <xdr:col>1</xdr:col>
      <xdr:colOff>1736646</xdr:colOff>
      <xdr:row>26</xdr:row>
      <xdr:rowOff>355598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938" y="6480171"/>
          <a:ext cx="1379458" cy="619127"/>
        </a:xfrm>
        <a:prstGeom prst="rect">
          <a:avLst/>
        </a:prstGeom>
      </xdr:spPr>
    </xdr:pic>
    <xdr:clientData/>
  </xdr:twoCellAnchor>
  <xdr:twoCellAnchor editAs="oneCell">
    <xdr:from>
      <xdr:col>1</xdr:col>
      <xdr:colOff>490539</xdr:colOff>
      <xdr:row>65</xdr:row>
      <xdr:rowOff>208579</xdr:rowOff>
    </xdr:from>
    <xdr:to>
      <xdr:col>1</xdr:col>
      <xdr:colOff>1343024</xdr:colOff>
      <xdr:row>67</xdr:row>
      <xdr:rowOff>299725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9" y="19010929"/>
          <a:ext cx="852485" cy="767421"/>
        </a:xfrm>
        <a:prstGeom prst="rect">
          <a:avLst/>
        </a:prstGeom>
      </xdr:spPr>
    </xdr:pic>
    <xdr:clientData/>
  </xdr:twoCellAnchor>
  <xdr:twoCellAnchor editAs="oneCell">
    <xdr:from>
      <xdr:col>1</xdr:col>
      <xdr:colOff>398463</xdr:colOff>
      <xdr:row>71</xdr:row>
      <xdr:rowOff>304800</xdr:rowOff>
    </xdr:from>
    <xdr:to>
      <xdr:col>1</xdr:col>
      <xdr:colOff>1761768</xdr:colOff>
      <xdr:row>73</xdr:row>
      <xdr:rowOff>299206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213" y="21231225"/>
          <a:ext cx="1363305" cy="775456"/>
        </a:xfrm>
        <a:prstGeom prst="rect">
          <a:avLst/>
        </a:prstGeom>
      </xdr:spPr>
    </xdr:pic>
    <xdr:clientData/>
  </xdr:twoCellAnchor>
  <xdr:twoCellAnchor editAs="oneCell">
    <xdr:from>
      <xdr:col>1</xdr:col>
      <xdr:colOff>328612</xdr:colOff>
      <xdr:row>60</xdr:row>
      <xdr:rowOff>19050</xdr:rowOff>
    </xdr:from>
    <xdr:to>
      <xdr:col>1</xdr:col>
      <xdr:colOff>1690384</xdr:colOff>
      <xdr:row>61</xdr:row>
      <xdr:rowOff>370681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362" y="17183100"/>
          <a:ext cx="1361772" cy="732631"/>
        </a:xfrm>
        <a:prstGeom prst="rect">
          <a:avLst/>
        </a:prstGeom>
      </xdr:spPr>
    </xdr:pic>
    <xdr:clientData/>
  </xdr:twoCellAnchor>
  <xdr:twoCellAnchor editAs="oneCell">
    <xdr:from>
      <xdr:col>4</xdr:col>
      <xdr:colOff>15879</xdr:colOff>
      <xdr:row>57</xdr:row>
      <xdr:rowOff>31749</xdr:rowOff>
    </xdr:from>
    <xdr:to>
      <xdr:col>7</xdr:col>
      <xdr:colOff>133349</xdr:colOff>
      <xdr:row>58</xdr:row>
      <xdr:rowOff>171450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4479" y="16052799"/>
          <a:ext cx="2317745" cy="520701"/>
        </a:xfrm>
        <a:prstGeom prst="rect">
          <a:avLst/>
        </a:prstGeom>
      </xdr:spPr>
    </xdr:pic>
    <xdr:clientData/>
  </xdr:twoCellAnchor>
  <xdr:twoCellAnchor editAs="oneCell">
    <xdr:from>
      <xdr:col>4</xdr:col>
      <xdr:colOff>7939</xdr:colOff>
      <xdr:row>58</xdr:row>
      <xdr:rowOff>171450</xdr:rowOff>
    </xdr:from>
    <xdr:to>
      <xdr:col>7</xdr:col>
      <xdr:colOff>180976</xdr:colOff>
      <xdr:row>59</xdr:row>
      <xdr:rowOff>357189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6539" y="16573500"/>
          <a:ext cx="2373312" cy="566739"/>
        </a:xfrm>
        <a:prstGeom prst="rect">
          <a:avLst/>
        </a:prstGeom>
      </xdr:spPr>
    </xdr:pic>
    <xdr:clientData/>
  </xdr:twoCellAnchor>
  <xdr:twoCellAnchor editAs="oneCell">
    <xdr:from>
      <xdr:col>1</xdr:col>
      <xdr:colOff>257969</xdr:colOff>
      <xdr:row>45</xdr:row>
      <xdr:rowOff>15081</xdr:rowOff>
    </xdr:from>
    <xdr:to>
      <xdr:col>1</xdr:col>
      <xdr:colOff>1793050</xdr:colOff>
      <xdr:row>48</xdr:row>
      <xdr:rowOff>269081</xdr:rowOff>
    </xdr:to>
    <xdr:pic>
      <xdr:nvPicPr>
        <xdr:cNvPr id="15" name="Рисунок 14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43719" y="12578556"/>
          <a:ext cx="1535081" cy="119697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314323</xdr:colOff>
      <xdr:row>62</xdr:row>
      <xdr:rowOff>209550</xdr:rowOff>
    </xdr:from>
    <xdr:to>
      <xdr:col>1</xdr:col>
      <xdr:colOff>1590675</xdr:colOff>
      <xdr:row>64</xdr:row>
      <xdr:rowOff>217261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00073" y="18135600"/>
          <a:ext cx="1276352" cy="607786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</xdr:colOff>
      <xdr:row>15</xdr:row>
      <xdr:rowOff>236476</xdr:rowOff>
    </xdr:from>
    <xdr:to>
      <xdr:col>1</xdr:col>
      <xdr:colOff>1752600</xdr:colOff>
      <xdr:row>18</xdr:row>
      <xdr:rowOff>219074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" y="3655951"/>
          <a:ext cx="1304925" cy="811273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81</xdr:row>
      <xdr:rowOff>247650</xdr:rowOff>
    </xdr:from>
    <xdr:to>
      <xdr:col>1</xdr:col>
      <xdr:colOff>1601741</xdr:colOff>
      <xdr:row>81</xdr:row>
      <xdr:rowOff>914400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24774525"/>
          <a:ext cx="1220741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552449</xdr:colOff>
      <xdr:row>75</xdr:row>
      <xdr:rowOff>167120</xdr:rowOff>
    </xdr:from>
    <xdr:to>
      <xdr:col>1</xdr:col>
      <xdr:colOff>1445441</xdr:colOff>
      <xdr:row>77</xdr:row>
      <xdr:rowOff>285750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199" y="22655645"/>
          <a:ext cx="892992" cy="74728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476249</xdr:colOff>
      <xdr:row>82</xdr:row>
      <xdr:rowOff>171450</xdr:rowOff>
    </xdr:from>
    <xdr:to>
      <xdr:col>1</xdr:col>
      <xdr:colOff>1551349</xdr:colOff>
      <xdr:row>82</xdr:row>
      <xdr:rowOff>895350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999" y="25669875"/>
          <a:ext cx="1075100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84</xdr:row>
      <xdr:rowOff>185186</xdr:rowOff>
    </xdr:from>
    <xdr:to>
      <xdr:col>1</xdr:col>
      <xdr:colOff>1552575</xdr:colOff>
      <xdr:row>84</xdr:row>
      <xdr:rowOff>933450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27550511"/>
          <a:ext cx="1143000" cy="748264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371476</xdr:colOff>
      <xdr:row>85</xdr:row>
      <xdr:rowOff>180975</xdr:rowOff>
    </xdr:from>
    <xdr:to>
      <xdr:col>1</xdr:col>
      <xdr:colOff>1403000</xdr:colOff>
      <xdr:row>85</xdr:row>
      <xdr:rowOff>876298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6" y="28517850"/>
          <a:ext cx="1031524" cy="695323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86</xdr:row>
      <xdr:rowOff>217386</xdr:rowOff>
    </xdr:from>
    <xdr:to>
      <xdr:col>1</xdr:col>
      <xdr:colOff>1457326</xdr:colOff>
      <xdr:row>86</xdr:row>
      <xdr:rowOff>1008029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29459136"/>
          <a:ext cx="1066800" cy="790643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466726</xdr:colOff>
      <xdr:row>83</xdr:row>
      <xdr:rowOff>193944</xdr:rowOff>
    </xdr:from>
    <xdr:to>
      <xdr:col>1</xdr:col>
      <xdr:colOff>1543050</xdr:colOff>
      <xdr:row>83</xdr:row>
      <xdr:rowOff>914401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6" y="26635344"/>
          <a:ext cx="1076324" cy="720457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87</xdr:row>
      <xdr:rowOff>208343</xdr:rowOff>
    </xdr:from>
    <xdr:to>
      <xdr:col>1</xdr:col>
      <xdr:colOff>1543050</xdr:colOff>
      <xdr:row>87</xdr:row>
      <xdr:rowOff>990600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30478793"/>
          <a:ext cx="1209675" cy="782257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89</xdr:row>
      <xdr:rowOff>323849</xdr:rowOff>
    </xdr:from>
    <xdr:to>
      <xdr:col>1</xdr:col>
      <xdr:colOff>1514475</xdr:colOff>
      <xdr:row>89</xdr:row>
      <xdr:rowOff>991166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1" y="32623124"/>
          <a:ext cx="1209674" cy="667317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88</xdr:row>
      <xdr:rowOff>304200</xdr:rowOff>
    </xdr:from>
    <xdr:to>
      <xdr:col>1</xdr:col>
      <xdr:colOff>1419226</xdr:colOff>
      <xdr:row>89</xdr:row>
      <xdr:rowOff>19049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6" y="31584300"/>
          <a:ext cx="1104900" cy="734024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90</xdr:row>
      <xdr:rowOff>190500</xdr:rowOff>
    </xdr:from>
    <xdr:to>
      <xdr:col>1</xdr:col>
      <xdr:colOff>1333500</xdr:colOff>
      <xdr:row>90</xdr:row>
      <xdr:rowOff>935732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33556575"/>
          <a:ext cx="942974" cy="745232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457202</xdr:colOff>
      <xdr:row>91</xdr:row>
      <xdr:rowOff>314324</xdr:rowOff>
    </xdr:from>
    <xdr:to>
      <xdr:col>1</xdr:col>
      <xdr:colOff>1479020</xdr:colOff>
      <xdr:row>91</xdr:row>
      <xdr:rowOff>1171575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2" y="34642424"/>
          <a:ext cx="1021818" cy="85725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293687</xdr:colOff>
      <xdr:row>56</xdr:row>
      <xdr:rowOff>0</xdr:rowOff>
    </xdr:from>
    <xdr:ext cx="1352494" cy="694461"/>
    <xdr:pic>
      <xdr:nvPicPr>
        <xdr:cNvPr id="2" name="image15.jpeg">
          <a:extLst>
            <a:ext uri="{FF2B5EF4-FFF2-40B4-BE49-F238E27FC236}">
              <a16:creationId xmlns="" xmlns:a16="http://schemas.microsoft.com/office/drawing/2014/main" id="{F118FBD0-2DF2-9D47-ADC1-792001FC8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437" y="16716375"/>
          <a:ext cx="1352494" cy="694461"/>
        </a:xfrm>
        <a:prstGeom prst="rect">
          <a:avLst/>
        </a:prstGeom>
      </xdr:spPr>
    </xdr:pic>
    <xdr:clientData/>
  </xdr:oneCellAnchor>
  <xdr:absoluteAnchor>
    <xdr:pos x="470695" y="13896974"/>
    <xdr:ext cx="1535092" cy="753689"/>
    <xdr:pic>
      <xdr:nvPicPr>
        <xdr:cNvPr id="3" name="image14.jpeg">
          <a:extLst>
            <a:ext uri="{FF2B5EF4-FFF2-40B4-BE49-F238E27FC236}">
              <a16:creationId xmlns="" xmlns:a16="http://schemas.microsoft.com/office/drawing/2014/main" id="{6C470300-D97B-0444-A0F8-0E2DB954D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695" y="13896974"/>
          <a:ext cx="1535092" cy="753689"/>
        </a:xfrm>
        <a:prstGeom prst="rect">
          <a:avLst/>
        </a:prstGeom>
      </xdr:spPr>
    </xdr:pic>
    <xdr:clientData/>
  </xdr:absoluteAnchor>
  <xdr:twoCellAnchor editAs="oneCell">
    <xdr:from>
      <xdr:col>1</xdr:col>
      <xdr:colOff>405355</xdr:colOff>
      <xdr:row>11</xdr:row>
      <xdr:rowOff>104775</xdr:rowOff>
    </xdr:from>
    <xdr:to>
      <xdr:col>1</xdr:col>
      <xdr:colOff>1817683</xdr:colOff>
      <xdr:row>14</xdr:row>
      <xdr:rowOff>242088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2F48066-3F89-0E40-8EBA-57B1BFF00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flipH="1">
          <a:off x="691105" y="2419350"/>
          <a:ext cx="1412328" cy="965988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21</xdr:row>
      <xdr:rowOff>58737</xdr:rowOff>
    </xdr:from>
    <xdr:to>
      <xdr:col>1</xdr:col>
      <xdr:colOff>1627478</xdr:colOff>
      <xdr:row>24</xdr:row>
      <xdr:rowOff>79839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4397D4D6-9A11-1842-BDC4-28BE45BA6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flipH="1">
          <a:off x="514350" y="5154612"/>
          <a:ext cx="1398878" cy="878352"/>
        </a:xfrm>
        <a:prstGeom prst="rect">
          <a:avLst/>
        </a:prstGeom>
      </xdr:spPr>
    </xdr:pic>
    <xdr:clientData/>
  </xdr:twoCellAnchor>
  <xdr:absoluteAnchor>
    <xdr:pos x="428625" y="7781925"/>
    <xdr:ext cx="1568601" cy="866775"/>
    <xdr:pic>
      <xdr:nvPicPr>
        <xdr:cNvPr id="6" name="image12.jpeg">
          <a:extLst>
            <a:ext uri="{FF2B5EF4-FFF2-40B4-BE49-F238E27FC236}">
              <a16:creationId xmlns="" xmlns:a16="http://schemas.microsoft.com/office/drawing/2014/main" id="{4850ACFB-A96F-2B45-9CE4-AC01705E3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28625" y="7781925"/>
          <a:ext cx="1568601" cy="866775"/>
        </a:xfrm>
        <a:prstGeom prst="rect">
          <a:avLst/>
        </a:prstGeom>
      </xdr:spPr>
    </xdr:pic>
    <xdr:clientData/>
  </xdr:absoluteAnchor>
  <xdr:twoCellAnchor editAs="oneCell">
    <xdr:from>
      <xdr:col>1</xdr:col>
      <xdr:colOff>255620</xdr:colOff>
      <xdr:row>36</xdr:row>
      <xdr:rowOff>309561</xdr:rowOff>
    </xdr:from>
    <xdr:to>
      <xdr:col>1</xdr:col>
      <xdr:colOff>1790701</xdr:colOff>
      <xdr:row>40</xdr:row>
      <xdr:rowOff>290884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41370" y="10339386"/>
          <a:ext cx="1535081" cy="1238623"/>
        </a:xfrm>
        <a:prstGeom prst="rect">
          <a:avLst/>
        </a:prstGeom>
      </xdr:spPr>
    </xdr:pic>
    <xdr:clientData/>
  </xdr:twoCellAnchor>
  <xdr:twoCellAnchor editAs="oneCell">
    <xdr:from>
      <xdr:col>2</xdr:col>
      <xdr:colOff>340571</xdr:colOff>
      <xdr:row>2</xdr:row>
      <xdr:rowOff>71439</xdr:rowOff>
    </xdr:from>
    <xdr:to>
      <xdr:col>5</xdr:col>
      <xdr:colOff>476249</xdr:colOff>
      <xdr:row>7</xdr:row>
      <xdr:rowOff>9525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4171" y="214314"/>
          <a:ext cx="2621703" cy="1204911"/>
        </a:xfrm>
        <a:prstGeom prst="rect">
          <a:avLst/>
        </a:prstGeom>
      </xdr:spPr>
    </xdr:pic>
    <xdr:clientData/>
  </xdr:twoCellAnchor>
  <xdr:twoCellAnchor editAs="oneCell">
    <xdr:from>
      <xdr:col>1</xdr:col>
      <xdr:colOff>490539</xdr:colOff>
      <xdr:row>63</xdr:row>
      <xdr:rowOff>208579</xdr:rowOff>
    </xdr:from>
    <xdr:to>
      <xdr:col>1</xdr:col>
      <xdr:colOff>1343024</xdr:colOff>
      <xdr:row>65</xdr:row>
      <xdr:rowOff>299725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9" y="19325254"/>
          <a:ext cx="852485" cy="767421"/>
        </a:xfrm>
        <a:prstGeom prst="rect">
          <a:avLst/>
        </a:prstGeom>
      </xdr:spPr>
    </xdr:pic>
    <xdr:clientData/>
  </xdr:twoCellAnchor>
  <xdr:twoCellAnchor editAs="oneCell">
    <xdr:from>
      <xdr:col>1</xdr:col>
      <xdr:colOff>398463</xdr:colOff>
      <xdr:row>69</xdr:row>
      <xdr:rowOff>304800</xdr:rowOff>
    </xdr:from>
    <xdr:to>
      <xdr:col>1</xdr:col>
      <xdr:colOff>1761768</xdr:colOff>
      <xdr:row>71</xdr:row>
      <xdr:rowOff>299206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213" y="21393150"/>
          <a:ext cx="1363305" cy="775456"/>
        </a:xfrm>
        <a:prstGeom prst="rect">
          <a:avLst/>
        </a:prstGeom>
      </xdr:spPr>
    </xdr:pic>
    <xdr:clientData/>
  </xdr:twoCellAnchor>
  <xdr:twoCellAnchor editAs="oneCell">
    <xdr:from>
      <xdr:col>1</xdr:col>
      <xdr:colOff>328612</xdr:colOff>
      <xdr:row>58</xdr:row>
      <xdr:rowOff>19050</xdr:rowOff>
    </xdr:from>
    <xdr:to>
      <xdr:col>1</xdr:col>
      <xdr:colOff>1690384</xdr:colOff>
      <xdr:row>59</xdr:row>
      <xdr:rowOff>370681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362" y="17497425"/>
          <a:ext cx="1361772" cy="732631"/>
        </a:xfrm>
        <a:prstGeom prst="rect">
          <a:avLst/>
        </a:prstGeom>
      </xdr:spPr>
    </xdr:pic>
    <xdr:clientData/>
  </xdr:twoCellAnchor>
  <xdr:twoCellAnchor editAs="oneCell">
    <xdr:from>
      <xdr:col>4</xdr:col>
      <xdr:colOff>15879</xdr:colOff>
      <xdr:row>55</xdr:row>
      <xdr:rowOff>31749</xdr:rowOff>
    </xdr:from>
    <xdr:to>
      <xdr:col>7</xdr:col>
      <xdr:colOff>133349</xdr:colOff>
      <xdr:row>56</xdr:row>
      <xdr:rowOff>171450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4479" y="16367124"/>
          <a:ext cx="2317745" cy="520701"/>
        </a:xfrm>
        <a:prstGeom prst="rect">
          <a:avLst/>
        </a:prstGeom>
      </xdr:spPr>
    </xdr:pic>
    <xdr:clientData/>
  </xdr:twoCellAnchor>
  <xdr:twoCellAnchor editAs="oneCell">
    <xdr:from>
      <xdr:col>4</xdr:col>
      <xdr:colOff>7939</xdr:colOff>
      <xdr:row>56</xdr:row>
      <xdr:rowOff>171450</xdr:rowOff>
    </xdr:from>
    <xdr:to>
      <xdr:col>7</xdr:col>
      <xdr:colOff>180976</xdr:colOff>
      <xdr:row>57</xdr:row>
      <xdr:rowOff>357189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6539" y="16887825"/>
          <a:ext cx="2373312" cy="566739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314323</xdr:colOff>
      <xdr:row>60</xdr:row>
      <xdr:rowOff>209550</xdr:rowOff>
    </xdr:from>
    <xdr:to>
      <xdr:col>1</xdr:col>
      <xdr:colOff>1590675</xdr:colOff>
      <xdr:row>62</xdr:row>
      <xdr:rowOff>217261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00073" y="18449925"/>
          <a:ext cx="1276352" cy="607786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</xdr:colOff>
      <xdr:row>15</xdr:row>
      <xdr:rowOff>236476</xdr:rowOff>
    </xdr:from>
    <xdr:to>
      <xdr:col>1</xdr:col>
      <xdr:colOff>1752600</xdr:colOff>
      <xdr:row>18</xdr:row>
      <xdr:rowOff>219074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" y="3655951"/>
          <a:ext cx="1304925" cy="811273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79</xdr:row>
      <xdr:rowOff>247650</xdr:rowOff>
    </xdr:from>
    <xdr:to>
      <xdr:col>1</xdr:col>
      <xdr:colOff>1601741</xdr:colOff>
      <xdr:row>79</xdr:row>
      <xdr:rowOff>914400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24488775"/>
          <a:ext cx="1220741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552449</xdr:colOff>
      <xdr:row>73</xdr:row>
      <xdr:rowOff>167120</xdr:rowOff>
    </xdr:from>
    <xdr:to>
      <xdr:col>1</xdr:col>
      <xdr:colOff>1445441</xdr:colOff>
      <xdr:row>75</xdr:row>
      <xdr:rowOff>285750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199" y="22817570"/>
          <a:ext cx="892992" cy="74728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476249</xdr:colOff>
      <xdr:row>80</xdr:row>
      <xdr:rowOff>171450</xdr:rowOff>
    </xdr:from>
    <xdr:to>
      <xdr:col>1</xdr:col>
      <xdr:colOff>1551349</xdr:colOff>
      <xdr:row>80</xdr:row>
      <xdr:rowOff>895350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999" y="25384125"/>
          <a:ext cx="1075100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82</xdr:row>
      <xdr:rowOff>185186</xdr:rowOff>
    </xdr:from>
    <xdr:to>
      <xdr:col>1</xdr:col>
      <xdr:colOff>1552575</xdr:colOff>
      <xdr:row>82</xdr:row>
      <xdr:rowOff>933450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27264761"/>
          <a:ext cx="1143000" cy="748264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371476</xdr:colOff>
      <xdr:row>83</xdr:row>
      <xdr:rowOff>180975</xdr:rowOff>
    </xdr:from>
    <xdr:to>
      <xdr:col>1</xdr:col>
      <xdr:colOff>1403000</xdr:colOff>
      <xdr:row>83</xdr:row>
      <xdr:rowOff>876298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6" y="28232100"/>
          <a:ext cx="1031524" cy="695323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84</xdr:row>
      <xdr:rowOff>217386</xdr:rowOff>
    </xdr:from>
    <xdr:to>
      <xdr:col>1</xdr:col>
      <xdr:colOff>1457326</xdr:colOff>
      <xdr:row>84</xdr:row>
      <xdr:rowOff>1008029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29173386"/>
          <a:ext cx="1066800" cy="790643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466726</xdr:colOff>
      <xdr:row>81</xdr:row>
      <xdr:rowOff>193944</xdr:rowOff>
    </xdr:from>
    <xdr:to>
      <xdr:col>1</xdr:col>
      <xdr:colOff>1543050</xdr:colOff>
      <xdr:row>81</xdr:row>
      <xdr:rowOff>914401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6" y="26349594"/>
          <a:ext cx="1076324" cy="720457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85</xdr:row>
      <xdr:rowOff>208343</xdr:rowOff>
    </xdr:from>
    <xdr:to>
      <xdr:col>1</xdr:col>
      <xdr:colOff>1543050</xdr:colOff>
      <xdr:row>85</xdr:row>
      <xdr:rowOff>990600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30193043"/>
          <a:ext cx="1209675" cy="782257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87</xdr:row>
      <xdr:rowOff>323849</xdr:rowOff>
    </xdr:from>
    <xdr:to>
      <xdr:col>1</xdr:col>
      <xdr:colOff>1514475</xdr:colOff>
      <xdr:row>87</xdr:row>
      <xdr:rowOff>991166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1" y="32337374"/>
          <a:ext cx="1209674" cy="667317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86</xdr:row>
      <xdr:rowOff>304200</xdr:rowOff>
    </xdr:from>
    <xdr:to>
      <xdr:col>1</xdr:col>
      <xdr:colOff>1419226</xdr:colOff>
      <xdr:row>87</xdr:row>
      <xdr:rowOff>19049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6" y="31298550"/>
          <a:ext cx="1104900" cy="734024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88</xdr:row>
      <xdr:rowOff>190500</xdr:rowOff>
    </xdr:from>
    <xdr:to>
      <xdr:col>1</xdr:col>
      <xdr:colOff>1333500</xdr:colOff>
      <xdr:row>88</xdr:row>
      <xdr:rowOff>935732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33270825"/>
          <a:ext cx="942974" cy="745232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457202</xdr:colOff>
      <xdr:row>89</xdr:row>
      <xdr:rowOff>314324</xdr:rowOff>
    </xdr:from>
    <xdr:to>
      <xdr:col>1</xdr:col>
      <xdr:colOff>1479020</xdr:colOff>
      <xdr:row>89</xdr:row>
      <xdr:rowOff>1171575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2" y="34356674"/>
          <a:ext cx="1021818" cy="85725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527845" y="14030325"/>
    <xdr:ext cx="1535092" cy="953713"/>
    <xdr:pic>
      <xdr:nvPicPr>
        <xdr:cNvPr id="3" name="image14.jpeg">
          <a:extLst>
            <a:ext uri="{FF2B5EF4-FFF2-40B4-BE49-F238E27FC236}">
              <a16:creationId xmlns="" xmlns:a16="http://schemas.microsoft.com/office/drawing/2014/main" id="{6C470300-D97B-0444-A0F8-0E2DB954D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845" y="14030325"/>
          <a:ext cx="1535092" cy="953713"/>
        </a:xfrm>
        <a:prstGeom prst="rect">
          <a:avLst/>
        </a:prstGeom>
      </xdr:spPr>
    </xdr:pic>
    <xdr:clientData/>
  </xdr:absoluteAnchor>
  <xdr:twoCellAnchor editAs="oneCell">
    <xdr:from>
      <xdr:col>1</xdr:col>
      <xdr:colOff>405355</xdr:colOff>
      <xdr:row>11</xdr:row>
      <xdr:rowOff>104775</xdr:rowOff>
    </xdr:from>
    <xdr:to>
      <xdr:col>1</xdr:col>
      <xdr:colOff>1817683</xdr:colOff>
      <xdr:row>14</xdr:row>
      <xdr:rowOff>242088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2F48066-3F89-0E40-8EBA-57B1BFF00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flipH="1">
          <a:off x="691105" y="2419350"/>
          <a:ext cx="1412328" cy="965988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21</xdr:row>
      <xdr:rowOff>58737</xdr:rowOff>
    </xdr:from>
    <xdr:to>
      <xdr:col>1</xdr:col>
      <xdr:colOff>1627478</xdr:colOff>
      <xdr:row>24</xdr:row>
      <xdr:rowOff>79839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4397D4D6-9A11-1842-BDC4-28BE45BA6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flipH="1">
          <a:off x="514350" y="5154612"/>
          <a:ext cx="1398878" cy="878352"/>
        </a:xfrm>
        <a:prstGeom prst="rect">
          <a:avLst/>
        </a:prstGeom>
      </xdr:spPr>
    </xdr:pic>
    <xdr:clientData/>
  </xdr:twoCellAnchor>
  <xdr:absoluteAnchor>
    <xdr:pos x="428625" y="7781925"/>
    <xdr:ext cx="1568601" cy="866775"/>
    <xdr:pic>
      <xdr:nvPicPr>
        <xdr:cNvPr id="6" name="image12.jpeg">
          <a:extLst>
            <a:ext uri="{FF2B5EF4-FFF2-40B4-BE49-F238E27FC236}">
              <a16:creationId xmlns="" xmlns:a16="http://schemas.microsoft.com/office/drawing/2014/main" id="{4850ACFB-A96F-2B45-9CE4-AC01705E3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28625" y="7781925"/>
          <a:ext cx="1568601" cy="866775"/>
        </a:xfrm>
        <a:prstGeom prst="rect">
          <a:avLst/>
        </a:prstGeom>
      </xdr:spPr>
    </xdr:pic>
    <xdr:clientData/>
  </xdr:absoluteAnchor>
  <xdr:twoCellAnchor editAs="oneCell">
    <xdr:from>
      <xdr:col>1</xdr:col>
      <xdr:colOff>207995</xdr:colOff>
      <xdr:row>36</xdr:row>
      <xdr:rowOff>261936</xdr:rowOff>
    </xdr:from>
    <xdr:to>
      <xdr:col>1</xdr:col>
      <xdr:colOff>1743076</xdr:colOff>
      <xdr:row>40</xdr:row>
      <xdr:rowOff>243259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93745" y="9510711"/>
          <a:ext cx="1535081" cy="1238623"/>
        </a:xfrm>
        <a:prstGeom prst="rect">
          <a:avLst/>
        </a:prstGeom>
      </xdr:spPr>
    </xdr:pic>
    <xdr:clientData/>
  </xdr:twoCellAnchor>
  <xdr:twoCellAnchor editAs="oneCell">
    <xdr:from>
      <xdr:col>2</xdr:col>
      <xdr:colOff>340571</xdr:colOff>
      <xdr:row>2</xdr:row>
      <xdr:rowOff>71439</xdr:rowOff>
    </xdr:from>
    <xdr:to>
      <xdr:col>5</xdr:col>
      <xdr:colOff>476249</xdr:colOff>
      <xdr:row>7</xdr:row>
      <xdr:rowOff>9525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4171" y="214314"/>
          <a:ext cx="2621703" cy="1204911"/>
        </a:xfrm>
        <a:prstGeom prst="rect">
          <a:avLst/>
        </a:prstGeom>
      </xdr:spPr>
    </xdr:pic>
    <xdr:clientData/>
  </xdr:twoCellAnchor>
  <xdr:twoCellAnchor editAs="oneCell">
    <xdr:from>
      <xdr:col>1</xdr:col>
      <xdr:colOff>490539</xdr:colOff>
      <xdr:row>64</xdr:row>
      <xdr:rowOff>208579</xdr:rowOff>
    </xdr:from>
    <xdr:to>
      <xdr:col>1</xdr:col>
      <xdr:colOff>1343024</xdr:colOff>
      <xdr:row>66</xdr:row>
      <xdr:rowOff>299725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9" y="18172729"/>
          <a:ext cx="852485" cy="767421"/>
        </a:xfrm>
        <a:prstGeom prst="rect">
          <a:avLst/>
        </a:prstGeom>
      </xdr:spPr>
    </xdr:pic>
    <xdr:clientData/>
  </xdr:twoCellAnchor>
  <xdr:twoCellAnchor editAs="oneCell">
    <xdr:from>
      <xdr:col>1</xdr:col>
      <xdr:colOff>398463</xdr:colOff>
      <xdr:row>70</xdr:row>
      <xdr:rowOff>304800</xdr:rowOff>
    </xdr:from>
    <xdr:to>
      <xdr:col>1</xdr:col>
      <xdr:colOff>1761768</xdr:colOff>
      <xdr:row>72</xdr:row>
      <xdr:rowOff>299206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213" y="20240625"/>
          <a:ext cx="1363305" cy="775456"/>
        </a:xfrm>
        <a:prstGeom prst="rect">
          <a:avLst/>
        </a:prstGeom>
      </xdr:spPr>
    </xdr:pic>
    <xdr:clientData/>
  </xdr:twoCellAnchor>
  <xdr:twoCellAnchor editAs="oneCell">
    <xdr:from>
      <xdr:col>4</xdr:col>
      <xdr:colOff>15880</xdr:colOff>
      <xdr:row>56</xdr:row>
      <xdr:rowOff>146049</xdr:rowOff>
    </xdr:from>
    <xdr:to>
      <xdr:col>6</xdr:col>
      <xdr:colOff>904876</xdr:colOff>
      <xdr:row>57</xdr:row>
      <xdr:rowOff>285750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4480" y="15052674"/>
          <a:ext cx="2146296" cy="520701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314323</xdr:colOff>
      <xdr:row>61</xdr:row>
      <xdr:rowOff>19050</xdr:rowOff>
    </xdr:from>
    <xdr:to>
      <xdr:col>1</xdr:col>
      <xdr:colOff>1590675</xdr:colOff>
      <xdr:row>63</xdr:row>
      <xdr:rowOff>17236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00073" y="16744950"/>
          <a:ext cx="1276352" cy="607786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</xdr:colOff>
      <xdr:row>15</xdr:row>
      <xdr:rowOff>236476</xdr:rowOff>
    </xdr:from>
    <xdr:to>
      <xdr:col>1</xdr:col>
      <xdr:colOff>1752600</xdr:colOff>
      <xdr:row>18</xdr:row>
      <xdr:rowOff>219074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" y="3655951"/>
          <a:ext cx="1304925" cy="811273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80</xdr:row>
      <xdr:rowOff>247650</xdr:rowOff>
    </xdr:from>
    <xdr:to>
      <xdr:col>1</xdr:col>
      <xdr:colOff>1601741</xdr:colOff>
      <xdr:row>80</xdr:row>
      <xdr:rowOff>914400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22945725"/>
          <a:ext cx="1220741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552449</xdr:colOff>
      <xdr:row>74</xdr:row>
      <xdr:rowOff>167120</xdr:rowOff>
    </xdr:from>
    <xdr:to>
      <xdr:col>1</xdr:col>
      <xdr:colOff>1445441</xdr:colOff>
      <xdr:row>76</xdr:row>
      <xdr:rowOff>285750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199" y="21274520"/>
          <a:ext cx="892992" cy="74728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476249</xdr:colOff>
      <xdr:row>81</xdr:row>
      <xdr:rowOff>171450</xdr:rowOff>
    </xdr:from>
    <xdr:to>
      <xdr:col>1</xdr:col>
      <xdr:colOff>1551349</xdr:colOff>
      <xdr:row>81</xdr:row>
      <xdr:rowOff>895350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999" y="23841075"/>
          <a:ext cx="1075100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83</xdr:row>
      <xdr:rowOff>185186</xdr:rowOff>
    </xdr:from>
    <xdr:to>
      <xdr:col>1</xdr:col>
      <xdr:colOff>1552575</xdr:colOff>
      <xdr:row>83</xdr:row>
      <xdr:rowOff>933450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25721711"/>
          <a:ext cx="1143000" cy="748264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371476</xdr:colOff>
      <xdr:row>84</xdr:row>
      <xdr:rowOff>180975</xdr:rowOff>
    </xdr:from>
    <xdr:to>
      <xdr:col>1</xdr:col>
      <xdr:colOff>1403000</xdr:colOff>
      <xdr:row>84</xdr:row>
      <xdr:rowOff>876298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6" y="26689050"/>
          <a:ext cx="1031524" cy="695323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85</xdr:row>
      <xdr:rowOff>217386</xdr:rowOff>
    </xdr:from>
    <xdr:to>
      <xdr:col>1</xdr:col>
      <xdr:colOff>1457326</xdr:colOff>
      <xdr:row>85</xdr:row>
      <xdr:rowOff>1008029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27630336"/>
          <a:ext cx="1066800" cy="790643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466726</xdr:colOff>
      <xdr:row>82</xdr:row>
      <xdr:rowOff>193944</xdr:rowOff>
    </xdr:from>
    <xdr:to>
      <xdr:col>1</xdr:col>
      <xdr:colOff>1543050</xdr:colOff>
      <xdr:row>82</xdr:row>
      <xdr:rowOff>914401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6" y="24806544"/>
          <a:ext cx="1076324" cy="720457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86</xdr:row>
      <xdr:rowOff>208343</xdr:rowOff>
    </xdr:from>
    <xdr:to>
      <xdr:col>1</xdr:col>
      <xdr:colOff>1543050</xdr:colOff>
      <xdr:row>86</xdr:row>
      <xdr:rowOff>990600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28649993"/>
          <a:ext cx="1209675" cy="782257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88</xdr:row>
      <xdr:rowOff>323849</xdr:rowOff>
    </xdr:from>
    <xdr:to>
      <xdr:col>1</xdr:col>
      <xdr:colOff>1514475</xdr:colOff>
      <xdr:row>88</xdr:row>
      <xdr:rowOff>991166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1" y="30794324"/>
          <a:ext cx="1209674" cy="667317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87</xdr:row>
      <xdr:rowOff>304200</xdr:rowOff>
    </xdr:from>
    <xdr:to>
      <xdr:col>1</xdr:col>
      <xdr:colOff>1419226</xdr:colOff>
      <xdr:row>88</xdr:row>
      <xdr:rowOff>19049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6" y="29755500"/>
          <a:ext cx="1104900" cy="734024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89</xdr:row>
      <xdr:rowOff>190500</xdr:rowOff>
    </xdr:from>
    <xdr:to>
      <xdr:col>1</xdr:col>
      <xdr:colOff>1333500</xdr:colOff>
      <xdr:row>89</xdr:row>
      <xdr:rowOff>935732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31727775"/>
          <a:ext cx="942974" cy="745232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457202</xdr:colOff>
      <xdr:row>90</xdr:row>
      <xdr:rowOff>314324</xdr:rowOff>
    </xdr:from>
    <xdr:to>
      <xdr:col>1</xdr:col>
      <xdr:colOff>1479020</xdr:colOff>
      <xdr:row>90</xdr:row>
      <xdr:rowOff>1171575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2" y="32813624"/>
          <a:ext cx="1021818" cy="857251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43</xdr:row>
      <xdr:rowOff>79950</xdr:rowOff>
    </xdr:from>
    <xdr:to>
      <xdr:col>1</xdr:col>
      <xdr:colOff>1838326</xdr:colOff>
      <xdr:row>47</xdr:row>
      <xdr:rowOff>305173</xdr:rowOff>
    </xdr:to>
    <xdr:pic>
      <xdr:nvPicPr>
        <xdr:cNvPr id="29" name="Рисунок 28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76276" y="11529000"/>
          <a:ext cx="1447800" cy="116819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480220" y="15125700"/>
    <xdr:ext cx="1535092" cy="953713"/>
    <xdr:pic>
      <xdr:nvPicPr>
        <xdr:cNvPr id="2" name="image14.jpeg">
          <a:extLst>
            <a:ext uri="{FF2B5EF4-FFF2-40B4-BE49-F238E27FC236}">
              <a16:creationId xmlns="" xmlns:a16="http://schemas.microsoft.com/office/drawing/2014/main" id="{6C470300-D97B-0444-A0F8-0E2DB954D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220" y="15125700"/>
          <a:ext cx="1535092" cy="953713"/>
        </a:xfrm>
        <a:prstGeom prst="rect">
          <a:avLst/>
        </a:prstGeom>
      </xdr:spPr>
    </xdr:pic>
    <xdr:clientData/>
  </xdr:absoluteAnchor>
  <xdr:twoCellAnchor editAs="oneCell">
    <xdr:from>
      <xdr:col>1</xdr:col>
      <xdr:colOff>405355</xdr:colOff>
      <xdr:row>11</xdr:row>
      <xdr:rowOff>104775</xdr:rowOff>
    </xdr:from>
    <xdr:to>
      <xdr:col>1</xdr:col>
      <xdr:colOff>1817683</xdr:colOff>
      <xdr:row>14</xdr:row>
      <xdr:rowOff>242088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2F48066-3F89-0E40-8EBA-57B1BFF00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flipH="1">
          <a:off x="691105" y="2419350"/>
          <a:ext cx="1412328" cy="965988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21</xdr:row>
      <xdr:rowOff>58737</xdr:rowOff>
    </xdr:from>
    <xdr:to>
      <xdr:col>1</xdr:col>
      <xdr:colOff>1627478</xdr:colOff>
      <xdr:row>25</xdr:row>
      <xdr:rowOff>21102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4397D4D6-9A11-1842-BDC4-28BE45BA6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flipH="1">
          <a:off x="514350" y="5154612"/>
          <a:ext cx="1398878" cy="878352"/>
        </a:xfrm>
        <a:prstGeom prst="rect">
          <a:avLst/>
        </a:prstGeom>
      </xdr:spPr>
    </xdr:pic>
    <xdr:clientData/>
  </xdr:twoCellAnchor>
  <xdr:absoluteAnchor>
    <xdr:pos x="428625" y="7781925"/>
    <xdr:ext cx="1568601" cy="866775"/>
    <xdr:pic>
      <xdr:nvPicPr>
        <xdr:cNvPr id="5" name="image12.jpeg">
          <a:extLst>
            <a:ext uri="{FF2B5EF4-FFF2-40B4-BE49-F238E27FC236}">
              <a16:creationId xmlns="" xmlns:a16="http://schemas.microsoft.com/office/drawing/2014/main" id="{4850ACFB-A96F-2B45-9CE4-AC01705E3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28625" y="7781925"/>
          <a:ext cx="1568601" cy="866775"/>
        </a:xfrm>
        <a:prstGeom prst="rect">
          <a:avLst/>
        </a:prstGeom>
      </xdr:spPr>
    </xdr:pic>
    <xdr:clientData/>
  </xdr:absoluteAnchor>
  <xdr:twoCellAnchor editAs="oneCell">
    <xdr:from>
      <xdr:col>1</xdr:col>
      <xdr:colOff>207995</xdr:colOff>
      <xdr:row>38</xdr:row>
      <xdr:rowOff>261936</xdr:rowOff>
    </xdr:from>
    <xdr:to>
      <xdr:col>1</xdr:col>
      <xdr:colOff>1743076</xdr:colOff>
      <xdr:row>42</xdr:row>
      <xdr:rowOff>243259</xdr:rowOff>
    </xdr:to>
    <xdr:pic>
      <xdr:nvPicPr>
        <xdr:cNvPr id="6" name="Рисунок 5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93745" y="9510711"/>
          <a:ext cx="1535081" cy="1238623"/>
        </a:xfrm>
        <a:prstGeom prst="rect">
          <a:avLst/>
        </a:prstGeom>
      </xdr:spPr>
    </xdr:pic>
    <xdr:clientData/>
  </xdr:twoCellAnchor>
  <xdr:twoCellAnchor editAs="oneCell">
    <xdr:from>
      <xdr:col>2</xdr:col>
      <xdr:colOff>340571</xdr:colOff>
      <xdr:row>2</xdr:row>
      <xdr:rowOff>71439</xdr:rowOff>
    </xdr:from>
    <xdr:to>
      <xdr:col>5</xdr:col>
      <xdr:colOff>476249</xdr:colOff>
      <xdr:row>7</xdr:row>
      <xdr:rowOff>9525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4171" y="214314"/>
          <a:ext cx="2621703" cy="1204911"/>
        </a:xfrm>
        <a:prstGeom prst="rect">
          <a:avLst/>
        </a:prstGeom>
      </xdr:spPr>
    </xdr:pic>
    <xdr:clientData/>
  </xdr:twoCellAnchor>
  <xdr:twoCellAnchor editAs="oneCell">
    <xdr:from>
      <xdr:col>1</xdr:col>
      <xdr:colOff>490539</xdr:colOff>
      <xdr:row>67</xdr:row>
      <xdr:rowOff>208579</xdr:rowOff>
    </xdr:from>
    <xdr:to>
      <xdr:col>1</xdr:col>
      <xdr:colOff>1343024</xdr:colOff>
      <xdr:row>69</xdr:row>
      <xdr:rowOff>299725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9" y="17753629"/>
          <a:ext cx="852485" cy="767421"/>
        </a:xfrm>
        <a:prstGeom prst="rect">
          <a:avLst/>
        </a:prstGeom>
      </xdr:spPr>
    </xdr:pic>
    <xdr:clientData/>
  </xdr:twoCellAnchor>
  <xdr:twoCellAnchor editAs="oneCell">
    <xdr:from>
      <xdr:col>1</xdr:col>
      <xdr:colOff>398463</xdr:colOff>
      <xdr:row>73</xdr:row>
      <xdr:rowOff>304800</xdr:rowOff>
    </xdr:from>
    <xdr:to>
      <xdr:col>1</xdr:col>
      <xdr:colOff>1761768</xdr:colOff>
      <xdr:row>75</xdr:row>
      <xdr:rowOff>299206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213" y="19821525"/>
          <a:ext cx="1363305" cy="775456"/>
        </a:xfrm>
        <a:prstGeom prst="rect">
          <a:avLst/>
        </a:prstGeom>
      </xdr:spPr>
    </xdr:pic>
    <xdr:clientData/>
  </xdr:twoCellAnchor>
  <xdr:twoCellAnchor editAs="oneCell">
    <xdr:from>
      <xdr:col>4</xdr:col>
      <xdr:colOff>15880</xdr:colOff>
      <xdr:row>59</xdr:row>
      <xdr:rowOff>146049</xdr:rowOff>
    </xdr:from>
    <xdr:to>
      <xdr:col>6</xdr:col>
      <xdr:colOff>904876</xdr:colOff>
      <xdr:row>60</xdr:row>
      <xdr:rowOff>285750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4480" y="15366999"/>
          <a:ext cx="2146296" cy="520701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314323</xdr:colOff>
      <xdr:row>64</xdr:row>
      <xdr:rowOff>19050</xdr:rowOff>
    </xdr:from>
    <xdr:to>
      <xdr:col>1</xdr:col>
      <xdr:colOff>1590675</xdr:colOff>
      <xdr:row>66</xdr:row>
      <xdr:rowOff>17236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00073" y="16678275"/>
          <a:ext cx="1276352" cy="607786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</xdr:colOff>
      <xdr:row>15</xdr:row>
      <xdr:rowOff>236476</xdr:rowOff>
    </xdr:from>
    <xdr:to>
      <xdr:col>1</xdr:col>
      <xdr:colOff>1752600</xdr:colOff>
      <xdr:row>18</xdr:row>
      <xdr:rowOff>219074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" y="3655951"/>
          <a:ext cx="1304925" cy="811273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83</xdr:row>
      <xdr:rowOff>247650</xdr:rowOff>
    </xdr:from>
    <xdr:to>
      <xdr:col>1</xdr:col>
      <xdr:colOff>1601741</xdr:colOff>
      <xdr:row>83</xdr:row>
      <xdr:rowOff>914400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22526625"/>
          <a:ext cx="1220741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552449</xdr:colOff>
      <xdr:row>77</xdr:row>
      <xdr:rowOff>167120</xdr:rowOff>
    </xdr:from>
    <xdr:to>
      <xdr:col>1</xdr:col>
      <xdr:colOff>1445441</xdr:colOff>
      <xdr:row>79</xdr:row>
      <xdr:rowOff>285750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199" y="20855420"/>
          <a:ext cx="892992" cy="74728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476249</xdr:colOff>
      <xdr:row>84</xdr:row>
      <xdr:rowOff>171450</xdr:rowOff>
    </xdr:from>
    <xdr:to>
      <xdr:col>1</xdr:col>
      <xdr:colOff>1551349</xdr:colOff>
      <xdr:row>84</xdr:row>
      <xdr:rowOff>895350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999" y="23421975"/>
          <a:ext cx="1075100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86</xdr:row>
      <xdr:rowOff>185186</xdr:rowOff>
    </xdr:from>
    <xdr:to>
      <xdr:col>1</xdr:col>
      <xdr:colOff>1552575</xdr:colOff>
      <xdr:row>86</xdr:row>
      <xdr:rowOff>933450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25302611"/>
          <a:ext cx="1143000" cy="748264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371476</xdr:colOff>
      <xdr:row>87</xdr:row>
      <xdr:rowOff>180975</xdr:rowOff>
    </xdr:from>
    <xdr:to>
      <xdr:col>1</xdr:col>
      <xdr:colOff>1403000</xdr:colOff>
      <xdr:row>87</xdr:row>
      <xdr:rowOff>876298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6" y="26269950"/>
          <a:ext cx="1031524" cy="695323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88</xdr:row>
      <xdr:rowOff>217386</xdr:rowOff>
    </xdr:from>
    <xdr:to>
      <xdr:col>1</xdr:col>
      <xdr:colOff>1457326</xdr:colOff>
      <xdr:row>88</xdr:row>
      <xdr:rowOff>1008029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27211236"/>
          <a:ext cx="1066800" cy="790643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466726</xdr:colOff>
      <xdr:row>85</xdr:row>
      <xdr:rowOff>193944</xdr:rowOff>
    </xdr:from>
    <xdr:to>
      <xdr:col>1</xdr:col>
      <xdr:colOff>1543050</xdr:colOff>
      <xdr:row>85</xdr:row>
      <xdr:rowOff>914401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6" y="24387444"/>
          <a:ext cx="1076324" cy="720457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89</xdr:row>
      <xdr:rowOff>208343</xdr:rowOff>
    </xdr:from>
    <xdr:to>
      <xdr:col>1</xdr:col>
      <xdr:colOff>1543050</xdr:colOff>
      <xdr:row>89</xdr:row>
      <xdr:rowOff>990600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28230893"/>
          <a:ext cx="1209675" cy="782257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91</xdr:row>
      <xdr:rowOff>323849</xdr:rowOff>
    </xdr:from>
    <xdr:to>
      <xdr:col>1</xdr:col>
      <xdr:colOff>1514475</xdr:colOff>
      <xdr:row>91</xdr:row>
      <xdr:rowOff>991166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1" y="30375224"/>
          <a:ext cx="1209674" cy="667317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90</xdr:row>
      <xdr:rowOff>304200</xdr:rowOff>
    </xdr:from>
    <xdr:to>
      <xdr:col>1</xdr:col>
      <xdr:colOff>1419226</xdr:colOff>
      <xdr:row>91</xdr:row>
      <xdr:rowOff>19049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6" y="29336400"/>
          <a:ext cx="1104900" cy="734024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92</xdr:row>
      <xdr:rowOff>190500</xdr:rowOff>
    </xdr:from>
    <xdr:to>
      <xdr:col>1</xdr:col>
      <xdr:colOff>1333500</xdr:colOff>
      <xdr:row>92</xdr:row>
      <xdr:rowOff>935732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31308675"/>
          <a:ext cx="942974" cy="745232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457202</xdr:colOff>
      <xdr:row>93</xdr:row>
      <xdr:rowOff>314324</xdr:rowOff>
    </xdr:from>
    <xdr:to>
      <xdr:col>1</xdr:col>
      <xdr:colOff>1479020</xdr:colOff>
      <xdr:row>93</xdr:row>
      <xdr:rowOff>1171575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2" y="32394524"/>
          <a:ext cx="1021818" cy="857251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285751</xdr:colOff>
      <xdr:row>47</xdr:row>
      <xdr:rowOff>3750</xdr:rowOff>
    </xdr:from>
    <xdr:to>
      <xdr:col>1</xdr:col>
      <xdr:colOff>1733551</xdr:colOff>
      <xdr:row>51</xdr:row>
      <xdr:rowOff>228973</xdr:rowOff>
    </xdr:to>
    <xdr:pic>
      <xdr:nvPicPr>
        <xdr:cNvPr id="25" name="Рисунок 24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71501" y="12624375"/>
          <a:ext cx="1447800" cy="1168198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26</xdr:row>
      <xdr:rowOff>219075</xdr:rowOff>
    </xdr:from>
    <xdr:to>
      <xdr:col>1</xdr:col>
      <xdr:colOff>1729174</xdr:colOff>
      <xdr:row>27</xdr:row>
      <xdr:rowOff>460375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6743700"/>
          <a:ext cx="1443424" cy="5651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451645" y="14773276"/>
    <xdr:ext cx="1642412" cy="1020388"/>
    <xdr:pic>
      <xdr:nvPicPr>
        <xdr:cNvPr id="2" name="image14.jpeg">
          <a:extLst>
            <a:ext uri="{FF2B5EF4-FFF2-40B4-BE49-F238E27FC236}">
              <a16:creationId xmlns="" xmlns:a16="http://schemas.microsoft.com/office/drawing/2014/main" id="{6C470300-D97B-0444-A0F8-0E2DB954D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645" y="14773276"/>
          <a:ext cx="1642412" cy="1020388"/>
        </a:xfrm>
        <a:prstGeom prst="rect">
          <a:avLst/>
        </a:prstGeom>
      </xdr:spPr>
    </xdr:pic>
    <xdr:clientData/>
  </xdr:absoluteAnchor>
  <xdr:twoCellAnchor editAs="oneCell">
    <xdr:from>
      <xdr:col>1</xdr:col>
      <xdr:colOff>247650</xdr:colOff>
      <xdr:row>10</xdr:row>
      <xdr:rowOff>273135</xdr:rowOff>
    </xdr:from>
    <xdr:to>
      <xdr:col>1</xdr:col>
      <xdr:colOff>1817683</xdr:colOff>
      <xdr:row>14</xdr:row>
      <xdr:rowOff>242088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2F48066-3F89-0E40-8EBA-57B1BFF00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flipH="1">
          <a:off x="533400" y="2311485"/>
          <a:ext cx="1570033" cy="1073853"/>
        </a:xfrm>
        <a:prstGeom prst="rect">
          <a:avLst/>
        </a:prstGeom>
      </xdr:spPr>
    </xdr:pic>
    <xdr:clientData/>
  </xdr:twoCellAnchor>
  <xdr:twoCellAnchor editAs="oneCell">
    <xdr:from>
      <xdr:col>1</xdr:col>
      <xdr:colOff>246424</xdr:colOff>
      <xdr:row>22</xdr:row>
      <xdr:rowOff>76200</xdr:rowOff>
    </xdr:from>
    <xdr:to>
      <xdr:col>1</xdr:col>
      <xdr:colOff>1817977</xdr:colOff>
      <xdr:row>25</xdr:row>
      <xdr:rowOff>259228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4397D4D6-9A11-1842-BDC4-28BE45BA6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flipH="1">
          <a:off x="532174" y="5172075"/>
          <a:ext cx="1571553" cy="1040278"/>
        </a:xfrm>
        <a:prstGeom prst="rect">
          <a:avLst/>
        </a:prstGeom>
      </xdr:spPr>
    </xdr:pic>
    <xdr:clientData/>
  </xdr:twoCellAnchor>
  <xdr:absoluteAnchor>
    <xdr:pos x="428625" y="7781925"/>
    <xdr:ext cx="1568601" cy="866775"/>
    <xdr:pic>
      <xdr:nvPicPr>
        <xdr:cNvPr id="5" name="image12.jpeg">
          <a:extLst>
            <a:ext uri="{FF2B5EF4-FFF2-40B4-BE49-F238E27FC236}">
              <a16:creationId xmlns="" xmlns:a16="http://schemas.microsoft.com/office/drawing/2014/main" id="{4850ACFB-A96F-2B45-9CE4-AC01705E3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28625" y="7781925"/>
          <a:ext cx="1568601" cy="866775"/>
        </a:xfrm>
        <a:prstGeom prst="rect">
          <a:avLst/>
        </a:prstGeom>
      </xdr:spPr>
    </xdr:pic>
    <xdr:clientData/>
  </xdr:absoluteAnchor>
  <xdr:twoCellAnchor editAs="oneCell">
    <xdr:from>
      <xdr:col>1</xdr:col>
      <xdr:colOff>207995</xdr:colOff>
      <xdr:row>38</xdr:row>
      <xdr:rowOff>261936</xdr:rowOff>
    </xdr:from>
    <xdr:to>
      <xdr:col>1</xdr:col>
      <xdr:colOff>1743076</xdr:colOff>
      <xdr:row>42</xdr:row>
      <xdr:rowOff>243259</xdr:rowOff>
    </xdr:to>
    <xdr:pic>
      <xdr:nvPicPr>
        <xdr:cNvPr id="6" name="Рисунок 5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93745" y="9844086"/>
          <a:ext cx="1535081" cy="1238623"/>
        </a:xfrm>
        <a:prstGeom prst="rect">
          <a:avLst/>
        </a:prstGeom>
      </xdr:spPr>
    </xdr:pic>
    <xdr:clientData/>
  </xdr:twoCellAnchor>
  <xdr:twoCellAnchor editAs="oneCell">
    <xdr:from>
      <xdr:col>2</xdr:col>
      <xdr:colOff>340571</xdr:colOff>
      <xdr:row>2</xdr:row>
      <xdr:rowOff>71439</xdr:rowOff>
    </xdr:from>
    <xdr:to>
      <xdr:col>5</xdr:col>
      <xdr:colOff>600075</xdr:colOff>
      <xdr:row>7</xdr:row>
      <xdr:rowOff>9525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4171" y="214314"/>
          <a:ext cx="2745529" cy="1204911"/>
        </a:xfrm>
        <a:prstGeom prst="rect">
          <a:avLst/>
        </a:prstGeom>
      </xdr:spPr>
    </xdr:pic>
    <xdr:clientData/>
  </xdr:twoCellAnchor>
  <xdr:twoCellAnchor editAs="oneCell">
    <xdr:from>
      <xdr:col>1</xdr:col>
      <xdr:colOff>490539</xdr:colOff>
      <xdr:row>68</xdr:row>
      <xdr:rowOff>208579</xdr:rowOff>
    </xdr:from>
    <xdr:to>
      <xdr:col>1</xdr:col>
      <xdr:colOff>1343024</xdr:colOff>
      <xdr:row>70</xdr:row>
      <xdr:rowOff>299725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9" y="18401329"/>
          <a:ext cx="852485" cy="767421"/>
        </a:xfrm>
        <a:prstGeom prst="rect">
          <a:avLst/>
        </a:prstGeom>
      </xdr:spPr>
    </xdr:pic>
    <xdr:clientData/>
  </xdr:twoCellAnchor>
  <xdr:twoCellAnchor editAs="oneCell">
    <xdr:from>
      <xdr:col>1</xdr:col>
      <xdr:colOff>398463</xdr:colOff>
      <xdr:row>74</xdr:row>
      <xdr:rowOff>0</xdr:rowOff>
    </xdr:from>
    <xdr:to>
      <xdr:col>1</xdr:col>
      <xdr:colOff>1761768</xdr:colOff>
      <xdr:row>75</xdr:row>
      <xdr:rowOff>384931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213" y="20469225"/>
          <a:ext cx="1363305" cy="775456"/>
        </a:xfrm>
        <a:prstGeom prst="rect">
          <a:avLst/>
        </a:prstGeom>
      </xdr:spPr>
    </xdr:pic>
    <xdr:clientData/>
  </xdr:twoCellAnchor>
  <xdr:twoCellAnchor editAs="oneCell">
    <xdr:from>
      <xdr:col>1</xdr:col>
      <xdr:colOff>52386</xdr:colOff>
      <xdr:row>65</xdr:row>
      <xdr:rowOff>9524</xdr:rowOff>
    </xdr:from>
    <xdr:to>
      <xdr:col>1</xdr:col>
      <xdr:colOff>1752600</xdr:colOff>
      <xdr:row>67</xdr:row>
      <xdr:rowOff>209549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338136" y="17211674"/>
          <a:ext cx="1700214" cy="80962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352426</xdr:colOff>
      <xdr:row>15</xdr:row>
      <xdr:rowOff>185750</xdr:rowOff>
    </xdr:from>
    <xdr:to>
      <xdr:col>1</xdr:col>
      <xdr:colOff>1800226</xdr:colOff>
      <xdr:row>18</xdr:row>
      <xdr:rowOff>257174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6" y="3605225"/>
          <a:ext cx="1447800" cy="900099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83</xdr:row>
      <xdr:rowOff>247650</xdr:rowOff>
    </xdr:from>
    <xdr:to>
      <xdr:col>1</xdr:col>
      <xdr:colOff>1601741</xdr:colOff>
      <xdr:row>83</xdr:row>
      <xdr:rowOff>914400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23174325"/>
          <a:ext cx="1220741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552449</xdr:colOff>
      <xdr:row>77</xdr:row>
      <xdr:rowOff>167120</xdr:rowOff>
    </xdr:from>
    <xdr:to>
      <xdr:col>1</xdr:col>
      <xdr:colOff>1445441</xdr:colOff>
      <xdr:row>79</xdr:row>
      <xdr:rowOff>285750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199" y="21503120"/>
          <a:ext cx="892992" cy="74728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476249</xdr:colOff>
      <xdr:row>84</xdr:row>
      <xdr:rowOff>171450</xdr:rowOff>
    </xdr:from>
    <xdr:to>
      <xdr:col>1</xdr:col>
      <xdr:colOff>1551349</xdr:colOff>
      <xdr:row>84</xdr:row>
      <xdr:rowOff>895350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999" y="24069675"/>
          <a:ext cx="1075100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86</xdr:row>
      <xdr:rowOff>185186</xdr:rowOff>
    </xdr:from>
    <xdr:to>
      <xdr:col>1</xdr:col>
      <xdr:colOff>1552575</xdr:colOff>
      <xdr:row>86</xdr:row>
      <xdr:rowOff>933450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25950311"/>
          <a:ext cx="1143000" cy="748264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371476</xdr:colOff>
      <xdr:row>87</xdr:row>
      <xdr:rowOff>180975</xdr:rowOff>
    </xdr:from>
    <xdr:to>
      <xdr:col>1</xdr:col>
      <xdr:colOff>1403000</xdr:colOff>
      <xdr:row>87</xdr:row>
      <xdr:rowOff>876298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6" y="26917650"/>
          <a:ext cx="1031524" cy="695323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88</xdr:row>
      <xdr:rowOff>217386</xdr:rowOff>
    </xdr:from>
    <xdr:to>
      <xdr:col>1</xdr:col>
      <xdr:colOff>1457326</xdr:colOff>
      <xdr:row>88</xdr:row>
      <xdr:rowOff>1008029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27858936"/>
          <a:ext cx="1066800" cy="790643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466726</xdr:colOff>
      <xdr:row>85</xdr:row>
      <xdr:rowOff>193944</xdr:rowOff>
    </xdr:from>
    <xdr:to>
      <xdr:col>1</xdr:col>
      <xdr:colOff>1543050</xdr:colOff>
      <xdr:row>85</xdr:row>
      <xdr:rowOff>914401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6" y="25035144"/>
          <a:ext cx="1076324" cy="720457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89</xdr:row>
      <xdr:rowOff>208343</xdr:rowOff>
    </xdr:from>
    <xdr:to>
      <xdr:col>1</xdr:col>
      <xdr:colOff>1543050</xdr:colOff>
      <xdr:row>89</xdr:row>
      <xdr:rowOff>990600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28878593"/>
          <a:ext cx="1209675" cy="782257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91</xdr:row>
      <xdr:rowOff>323849</xdr:rowOff>
    </xdr:from>
    <xdr:to>
      <xdr:col>1</xdr:col>
      <xdr:colOff>1514475</xdr:colOff>
      <xdr:row>91</xdr:row>
      <xdr:rowOff>991166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1" y="31022924"/>
          <a:ext cx="1209674" cy="667317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90</xdr:row>
      <xdr:rowOff>304200</xdr:rowOff>
    </xdr:from>
    <xdr:to>
      <xdr:col>1</xdr:col>
      <xdr:colOff>1419226</xdr:colOff>
      <xdr:row>91</xdr:row>
      <xdr:rowOff>19049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6" y="29984100"/>
          <a:ext cx="1104900" cy="734024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92</xdr:row>
      <xdr:rowOff>190500</xdr:rowOff>
    </xdr:from>
    <xdr:to>
      <xdr:col>1</xdr:col>
      <xdr:colOff>1333500</xdr:colOff>
      <xdr:row>92</xdr:row>
      <xdr:rowOff>935732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31956375"/>
          <a:ext cx="942974" cy="745232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457202</xdr:colOff>
      <xdr:row>93</xdr:row>
      <xdr:rowOff>314324</xdr:rowOff>
    </xdr:from>
    <xdr:to>
      <xdr:col>1</xdr:col>
      <xdr:colOff>1479020</xdr:colOff>
      <xdr:row>93</xdr:row>
      <xdr:rowOff>1171575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2" y="33042224"/>
          <a:ext cx="1021818" cy="857251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285751</xdr:colOff>
      <xdr:row>47</xdr:row>
      <xdr:rowOff>3750</xdr:rowOff>
    </xdr:from>
    <xdr:to>
      <xdr:col>1</xdr:col>
      <xdr:colOff>1733551</xdr:colOff>
      <xdr:row>51</xdr:row>
      <xdr:rowOff>228973</xdr:rowOff>
    </xdr:to>
    <xdr:pic>
      <xdr:nvPicPr>
        <xdr:cNvPr id="25" name="Рисунок 24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71501" y="12414825"/>
          <a:ext cx="1447800" cy="1168198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371475</xdr:colOff>
      <xdr:row>26</xdr:row>
      <xdr:rowOff>209550</xdr:rowOff>
    </xdr:from>
    <xdr:to>
      <xdr:col>1</xdr:col>
      <xdr:colOff>1814899</xdr:colOff>
      <xdr:row>27</xdr:row>
      <xdr:rowOff>374650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6448425"/>
          <a:ext cx="1443424" cy="5651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461170" y="15487651"/>
    <xdr:ext cx="1642412" cy="1020388"/>
    <xdr:pic>
      <xdr:nvPicPr>
        <xdr:cNvPr id="2" name="image14.jpeg">
          <a:extLst>
            <a:ext uri="{FF2B5EF4-FFF2-40B4-BE49-F238E27FC236}">
              <a16:creationId xmlns="" xmlns:a16="http://schemas.microsoft.com/office/drawing/2014/main" id="{6C470300-D97B-0444-A0F8-0E2DB954D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170" y="15487651"/>
          <a:ext cx="1642412" cy="1020388"/>
        </a:xfrm>
        <a:prstGeom prst="rect">
          <a:avLst/>
        </a:prstGeom>
      </xdr:spPr>
    </xdr:pic>
    <xdr:clientData/>
  </xdr:absoluteAnchor>
  <xdr:twoCellAnchor editAs="oneCell">
    <xdr:from>
      <xdr:col>1</xdr:col>
      <xdr:colOff>419280</xdr:colOff>
      <xdr:row>12</xdr:row>
      <xdr:rowOff>114300</xdr:rowOff>
    </xdr:from>
    <xdr:to>
      <xdr:col>1</xdr:col>
      <xdr:colOff>1817682</xdr:colOff>
      <xdr:row>15</xdr:row>
      <xdr:rowOff>242088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2F48066-3F89-0E40-8EBA-57B1BFF00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flipH="1">
          <a:off x="705030" y="2543175"/>
          <a:ext cx="1398402" cy="956463"/>
        </a:xfrm>
        <a:prstGeom prst="rect">
          <a:avLst/>
        </a:prstGeom>
      </xdr:spPr>
    </xdr:pic>
    <xdr:clientData/>
  </xdr:twoCellAnchor>
  <xdr:twoCellAnchor editAs="oneCell">
    <xdr:from>
      <xdr:col>1</xdr:col>
      <xdr:colOff>246423</xdr:colOff>
      <xdr:row>23</xdr:row>
      <xdr:rowOff>276225</xdr:rowOff>
    </xdr:from>
    <xdr:to>
      <xdr:col>1</xdr:col>
      <xdr:colOff>1817976</xdr:colOff>
      <xdr:row>27</xdr:row>
      <xdr:rowOff>259228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4397D4D6-9A11-1842-BDC4-28BE45BA6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flipH="1">
          <a:off x="532173" y="5534025"/>
          <a:ext cx="1571553" cy="1126003"/>
        </a:xfrm>
        <a:prstGeom prst="rect">
          <a:avLst/>
        </a:prstGeom>
      </xdr:spPr>
    </xdr:pic>
    <xdr:clientData/>
  </xdr:twoCellAnchor>
  <xdr:absoluteAnchor>
    <xdr:pos x="466724" y="8953500"/>
    <xdr:ext cx="1568601" cy="895350"/>
    <xdr:pic>
      <xdr:nvPicPr>
        <xdr:cNvPr id="5" name="image12.jpeg">
          <a:extLst>
            <a:ext uri="{FF2B5EF4-FFF2-40B4-BE49-F238E27FC236}">
              <a16:creationId xmlns="" xmlns:a16="http://schemas.microsoft.com/office/drawing/2014/main" id="{4850ACFB-A96F-2B45-9CE4-AC01705E3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66724" y="8953500"/>
          <a:ext cx="1568601" cy="895350"/>
        </a:xfrm>
        <a:prstGeom prst="rect">
          <a:avLst/>
        </a:prstGeom>
      </xdr:spPr>
    </xdr:pic>
    <xdr:clientData/>
  </xdr:absoluteAnchor>
  <xdr:twoCellAnchor editAs="oneCell">
    <xdr:from>
      <xdr:col>1</xdr:col>
      <xdr:colOff>227045</xdr:colOff>
      <xdr:row>41</xdr:row>
      <xdr:rowOff>166686</xdr:rowOff>
    </xdr:from>
    <xdr:to>
      <xdr:col>1</xdr:col>
      <xdr:colOff>1762126</xdr:colOff>
      <xdr:row>45</xdr:row>
      <xdr:rowOff>148009</xdr:rowOff>
    </xdr:to>
    <xdr:pic>
      <xdr:nvPicPr>
        <xdr:cNvPr id="6" name="Рисунок 5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12795" y="10472736"/>
          <a:ext cx="1535081" cy="1238623"/>
        </a:xfrm>
        <a:prstGeom prst="rect">
          <a:avLst/>
        </a:prstGeom>
      </xdr:spPr>
    </xdr:pic>
    <xdr:clientData/>
  </xdr:twoCellAnchor>
  <xdr:twoCellAnchor editAs="oneCell">
    <xdr:from>
      <xdr:col>1</xdr:col>
      <xdr:colOff>490539</xdr:colOff>
      <xdr:row>70</xdr:row>
      <xdr:rowOff>208579</xdr:rowOff>
    </xdr:from>
    <xdr:to>
      <xdr:col>1</xdr:col>
      <xdr:colOff>1343024</xdr:colOff>
      <xdr:row>72</xdr:row>
      <xdr:rowOff>299725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9" y="18610879"/>
          <a:ext cx="852485" cy="767421"/>
        </a:xfrm>
        <a:prstGeom prst="rect">
          <a:avLst/>
        </a:prstGeom>
      </xdr:spPr>
    </xdr:pic>
    <xdr:clientData/>
  </xdr:twoCellAnchor>
  <xdr:twoCellAnchor editAs="oneCell">
    <xdr:from>
      <xdr:col>1</xdr:col>
      <xdr:colOff>398463</xdr:colOff>
      <xdr:row>76</xdr:row>
      <xdr:rowOff>0</xdr:rowOff>
    </xdr:from>
    <xdr:to>
      <xdr:col>1</xdr:col>
      <xdr:colOff>1761768</xdr:colOff>
      <xdr:row>77</xdr:row>
      <xdr:rowOff>384931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213" y="20373975"/>
          <a:ext cx="1363305" cy="775456"/>
        </a:xfrm>
        <a:prstGeom prst="rect">
          <a:avLst/>
        </a:prstGeom>
      </xdr:spPr>
    </xdr:pic>
    <xdr:clientData/>
  </xdr:twoCellAnchor>
  <xdr:twoCellAnchor editAs="oneCell">
    <xdr:from>
      <xdr:col>1</xdr:col>
      <xdr:colOff>52386</xdr:colOff>
      <xdr:row>67</xdr:row>
      <xdr:rowOff>9524</xdr:rowOff>
    </xdr:from>
    <xdr:to>
      <xdr:col>1</xdr:col>
      <xdr:colOff>1752600</xdr:colOff>
      <xdr:row>69</xdr:row>
      <xdr:rowOff>209549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338136" y="17525999"/>
          <a:ext cx="1700214" cy="809625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361951</xdr:colOff>
      <xdr:row>16</xdr:row>
      <xdr:rowOff>214325</xdr:rowOff>
    </xdr:from>
    <xdr:to>
      <xdr:col>1</xdr:col>
      <xdr:colOff>1809751</xdr:colOff>
      <xdr:row>19</xdr:row>
      <xdr:rowOff>285749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1" y="3748100"/>
          <a:ext cx="1447800" cy="900099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85</xdr:row>
      <xdr:rowOff>247650</xdr:rowOff>
    </xdr:from>
    <xdr:to>
      <xdr:col>1</xdr:col>
      <xdr:colOff>1601741</xdr:colOff>
      <xdr:row>85</xdr:row>
      <xdr:rowOff>914400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22993350"/>
          <a:ext cx="1220741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552449</xdr:colOff>
      <xdr:row>79</xdr:row>
      <xdr:rowOff>167120</xdr:rowOff>
    </xdr:from>
    <xdr:to>
      <xdr:col>1</xdr:col>
      <xdr:colOff>1445441</xdr:colOff>
      <xdr:row>81</xdr:row>
      <xdr:rowOff>285750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199" y="21322145"/>
          <a:ext cx="892992" cy="74728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476249</xdr:colOff>
      <xdr:row>86</xdr:row>
      <xdr:rowOff>171450</xdr:rowOff>
    </xdr:from>
    <xdr:to>
      <xdr:col>1</xdr:col>
      <xdr:colOff>1551349</xdr:colOff>
      <xdr:row>86</xdr:row>
      <xdr:rowOff>895350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999" y="23888700"/>
          <a:ext cx="1075100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88</xdr:row>
      <xdr:rowOff>185186</xdr:rowOff>
    </xdr:from>
    <xdr:to>
      <xdr:col>1</xdr:col>
      <xdr:colOff>1552575</xdr:colOff>
      <xdr:row>88</xdr:row>
      <xdr:rowOff>933450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25769336"/>
          <a:ext cx="1143000" cy="748264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371476</xdr:colOff>
      <xdr:row>89</xdr:row>
      <xdr:rowOff>180975</xdr:rowOff>
    </xdr:from>
    <xdr:to>
      <xdr:col>1</xdr:col>
      <xdr:colOff>1403000</xdr:colOff>
      <xdr:row>89</xdr:row>
      <xdr:rowOff>876298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6" y="26736675"/>
          <a:ext cx="1031524" cy="695323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90</xdr:row>
      <xdr:rowOff>217386</xdr:rowOff>
    </xdr:from>
    <xdr:to>
      <xdr:col>1</xdr:col>
      <xdr:colOff>1457326</xdr:colOff>
      <xdr:row>90</xdr:row>
      <xdr:rowOff>1008029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27677961"/>
          <a:ext cx="1066800" cy="790643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466726</xdr:colOff>
      <xdr:row>87</xdr:row>
      <xdr:rowOff>193944</xdr:rowOff>
    </xdr:from>
    <xdr:to>
      <xdr:col>1</xdr:col>
      <xdr:colOff>1543050</xdr:colOff>
      <xdr:row>87</xdr:row>
      <xdr:rowOff>914401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6" y="24854169"/>
          <a:ext cx="1076324" cy="720457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91</xdr:row>
      <xdr:rowOff>208343</xdr:rowOff>
    </xdr:from>
    <xdr:to>
      <xdr:col>1</xdr:col>
      <xdr:colOff>1543050</xdr:colOff>
      <xdr:row>91</xdr:row>
      <xdr:rowOff>990600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28697618"/>
          <a:ext cx="1209675" cy="782257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93</xdr:row>
      <xdr:rowOff>323849</xdr:rowOff>
    </xdr:from>
    <xdr:to>
      <xdr:col>1</xdr:col>
      <xdr:colOff>1514475</xdr:colOff>
      <xdr:row>93</xdr:row>
      <xdr:rowOff>991166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1" y="30841949"/>
          <a:ext cx="1209674" cy="667317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92</xdr:row>
      <xdr:rowOff>304200</xdr:rowOff>
    </xdr:from>
    <xdr:to>
      <xdr:col>1</xdr:col>
      <xdr:colOff>1419226</xdr:colOff>
      <xdr:row>93</xdr:row>
      <xdr:rowOff>19049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6" y="29803125"/>
          <a:ext cx="1104900" cy="734024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94</xdr:row>
      <xdr:rowOff>190500</xdr:rowOff>
    </xdr:from>
    <xdr:to>
      <xdr:col>1</xdr:col>
      <xdr:colOff>1333500</xdr:colOff>
      <xdr:row>94</xdr:row>
      <xdr:rowOff>935732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31775400"/>
          <a:ext cx="942974" cy="745232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457202</xdr:colOff>
      <xdr:row>95</xdr:row>
      <xdr:rowOff>314324</xdr:rowOff>
    </xdr:from>
    <xdr:to>
      <xdr:col>1</xdr:col>
      <xdr:colOff>1479020</xdr:colOff>
      <xdr:row>95</xdr:row>
      <xdr:rowOff>1171575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2" y="32861249"/>
          <a:ext cx="1021818" cy="857251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371476</xdr:colOff>
      <xdr:row>51</xdr:row>
      <xdr:rowOff>203775</xdr:rowOff>
    </xdr:from>
    <xdr:to>
      <xdr:col>1</xdr:col>
      <xdr:colOff>1819276</xdr:colOff>
      <xdr:row>55</xdr:row>
      <xdr:rowOff>114673</xdr:rowOff>
    </xdr:to>
    <xdr:pic>
      <xdr:nvPicPr>
        <xdr:cNvPr id="24" name="Рисунок 23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57226" y="13024425"/>
          <a:ext cx="1447800" cy="1168198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28</xdr:row>
      <xdr:rowOff>200025</xdr:rowOff>
    </xdr:from>
    <xdr:to>
      <xdr:col>1</xdr:col>
      <xdr:colOff>1805374</xdr:colOff>
      <xdr:row>29</xdr:row>
      <xdr:rowOff>365125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6886575"/>
          <a:ext cx="1443424" cy="56515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3</xdr:row>
      <xdr:rowOff>133350</xdr:rowOff>
    </xdr:from>
    <xdr:to>
      <xdr:col>5</xdr:col>
      <xdr:colOff>666750</xdr:colOff>
      <xdr:row>9</xdr:row>
      <xdr:rowOff>438149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447675"/>
          <a:ext cx="4953000" cy="138112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451645" y="17002126"/>
    <xdr:ext cx="1642412" cy="1020388"/>
    <xdr:pic>
      <xdr:nvPicPr>
        <xdr:cNvPr id="2" name="image14.jpeg">
          <a:extLst>
            <a:ext uri="{FF2B5EF4-FFF2-40B4-BE49-F238E27FC236}">
              <a16:creationId xmlns="" xmlns:a16="http://schemas.microsoft.com/office/drawing/2014/main" id="{6C470300-D97B-0444-A0F8-0E2DB954D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645" y="17002126"/>
          <a:ext cx="1642412" cy="1020388"/>
        </a:xfrm>
        <a:prstGeom prst="rect">
          <a:avLst/>
        </a:prstGeom>
      </xdr:spPr>
    </xdr:pic>
    <xdr:clientData/>
  </xdr:absoluteAnchor>
  <xdr:twoCellAnchor editAs="oneCell">
    <xdr:from>
      <xdr:col>1</xdr:col>
      <xdr:colOff>419280</xdr:colOff>
      <xdr:row>12</xdr:row>
      <xdr:rowOff>114300</xdr:rowOff>
    </xdr:from>
    <xdr:to>
      <xdr:col>1</xdr:col>
      <xdr:colOff>1817682</xdr:colOff>
      <xdr:row>15</xdr:row>
      <xdr:rowOff>242088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2F48066-3F89-0E40-8EBA-57B1BFF00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flipH="1">
          <a:off x="762180" y="2529840"/>
          <a:ext cx="1398402" cy="950748"/>
        </a:xfrm>
        <a:prstGeom prst="rect">
          <a:avLst/>
        </a:prstGeom>
      </xdr:spPr>
    </xdr:pic>
    <xdr:clientData/>
  </xdr:twoCellAnchor>
  <xdr:twoCellAnchor editAs="oneCell">
    <xdr:from>
      <xdr:col>1</xdr:col>
      <xdr:colOff>246423</xdr:colOff>
      <xdr:row>23</xdr:row>
      <xdr:rowOff>276225</xdr:rowOff>
    </xdr:from>
    <xdr:to>
      <xdr:col>1</xdr:col>
      <xdr:colOff>1817976</xdr:colOff>
      <xdr:row>27</xdr:row>
      <xdr:rowOff>259228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4397D4D6-9A11-1842-BDC4-28BE45BA6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flipH="1">
          <a:off x="589323" y="5511165"/>
          <a:ext cx="1571553" cy="1141243"/>
        </a:xfrm>
        <a:prstGeom prst="rect">
          <a:avLst/>
        </a:prstGeom>
      </xdr:spPr>
    </xdr:pic>
    <xdr:clientData/>
  </xdr:twoCellAnchor>
  <xdr:absoluteAnchor>
    <xdr:pos x="619124" y="8486775"/>
    <xdr:ext cx="1568601" cy="895350"/>
    <xdr:pic>
      <xdr:nvPicPr>
        <xdr:cNvPr id="5" name="image12.jpeg">
          <a:extLst>
            <a:ext uri="{FF2B5EF4-FFF2-40B4-BE49-F238E27FC236}">
              <a16:creationId xmlns="" xmlns:a16="http://schemas.microsoft.com/office/drawing/2014/main" id="{4850ACFB-A96F-2B45-9CE4-AC01705E3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19124" y="8486775"/>
          <a:ext cx="1568601" cy="895350"/>
        </a:xfrm>
        <a:prstGeom prst="rect">
          <a:avLst/>
        </a:prstGeom>
      </xdr:spPr>
    </xdr:pic>
    <xdr:clientData/>
  </xdr:absoluteAnchor>
  <xdr:twoCellAnchor editAs="oneCell">
    <xdr:from>
      <xdr:col>1</xdr:col>
      <xdr:colOff>436595</xdr:colOff>
      <xdr:row>42</xdr:row>
      <xdr:rowOff>133350</xdr:rowOff>
    </xdr:from>
    <xdr:to>
      <xdr:col>1</xdr:col>
      <xdr:colOff>1971676</xdr:colOff>
      <xdr:row>46</xdr:row>
      <xdr:rowOff>114673</xdr:rowOff>
    </xdr:to>
    <xdr:pic>
      <xdr:nvPicPr>
        <xdr:cNvPr id="6" name="Рисунок 5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9495" y="10715625"/>
          <a:ext cx="1535081" cy="1238623"/>
        </a:xfrm>
        <a:prstGeom prst="rect">
          <a:avLst/>
        </a:prstGeom>
      </xdr:spPr>
    </xdr:pic>
    <xdr:clientData/>
  </xdr:twoCellAnchor>
  <xdr:twoCellAnchor editAs="oneCell">
    <xdr:from>
      <xdr:col>1</xdr:col>
      <xdr:colOff>652464</xdr:colOff>
      <xdr:row>77</xdr:row>
      <xdr:rowOff>208579</xdr:rowOff>
    </xdr:from>
    <xdr:to>
      <xdr:col>1</xdr:col>
      <xdr:colOff>1504949</xdr:colOff>
      <xdr:row>79</xdr:row>
      <xdr:rowOff>261625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364" y="20763529"/>
          <a:ext cx="852485" cy="757896"/>
        </a:xfrm>
        <a:prstGeom prst="rect">
          <a:avLst/>
        </a:prstGeom>
      </xdr:spPr>
    </xdr:pic>
    <xdr:clientData/>
  </xdr:twoCellAnchor>
  <xdr:twoCellAnchor editAs="oneCell">
    <xdr:from>
      <xdr:col>1</xdr:col>
      <xdr:colOff>588963</xdr:colOff>
      <xdr:row>82</xdr:row>
      <xdr:rowOff>76200</xdr:rowOff>
    </xdr:from>
    <xdr:to>
      <xdr:col>1</xdr:col>
      <xdr:colOff>1952268</xdr:colOff>
      <xdr:row>84</xdr:row>
      <xdr:rowOff>146806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863" y="22298025"/>
          <a:ext cx="1363305" cy="775456"/>
        </a:xfrm>
        <a:prstGeom prst="rect">
          <a:avLst/>
        </a:prstGeom>
      </xdr:spPr>
    </xdr:pic>
    <xdr:clientData/>
  </xdr:twoCellAnchor>
  <xdr:twoCellAnchor editAs="oneCell">
    <xdr:from>
      <xdr:col>1</xdr:col>
      <xdr:colOff>242886</xdr:colOff>
      <xdr:row>74</xdr:row>
      <xdr:rowOff>9524</xdr:rowOff>
    </xdr:from>
    <xdr:to>
      <xdr:col>1</xdr:col>
      <xdr:colOff>1943100</xdr:colOff>
      <xdr:row>76</xdr:row>
      <xdr:rowOff>209549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85786" y="19678649"/>
          <a:ext cx="1700214" cy="809625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361951</xdr:colOff>
      <xdr:row>16</xdr:row>
      <xdr:rowOff>214325</xdr:rowOff>
    </xdr:from>
    <xdr:to>
      <xdr:col>1</xdr:col>
      <xdr:colOff>1809751</xdr:colOff>
      <xdr:row>19</xdr:row>
      <xdr:rowOff>285749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1" y="3727145"/>
          <a:ext cx="1447800" cy="894384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552450</xdr:colOff>
      <xdr:row>92</xdr:row>
      <xdr:rowOff>238125</xdr:rowOff>
    </xdr:from>
    <xdr:to>
      <xdr:col>1</xdr:col>
      <xdr:colOff>1773191</xdr:colOff>
      <xdr:row>92</xdr:row>
      <xdr:rowOff>904875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25155525"/>
          <a:ext cx="1220741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742949</xdr:colOff>
      <xdr:row>86</xdr:row>
      <xdr:rowOff>167120</xdr:rowOff>
    </xdr:from>
    <xdr:to>
      <xdr:col>1</xdr:col>
      <xdr:colOff>1635941</xdr:colOff>
      <xdr:row>88</xdr:row>
      <xdr:rowOff>285750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49" y="23484320"/>
          <a:ext cx="892992" cy="74728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476249</xdr:colOff>
      <xdr:row>93</xdr:row>
      <xdr:rowOff>171450</xdr:rowOff>
    </xdr:from>
    <xdr:to>
      <xdr:col>1</xdr:col>
      <xdr:colOff>1551349</xdr:colOff>
      <xdr:row>93</xdr:row>
      <xdr:rowOff>895350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49" y="23778210"/>
          <a:ext cx="1075100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95</xdr:row>
      <xdr:rowOff>185186</xdr:rowOff>
    </xdr:from>
    <xdr:to>
      <xdr:col>1</xdr:col>
      <xdr:colOff>1552575</xdr:colOff>
      <xdr:row>95</xdr:row>
      <xdr:rowOff>933450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25651226"/>
          <a:ext cx="1143000" cy="748264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371476</xdr:colOff>
      <xdr:row>96</xdr:row>
      <xdr:rowOff>180975</xdr:rowOff>
    </xdr:from>
    <xdr:to>
      <xdr:col>1</xdr:col>
      <xdr:colOff>1403000</xdr:colOff>
      <xdr:row>96</xdr:row>
      <xdr:rowOff>876298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6" y="26614755"/>
          <a:ext cx="1031524" cy="695323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97</xdr:row>
      <xdr:rowOff>217386</xdr:rowOff>
    </xdr:from>
    <xdr:to>
      <xdr:col>1</xdr:col>
      <xdr:colOff>1457326</xdr:colOff>
      <xdr:row>97</xdr:row>
      <xdr:rowOff>1008029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6" y="27550326"/>
          <a:ext cx="1066800" cy="790643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466726</xdr:colOff>
      <xdr:row>94</xdr:row>
      <xdr:rowOff>193944</xdr:rowOff>
    </xdr:from>
    <xdr:to>
      <xdr:col>1</xdr:col>
      <xdr:colOff>1543050</xdr:colOff>
      <xdr:row>94</xdr:row>
      <xdr:rowOff>914401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6" y="24737964"/>
          <a:ext cx="1076324" cy="720457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98</xdr:row>
      <xdr:rowOff>208343</xdr:rowOff>
    </xdr:from>
    <xdr:to>
      <xdr:col>1</xdr:col>
      <xdr:colOff>1543050</xdr:colOff>
      <xdr:row>98</xdr:row>
      <xdr:rowOff>990600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8569983"/>
          <a:ext cx="1209675" cy="782257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100</xdr:row>
      <xdr:rowOff>323849</xdr:rowOff>
    </xdr:from>
    <xdr:to>
      <xdr:col>1</xdr:col>
      <xdr:colOff>1514475</xdr:colOff>
      <xdr:row>100</xdr:row>
      <xdr:rowOff>991166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1" y="30704789"/>
          <a:ext cx="1209674" cy="667317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99</xdr:row>
      <xdr:rowOff>304200</xdr:rowOff>
    </xdr:from>
    <xdr:to>
      <xdr:col>1</xdr:col>
      <xdr:colOff>1419226</xdr:colOff>
      <xdr:row>100</xdr:row>
      <xdr:rowOff>19049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6" y="29671680"/>
          <a:ext cx="1104900" cy="728309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101</xdr:row>
      <xdr:rowOff>190500</xdr:rowOff>
    </xdr:from>
    <xdr:to>
      <xdr:col>1</xdr:col>
      <xdr:colOff>1333500</xdr:colOff>
      <xdr:row>101</xdr:row>
      <xdr:rowOff>935732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6" y="31638240"/>
          <a:ext cx="942974" cy="745232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457202</xdr:colOff>
      <xdr:row>102</xdr:row>
      <xdr:rowOff>314324</xdr:rowOff>
    </xdr:from>
    <xdr:to>
      <xdr:col>1</xdr:col>
      <xdr:colOff>1479020</xdr:colOff>
      <xdr:row>102</xdr:row>
      <xdr:rowOff>1171575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2" y="32722184"/>
          <a:ext cx="1021818" cy="857251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466726</xdr:colOff>
      <xdr:row>54</xdr:row>
      <xdr:rowOff>156150</xdr:rowOff>
    </xdr:from>
    <xdr:to>
      <xdr:col>1</xdr:col>
      <xdr:colOff>1914526</xdr:colOff>
      <xdr:row>59</xdr:row>
      <xdr:rowOff>67048</xdr:rowOff>
    </xdr:to>
    <xdr:pic>
      <xdr:nvPicPr>
        <xdr:cNvPr id="23" name="Рисунок 22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9626" y="14196000"/>
          <a:ext cx="1447800" cy="1168198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28</xdr:row>
      <xdr:rowOff>200025</xdr:rowOff>
    </xdr:from>
    <xdr:to>
      <xdr:col>1</xdr:col>
      <xdr:colOff>1805374</xdr:colOff>
      <xdr:row>29</xdr:row>
      <xdr:rowOff>365125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6882765"/>
          <a:ext cx="1443424" cy="56134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3</xdr:row>
      <xdr:rowOff>28575</xdr:rowOff>
    </xdr:from>
    <xdr:to>
      <xdr:col>5</xdr:col>
      <xdr:colOff>666750</xdr:colOff>
      <xdr:row>9</xdr:row>
      <xdr:rowOff>333374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333375"/>
          <a:ext cx="5819775" cy="137159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537370" y="17392651"/>
    <xdr:ext cx="1642412" cy="1020388"/>
    <xdr:pic>
      <xdr:nvPicPr>
        <xdr:cNvPr id="2" name="image14.jpeg">
          <a:extLst>
            <a:ext uri="{FF2B5EF4-FFF2-40B4-BE49-F238E27FC236}">
              <a16:creationId xmlns="" xmlns:a16="http://schemas.microsoft.com/office/drawing/2014/main" id="{6C470300-D97B-0444-A0F8-0E2DB954D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370" y="17392651"/>
          <a:ext cx="1642412" cy="1020388"/>
        </a:xfrm>
        <a:prstGeom prst="rect">
          <a:avLst/>
        </a:prstGeom>
      </xdr:spPr>
    </xdr:pic>
    <xdr:clientData/>
  </xdr:absoluteAnchor>
  <xdr:twoCellAnchor editAs="oneCell">
    <xdr:from>
      <xdr:col>1</xdr:col>
      <xdr:colOff>419280</xdr:colOff>
      <xdr:row>12</xdr:row>
      <xdr:rowOff>114300</xdr:rowOff>
    </xdr:from>
    <xdr:to>
      <xdr:col>1</xdr:col>
      <xdr:colOff>1817682</xdr:colOff>
      <xdr:row>15</xdr:row>
      <xdr:rowOff>242088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2F48066-3F89-0E40-8EBA-57B1BFF00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flipH="1">
          <a:off x="762180" y="2529840"/>
          <a:ext cx="1398402" cy="950748"/>
        </a:xfrm>
        <a:prstGeom prst="rect">
          <a:avLst/>
        </a:prstGeom>
      </xdr:spPr>
    </xdr:pic>
    <xdr:clientData/>
  </xdr:twoCellAnchor>
  <xdr:twoCellAnchor editAs="oneCell">
    <xdr:from>
      <xdr:col>1</xdr:col>
      <xdr:colOff>246423</xdr:colOff>
      <xdr:row>23</xdr:row>
      <xdr:rowOff>276225</xdr:rowOff>
    </xdr:from>
    <xdr:to>
      <xdr:col>1</xdr:col>
      <xdr:colOff>1817976</xdr:colOff>
      <xdr:row>27</xdr:row>
      <xdr:rowOff>259228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4397D4D6-9A11-1842-BDC4-28BE45BA6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flipH="1">
          <a:off x="589323" y="5511165"/>
          <a:ext cx="1571553" cy="1141243"/>
        </a:xfrm>
        <a:prstGeom prst="rect">
          <a:avLst/>
        </a:prstGeom>
      </xdr:spPr>
    </xdr:pic>
    <xdr:clientData/>
  </xdr:twoCellAnchor>
  <xdr:absoluteAnchor>
    <xdr:pos x="685799" y="9686925"/>
    <xdr:ext cx="1568601" cy="895350"/>
    <xdr:pic>
      <xdr:nvPicPr>
        <xdr:cNvPr id="5" name="image12.jpeg">
          <a:extLst>
            <a:ext uri="{FF2B5EF4-FFF2-40B4-BE49-F238E27FC236}">
              <a16:creationId xmlns="" xmlns:a16="http://schemas.microsoft.com/office/drawing/2014/main" id="{4850ACFB-A96F-2B45-9CE4-AC01705E3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85799" y="9686925"/>
          <a:ext cx="1568601" cy="895350"/>
        </a:xfrm>
        <a:prstGeom prst="rect">
          <a:avLst/>
        </a:prstGeom>
      </xdr:spPr>
    </xdr:pic>
    <xdr:clientData/>
  </xdr:absoluteAnchor>
  <xdr:twoCellAnchor editAs="oneCell">
    <xdr:from>
      <xdr:col>1</xdr:col>
      <xdr:colOff>766764</xdr:colOff>
      <xdr:row>79</xdr:row>
      <xdr:rowOff>170479</xdr:rowOff>
    </xdr:from>
    <xdr:to>
      <xdr:col>1</xdr:col>
      <xdr:colOff>1533525</xdr:colOff>
      <xdr:row>81</xdr:row>
      <xdr:rowOff>280663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664" y="21525529"/>
          <a:ext cx="766761" cy="681684"/>
        </a:xfrm>
        <a:prstGeom prst="rect">
          <a:avLst/>
        </a:prstGeom>
      </xdr:spPr>
    </xdr:pic>
    <xdr:clientData/>
  </xdr:twoCellAnchor>
  <xdr:twoCellAnchor editAs="oneCell">
    <xdr:from>
      <xdr:col>1</xdr:col>
      <xdr:colOff>588963</xdr:colOff>
      <xdr:row>84</xdr:row>
      <xdr:rowOff>76200</xdr:rowOff>
    </xdr:from>
    <xdr:to>
      <xdr:col>1</xdr:col>
      <xdr:colOff>1952268</xdr:colOff>
      <xdr:row>86</xdr:row>
      <xdr:rowOff>165856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863" y="22258020"/>
          <a:ext cx="1363305" cy="771646"/>
        </a:xfrm>
        <a:prstGeom prst="rect">
          <a:avLst/>
        </a:prstGeom>
      </xdr:spPr>
    </xdr:pic>
    <xdr:clientData/>
  </xdr:twoCellAnchor>
  <xdr:twoCellAnchor editAs="oneCell">
    <xdr:from>
      <xdr:col>1</xdr:col>
      <xdr:colOff>242886</xdr:colOff>
      <xdr:row>76</xdr:row>
      <xdr:rowOff>9524</xdr:rowOff>
    </xdr:from>
    <xdr:to>
      <xdr:col>1</xdr:col>
      <xdr:colOff>1943100</xdr:colOff>
      <xdr:row>78</xdr:row>
      <xdr:rowOff>209549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85786" y="19631024"/>
          <a:ext cx="1700214" cy="809625"/>
        </a:xfrm>
        <a:prstGeom prst="rect">
          <a:avLst/>
        </a:prstGeom>
      </xdr:spPr>
    </xdr:pic>
    <xdr:clientData/>
  </xdr:twoCellAnchor>
  <xdr:twoCellAnchor editAs="oneCell">
    <xdr:from>
      <xdr:col>1</xdr:col>
      <xdr:colOff>419101</xdr:colOff>
      <xdr:row>16</xdr:row>
      <xdr:rowOff>204800</xdr:rowOff>
    </xdr:from>
    <xdr:to>
      <xdr:col>1</xdr:col>
      <xdr:colOff>1866901</xdr:colOff>
      <xdr:row>19</xdr:row>
      <xdr:rowOff>276224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1" y="3710000"/>
          <a:ext cx="1447800" cy="900099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552450</xdr:colOff>
      <xdr:row>93</xdr:row>
      <xdr:rowOff>238125</xdr:rowOff>
    </xdr:from>
    <xdr:to>
      <xdr:col>1</xdr:col>
      <xdr:colOff>1773191</xdr:colOff>
      <xdr:row>93</xdr:row>
      <xdr:rowOff>904875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25102185"/>
          <a:ext cx="1220741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742949</xdr:colOff>
      <xdr:row>87</xdr:row>
      <xdr:rowOff>167120</xdr:rowOff>
    </xdr:from>
    <xdr:to>
      <xdr:col>1</xdr:col>
      <xdr:colOff>1635941</xdr:colOff>
      <xdr:row>89</xdr:row>
      <xdr:rowOff>285750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49" y="23438600"/>
          <a:ext cx="892992" cy="74347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476249</xdr:colOff>
      <xdr:row>94</xdr:row>
      <xdr:rowOff>171450</xdr:rowOff>
    </xdr:from>
    <xdr:to>
      <xdr:col>1</xdr:col>
      <xdr:colOff>1551349</xdr:colOff>
      <xdr:row>94</xdr:row>
      <xdr:rowOff>895350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49" y="26003250"/>
          <a:ext cx="1075100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96</xdr:row>
      <xdr:rowOff>185186</xdr:rowOff>
    </xdr:from>
    <xdr:to>
      <xdr:col>1</xdr:col>
      <xdr:colOff>1552575</xdr:colOff>
      <xdr:row>96</xdr:row>
      <xdr:rowOff>933450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27876266"/>
          <a:ext cx="1143000" cy="748264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371476</xdr:colOff>
      <xdr:row>97</xdr:row>
      <xdr:rowOff>180975</xdr:rowOff>
    </xdr:from>
    <xdr:to>
      <xdr:col>1</xdr:col>
      <xdr:colOff>1403000</xdr:colOff>
      <xdr:row>97</xdr:row>
      <xdr:rowOff>876298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6" y="28839795"/>
          <a:ext cx="1031524" cy="695323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98</xdr:row>
      <xdr:rowOff>217386</xdr:rowOff>
    </xdr:from>
    <xdr:to>
      <xdr:col>1</xdr:col>
      <xdr:colOff>1457326</xdr:colOff>
      <xdr:row>98</xdr:row>
      <xdr:rowOff>1008029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6" y="29775366"/>
          <a:ext cx="1066800" cy="790643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466726</xdr:colOff>
      <xdr:row>95</xdr:row>
      <xdr:rowOff>193944</xdr:rowOff>
    </xdr:from>
    <xdr:to>
      <xdr:col>1</xdr:col>
      <xdr:colOff>1543050</xdr:colOff>
      <xdr:row>95</xdr:row>
      <xdr:rowOff>914401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6" y="26963004"/>
          <a:ext cx="1076324" cy="720457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99</xdr:row>
      <xdr:rowOff>208343</xdr:rowOff>
    </xdr:from>
    <xdr:to>
      <xdr:col>1</xdr:col>
      <xdr:colOff>1543050</xdr:colOff>
      <xdr:row>99</xdr:row>
      <xdr:rowOff>990600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30795023"/>
          <a:ext cx="1209675" cy="782257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101</xdr:row>
      <xdr:rowOff>323849</xdr:rowOff>
    </xdr:from>
    <xdr:to>
      <xdr:col>1</xdr:col>
      <xdr:colOff>1514475</xdr:colOff>
      <xdr:row>101</xdr:row>
      <xdr:rowOff>991166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1" y="32929829"/>
          <a:ext cx="1209674" cy="667317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100</xdr:row>
      <xdr:rowOff>304200</xdr:rowOff>
    </xdr:from>
    <xdr:to>
      <xdr:col>1</xdr:col>
      <xdr:colOff>1419226</xdr:colOff>
      <xdr:row>101</xdr:row>
      <xdr:rowOff>19049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6" y="31896720"/>
          <a:ext cx="1104900" cy="728309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102</xdr:row>
      <xdr:rowOff>190500</xdr:rowOff>
    </xdr:from>
    <xdr:to>
      <xdr:col>1</xdr:col>
      <xdr:colOff>1333500</xdr:colOff>
      <xdr:row>102</xdr:row>
      <xdr:rowOff>935732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6" y="33863280"/>
          <a:ext cx="942974" cy="745232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457202</xdr:colOff>
      <xdr:row>103</xdr:row>
      <xdr:rowOff>314324</xdr:rowOff>
    </xdr:from>
    <xdr:to>
      <xdr:col>1</xdr:col>
      <xdr:colOff>1479020</xdr:colOff>
      <xdr:row>103</xdr:row>
      <xdr:rowOff>1171575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2" y="34947224"/>
          <a:ext cx="1021818" cy="857251"/>
        </a:xfrm>
        <a:prstGeom prst="rect">
          <a:avLst/>
        </a:prstGeom>
      </xdr:spPr>
    </xdr:pic>
    <xdr:clientData/>
  </xdr:twoCellAnchor>
  <xdr:twoCellAnchor editAs="oneCell">
    <xdr:from>
      <xdr:col>1</xdr:col>
      <xdr:colOff>390332</xdr:colOff>
      <xdr:row>54</xdr:row>
      <xdr:rowOff>232350</xdr:rowOff>
    </xdr:from>
    <xdr:to>
      <xdr:col>1</xdr:col>
      <xdr:colOff>2038351</xdr:colOff>
      <xdr:row>59</xdr:row>
      <xdr:rowOff>133350</xdr:rowOff>
    </xdr:to>
    <xdr:pic>
      <xdr:nvPicPr>
        <xdr:cNvPr id="23" name="Рисунок 22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733232" y="14357925"/>
          <a:ext cx="1648019" cy="1329750"/>
        </a:xfrm>
        <a:prstGeom prst="rect">
          <a:avLst/>
        </a:prstGeom>
      </xdr:spPr>
    </xdr:pic>
    <xdr:clientData/>
  </xdr:twoCellAnchor>
  <xdr:twoCellAnchor editAs="oneCell">
    <xdr:from>
      <xdr:col>1</xdr:col>
      <xdr:colOff>323849</xdr:colOff>
      <xdr:row>30</xdr:row>
      <xdr:rowOff>238125</xdr:rowOff>
    </xdr:from>
    <xdr:to>
      <xdr:col>1</xdr:col>
      <xdr:colOff>2124074</xdr:colOff>
      <xdr:row>33</xdr:row>
      <xdr:rowOff>85725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49" y="7696200"/>
          <a:ext cx="1800225" cy="7048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3</xdr:row>
      <xdr:rowOff>28575</xdr:rowOff>
    </xdr:from>
    <xdr:to>
      <xdr:col>5</xdr:col>
      <xdr:colOff>666750</xdr:colOff>
      <xdr:row>9</xdr:row>
      <xdr:rowOff>333374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333375"/>
          <a:ext cx="5838825" cy="1371599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45</xdr:row>
      <xdr:rowOff>38100</xdr:rowOff>
    </xdr:from>
    <xdr:to>
      <xdr:col>1</xdr:col>
      <xdr:colOff>2029019</xdr:colOff>
      <xdr:row>49</xdr:row>
      <xdr:rowOff>167700</xdr:rowOff>
    </xdr:to>
    <xdr:pic>
      <xdr:nvPicPr>
        <xdr:cNvPr id="27" name="Рисунок 26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723900" y="11220450"/>
          <a:ext cx="1648019" cy="13297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370684" y="19130963"/>
    <xdr:ext cx="1642412" cy="1020388"/>
    <xdr:pic>
      <xdr:nvPicPr>
        <xdr:cNvPr id="2" name="image14.jpeg">
          <a:extLst>
            <a:ext uri="{FF2B5EF4-FFF2-40B4-BE49-F238E27FC236}">
              <a16:creationId xmlns="" xmlns:a16="http://schemas.microsoft.com/office/drawing/2014/main" id="{6C470300-D97B-0444-A0F8-0E2DB954D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84" y="19130963"/>
          <a:ext cx="1642412" cy="1020388"/>
        </a:xfrm>
        <a:prstGeom prst="rect">
          <a:avLst/>
        </a:prstGeom>
      </xdr:spPr>
    </xdr:pic>
    <xdr:clientData/>
  </xdr:absoluteAnchor>
  <xdr:twoCellAnchor editAs="oneCell">
    <xdr:from>
      <xdr:col>1</xdr:col>
      <xdr:colOff>276405</xdr:colOff>
      <xdr:row>12</xdr:row>
      <xdr:rowOff>90487</xdr:rowOff>
    </xdr:from>
    <xdr:to>
      <xdr:col>1</xdr:col>
      <xdr:colOff>1674807</xdr:colOff>
      <xdr:row>15</xdr:row>
      <xdr:rowOff>218275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2F48066-3F89-0E40-8EBA-57B1BFF00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flipH="1">
          <a:off x="562155" y="2507456"/>
          <a:ext cx="1398402" cy="949319"/>
        </a:xfrm>
        <a:prstGeom prst="rect">
          <a:avLst/>
        </a:prstGeom>
      </xdr:spPr>
    </xdr:pic>
    <xdr:clientData/>
  </xdr:twoCellAnchor>
  <xdr:twoCellAnchor editAs="oneCell">
    <xdr:from>
      <xdr:col>1</xdr:col>
      <xdr:colOff>139266</xdr:colOff>
      <xdr:row>23</xdr:row>
      <xdr:rowOff>50006</xdr:rowOff>
    </xdr:from>
    <xdr:to>
      <xdr:col>1</xdr:col>
      <xdr:colOff>1710819</xdr:colOff>
      <xdr:row>27</xdr:row>
      <xdr:rowOff>33009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4397D4D6-9A11-1842-BDC4-28BE45BA6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flipH="1">
          <a:off x="425016" y="5276850"/>
          <a:ext cx="1571553" cy="1126003"/>
        </a:xfrm>
        <a:prstGeom prst="rect">
          <a:avLst/>
        </a:prstGeom>
      </xdr:spPr>
    </xdr:pic>
    <xdr:clientData/>
  </xdr:twoCellAnchor>
  <xdr:absoluteAnchor>
    <xdr:pos x="423862" y="10020300"/>
    <xdr:ext cx="1568601" cy="895350"/>
    <xdr:pic>
      <xdr:nvPicPr>
        <xdr:cNvPr id="5" name="image12.jpeg">
          <a:extLst>
            <a:ext uri="{FF2B5EF4-FFF2-40B4-BE49-F238E27FC236}">
              <a16:creationId xmlns="" xmlns:a16="http://schemas.microsoft.com/office/drawing/2014/main" id="{4850ACFB-A96F-2B45-9CE4-AC01705E3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23862" y="10020300"/>
          <a:ext cx="1568601" cy="895350"/>
        </a:xfrm>
        <a:prstGeom prst="rect">
          <a:avLst/>
        </a:prstGeom>
      </xdr:spPr>
    </xdr:pic>
    <xdr:clientData/>
  </xdr:absoluteAnchor>
  <xdr:twoCellAnchor editAs="oneCell">
    <xdr:from>
      <xdr:col>1</xdr:col>
      <xdr:colOff>435460</xdr:colOff>
      <xdr:row>85</xdr:row>
      <xdr:rowOff>178761</xdr:rowOff>
    </xdr:from>
    <xdr:to>
      <xdr:col>1</xdr:col>
      <xdr:colOff>1202221</xdr:colOff>
      <xdr:row>87</xdr:row>
      <xdr:rowOff>288944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351" y="22218783"/>
          <a:ext cx="766761" cy="706531"/>
        </a:xfrm>
        <a:prstGeom prst="rect">
          <a:avLst/>
        </a:prstGeom>
      </xdr:spPr>
    </xdr:pic>
    <xdr:clientData/>
  </xdr:twoCellAnchor>
  <xdr:twoCellAnchor editAs="oneCell">
    <xdr:from>
      <xdr:col>1</xdr:col>
      <xdr:colOff>299072</xdr:colOff>
      <xdr:row>90</xdr:row>
      <xdr:rowOff>101047</xdr:rowOff>
    </xdr:from>
    <xdr:to>
      <xdr:col>1</xdr:col>
      <xdr:colOff>1559155</xdr:colOff>
      <xdr:row>92</xdr:row>
      <xdr:rowOff>190702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963" y="23665069"/>
          <a:ext cx="1260083" cy="785394"/>
        </a:xfrm>
        <a:prstGeom prst="rect">
          <a:avLst/>
        </a:prstGeom>
      </xdr:spPr>
    </xdr:pic>
    <xdr:clientData/>
  </xdr:twoCellAnchor>
  <xdr:twoCellAnchor editAs="oneCell">
    <xdr:from>
      <xdr:col>1</xdr:col>
      <xdr:colOff>110365</xdr:colOff>
      <xdr:row>82</xdr:row>
      <xdr:rowOff>1241</xdr:rowOff>
    </xdr:from>
    <xdr:to>
      <xdr:col>1</xdr:col>
      <xdr:colOff>1716882</xdr:colOff>
      <xdr:row>84</xdr:row>
      <xdr:rowOff>201266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00256" y="21155024"/>
          <a:ext cx="1606517" cy="812938"/>
        </a:xfrm>
        <a:prstGeom prst="rect">
          <a:avLst/>
        </a:prstGeom>
      </xdr:spPr>
    </xdr:pic>
    <xdr:clientData/>
  </xdr:twoCellAnchor>
  <xdr:twoCellAnchor editAs="oneCell">
    <xdr:from>
      <xdr:col>1</xdr:col>
      <xdr:colOff>204788</xdr:colOff>
      <xdr:row>16</xdr:row>
      <xdr:rowOff>204800</xdr:rowOff>
    </xdr:from>
    <xdr:to>
      <xdr:col>1</xdr:col>
      <xdr:colOff>1633538</xdr:colOff>
      <xdr:row>19</xdr:row>
      <xdr:rowOff>276224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538" y="3717144"/>
          <a:ext cx="1428750" cy="892955"/>
        </a:xfrm>
        <a:prstGeom prst="rect">
          <a:avLst/>
        </a:prstGeom>
      </xdr:spPr>
    </xdr:pic>
    <xdr:clientData/>
  </xdr:twoCellAnchor>
  <xdr:twoCellAnchor editAs="oneCell">
    <xdr:from>
      <xdr:col>1</xdr:col>
      <xdr:colOff>302419</xdr:colOff>
      <xdr:row>100</xdr:row>
      <xdr:rowOff>238125</xdr:rowOff>
    </xdr:from>
    <xdr:to>
      <xdr:col>1</xdr:col>
      <xdr:colOff>1523160</xdr:colOff>
      <xdr:row>100</xdr:row>
      <xdr:rowOff>904875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169" y="26300906"/>
          <a:ext cx="1220741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395080</xdr:colOff>
      <xdr:row>93</xdr:row>
      <xdr:rowOff>299642</xdr:rowOff>
    </xdr:from>
    <xdr:to>
      <xdr:col>1</xdr:col>
      <xdr:colOff>1288072</xdr:colOff>
      <xdr:row>96</xdr:row>
      <xdr:rowOff>103532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971" y="24857577"/>
          <a:ext cx="892992" cy="748108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476249</xdr:colOff>
      <xdr:row>101</xdr:row>
      <xdr:rowOff>171450</xdr:rowOff>
    </xdr:from>
    <xdr:to>
      <xdr:col>1</xdr:col>
      <xdr:colOff>1551349</xdr:colOff>
      <xdr:row>101</xdr:row>
      <xdr:rowOff>895350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49" y="26102310"/>
          <a:ext cx="1075100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103</xdr:row>
      <xdr:rowOff>185186</xdr:rowOff>
    </xdr:from>
    <xdr:to>
      <xdr:col>1</xdr:col>
      <xdr:colOff>1552575</xdr:colOff>
      <xdr:row>103</xdr:row>
      <xdr:rowOff>933450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27975326"/>
          <a:ext cx="1143000" cy="748264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371476</xdr:colOff>
      <xdr:row>104</xdr:row>
      <xdr:rowOff>180975</xdr:rowOff>
    </xdr:from>
    <xdr:to>
      <xdr:col>1</xdr:col>
      <xdr:colOff>1403000</xdr:colOff>
      <xdr:row>104</xdr:row>
      <xdr:rowOff>876298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6" y="28938855"/>
          <a:ext cx="1031524" cy="695323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105</xdr:row>
      <xdr:rowOff>217386</xdr:rowOff>
    </xdr:from>
    <xdr:to>
      <xdr:col>1</xdr:col>
      <xdr:colOff>1457326</xdr:colOff>
      <xdr:row>105</xdr:row>
      <xdr:rowOff>1008029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6" y="29874426"/>
          <a:ext cx="1066800" cy="790643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466726</xdr:colOff>
      <xdr:row>102</xdr:row>
      <xdr:rowOff>193944</xdr:rowOff>
    </xdr:from>
    <xdr:to>
      <xdr:col>1</xdr:col>
      <xdr:colOff>1543050</xdr:colOff>
      <xdr:row>102</xdr:row>
      <xdr:rowOff>914401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6" y="27062064"/>
          <a:ext cx="1076324" cy="720457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106</xdr:row>
      <xdr:rowOff>208343</xdr:rowOff>
    </xdr:from>
    <xdr:to>
      <xdr:col>1</xdr:col>
      <xdr:colOff>1543050</xdr:colOff>
      <xdr:row>106</xdr:row>
      <xdr:rowOff>990600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30894083"/>
          <a:ext cx="1209675" cy="782257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108</xdr:row>
      <xdr:rowOff>323849</xdr:rowOff>
    </xdr:from>
    <xdr:to>
      <xdr:col>1</xdr:col>
      <xdr:colOff>1514475</xdr:colOff>
      <xdr:row>108</xdr:row>
      <xdr:rowOff>991166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1" y="33028889"/>
          <a:ext cx="1209674" cy="667317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107</xdr:row>
      <xdr:rowOff>304200</xdr:rowOff>
    </xdr:from>
    <xdr:to>
      <xdr:col>1</xdr:col>
      <xdr:colOff>1419226</xdr:colOff>
      <xdr:row>108</xdr:row>
      <xdr:rowOff>19048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6" y="31995780"/>
          <a:ext cx="1104900" cy="728309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109</xdr:row>
      <xdr:rowOff>190500</xdr:rowOff>
    </xdr:from>
    <xdr:to>
      <xdr:col>1</xdr:col>
      <xdr:colOff>1333500</xdr:colOff>
      <xdr:row>109</xdr:row>
      <xdr:rowOff>935732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6" y="33962340"/>
          <a:ext cx="942974" cy="745232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457202</xdr:colOff>
      <xdr:row>110</xdr:row>
      <xdr:rowOff>314324</xdr:rowOff>
    </xdr:from>
    <xdr:to>
      <xdr:col>1</xdr:col>
      <xdr:colOff>1479020</xdr:colOff>
      <xdr:row>110</xdr:row>
      <xdr:rowOff>1171575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2" y="35046284"/>
          <a:ext cx="1021818" cy="857251"/>
        </a:xfrm>
        <a:prstGeom prst="rect">
          <a:avLst/>
        </a:prstGeom>
      </xdr:spPr>
    </xdr:pic>
    <xdr:clientData/>
  </xdr:twoCellAnchor>
  <xdr:twoCellAnchor editAs="oneCell">
    <xdr:from>
      <xdr:col>1</xdr:col>
      <xdr:colOff>223644</xdr:colOff>
      <xdr:row>58</xdr:row>
      <xdr:rowOff>208537</xdr:rowOff>
    </xdr:from>
    <xdr:to>
      <xdr:col>1</xdr:col>
      <xdr:colOff>1681163</xdr:colOff>
      <xdr:row>63</xdr:row>
      <xdr:rowOff>109537</xdr:rowOff>
    </xdr:to>
    <xdr:pic>
      <xdr:nvPicPr>
        <xdr:cNvPr id="22" name="Рисунок 21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09394" y="15008006"/>
          <a:ext cx="1457519" cy="1389281"/>
        </a:xfrm>
        <a:prstGeom prst="rect">
          <a:avLst/>
        </a:prstGeom>
      </xdr:spPr>
    </xdr:pic>
    <xdr:clientData/>
  </xdr:twoCellAnchor>
  <xdr:twoCellAnchor editAs="oneCell">
    <xdr:from>
      <xdr:col>1</xdr:col>
      <xdr:colOff>133349</xdr:colOff>
      <xdr:row>31</xdr:row>
      <xdr:rowOff>71437</xdr:rowOff>
    </xdr:from>
    <xdr:to>
      <xdr:col>1</xdr:col>
      <xdr:colOff>1657349</xdr:colOff>
      <xdr:row>33</xdr:row>
      <xdr:rowOff>216692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099" y="7322343"/>
          <a:ext cx="1524000" cy="740569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3</xdr:row>
      <xdr:rowOff>28575</xdr:rowOff>
    </xdr:from>
    <xdr:to>
      <xdr:col>5</xdr:col>
      <xdr:colOff>666750</xdr:colOff>
      <xdr:row>9</xdr:row>
      <xdr:rowOff>333374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340995"/>
          <a:ext cx="5835015" cy="1379219"/>
        </a:xfrm>
        <a:prstGeom prst="rect">
          <a:avLst/>
        </a:prstGeom>
      </xdr:spPr>
    </xdr:pic>
    <xdr:clientData/>
  </xdr:twoCellAnchor>
  <xdr:twoCellAnchor editAs="oneCell">
    <xdr:from>
      <xdr:col>1</xdr:col>
      <xdr:colOff>202406</xdr:colOff>
      <xdr:row>49</xdr:row>
      <xdr:rowOff>73819</xdr:rowOff>
    </xdr:from>
    <xdr:to>
      <xdr:col>1</xdr:col>
      <xdr:colOff>1669450</xdr:colOff>
      <xdr:row>53</xdr:row>
      <xdr:rowOff>203419</xdr:rowOff>
    </xdr:to>
    <xdr:pic>
      <xdr:nvPicPr>
        <xdr:cNvPr id="25" name="Рисунок 24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88156" y="12158663"/>
          <a:ext cx="1467044" cy="1344038"/>
        </a:xfrm>
        <a:prstGeom prst="rect">
          <a:avLst/>
        </a:prstGeom>
      </xdr:spPr>
    </xdr:pic>
    <xdr:clientData/>
  </xdr:twoCellAnchor>
  <xdr:twoCellAnchor editAs="oneCell">
    <xdr:from>
      <xdr:col>5</xdr:col>
      <xdr:colOff>786849</xdr:colOff>
      <xdr:row>9</xdr:row>
      <xdr:rowOff>21067</xdr:rowOff>
    </xdr:from>
    <xdr:to>
      <xdr:col>6</xdr:col>
      <xdr:colOff>323022</xdr:colOff>
      <xdr:row>9</xdr:row>
      <xdr:rowOff>208750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8545" y="1412545"/>
          <a:ext cx="356151" cy="187683"/>
        </a:xfrm>
        <a:prstGeom prst="rect">
          <a:avLst/>
        </a:prstGeom>
      </xdr:spPr>
    </xdr:pic>
    <xdr:clientData/>
  </xdr:twoCellAnchor>
  <xdr:twoCellAnchor editAs="oneCell">
    <xdr:from>
      <xdr:col>6</xdr:col>
      <xdr:colOff>49694</xdr:colOff>
      <xdr:row>7</xdr:row>
      <xdr:rowOff>8283</xdr:rowOff>
    </xdr:from>
    <xdr:to>
      <xdr:col>6</xdr:col>
      <xdr:colOff>248476</xdr:colOff>
      <xdr:row>8</xdr:row>
      <xdr:rowOff>66262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1368" y="1068457"/>
          <a:ext cx="198782" cy="198783"/>
        </a:xfrm>
        <a:prstGeom prst="rect">
          <a:avLst/>
        </a:prstGeom>
      </xdr:spPr>
    </xdr:pic>
    <xdr:clientData/>
  </xdr:twoCellAnchor>
  <xdr:twoCellAnchor editAs="oneCell">
    <xdr:from>
      <xdr:col>6</xdr:col>
      <xdr:colOff>16566</xdr:colOff>
      <xdr:row>5</xdr:row>
      <xdr:rowOff>64191</xdr:rowOff>
    </xdr:from>
    <xdr:to>
      <xdr:col>6</xdr:col>
      <xdr:colOff>275397</xdr:colOff>
      <xdr:row>6</xdr:row>
      <xdr:rowOff>132522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8240" y="743365"/>
          <a:ext cx="258831" cy="258831"/>
        </a:xfrm>
        <a:prstGeom prst="rect">
          <a:avLst/>
        </a:prstGeom>
      </xdr:spPr>
    </xdr:pic>
    <xdr:clientData/>
  </xdr:twoCellAnchor>
  <xdr:twoCellAnchor editAs="oneCell">
    <xdr:from>
      <xdr:col>6</xdr:col>
      <xdr:colOff>41413</xdr:colOff>
      <xdr:row>3</xdr:row>
      <xdr:rowOff>157371</xdr:rowOff>
    </xdr:from>
    <xdr:to>
      <xdr:col>6</xdr:col>
      <xdr:colOff>240197</xdr:colOff>
      <xdr:row>4</xdr:row>
      <xdr:rowOff>182220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3087" y="472110"/>
          <a:ext cx="198784" cy="198784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546895" y="19497676"/>
    <xdr:ext cx="1642412" cy="1020388"/>
    <xdr:pic>
      <xdr:nvPicPr>
        <xdr:cNvPr id="2" name="image14.jpeg">
          <a:extLst>
            <a:ext uri="{FF2B5EF4-FFF2-40B4-BE49-F238E27FC236}">
              <a16:creationId xmlns="" xmlns:a16="http://schemas.microsoft.com/office/drawing/2014/main" id="{6C470300-D97B-0444-A0F8-0E2DB954D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895" y="19497676"/>
          <a:ext cx="1642412" cy="1020388"/>
        </a:xfrm>
        <a:prstGeom prst="rect">
          <a:avLst/>
        </a:prstGeom>
      </xdr:spPr>
    </xdr:pic>
    <xdr:clientData/>
  </xdr:absoluteAnchor>
  <xdr:twoCellAnchor editAs="oneCell">
    <xdr:from>
      <xdr:col>1</xdr:col>
      <xdr:colOff>419280</xdr:colOff>
      <xdr:row>12</xdr:row>
      <xdr:rowOff>114300</xdr:rowOff>
    </xdr:from>
    <xdr:to>
      <xdr:col>1</xdr:col>
      <xdr:colOff>1817682</xdr:colOff>
      <xdr:row>15</xdr:row>
      <xdr:rowOff>242088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2F48066-3F89-0E40-8EBA-57B1BFF00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flipH="1">
          <a:off x="762180" y="2529840"/>
          <a:ext cx="1398402" cy="950748"/>
        </a:xfrm>
        <a:prstGeom prst="rect">
          <a:avLst/>
        </a:prstGeom>
      </xdr:spPr>
    </xdr:pic>
    <xdr:clientData/>
  </xdr:twoCellAnchor>
  <xdr:twoCellAnchor editAs="oneCell">
    <xdr:from>
      <xdr:col>1</xdr:col>
      <xdr:colOff>303573</xdr:colOff>
      <xdr:row>23</xdr:row>
      <xdr:rowOff>133350</xdr:rowOff>
    </xdr:from>
    <xdr:to>
      <xdr:col>1</xdr:col>
      <xdr:colOff>1875126</xdr:colOff>
      <xdr:row>27</xdr:row>
      <xdr:rowOff>116353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4397D4D6-9A11-1842-BDC4-28BE45BA6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flipH="1">
          <a:off x="646473" y="5362575"/>
          <a:ext cx="1571553" cy="1126003"/>
        </a:xfrm>
        <a:prstGeom prst="rect">
          <a:avLst/>
        </a:prstGeom>
      </xdr:spPr>
    </xdr:pic>
    <xdr:clientData/>
  </xdr:twoCellAnchor>
  <xdr:absoluteAnchor>
    <xdr:pos x="485773" y="10125074"/>
    <xdr:ext cx="1755645" cy="1038225"/>
    <xdr:pic>
      <xdr:nvPicPr>
        <xdr:cNvPr id="5" name="image12.jpeg">
          <a:extLst>
            <a:ext uri="{FF2B5EF4-FFF2-40B4-BE49-F238E27FC236}">
              <a16:creationId xmlns="" xmlns:a16="http://schemas.microsoft.com/office/drawing/2014/main" id="{4850ACFB-A96F-2B45-9CE4-AC01705E3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85773" y="10125074"/>
          <a:ext cx="1755645" cy="1038225"/>
        </a:xfrm>
        <a:prstGeom prst="rect">
          <a:avLst/>
        </a:prstGeom>
      </xdr:spPr>
    </xdr:pic>
    <xdr:clientData/>
  </xdr:absoluteAnchor>
  <xdr:twoCellAnchor editAs="oneCell">
    <xdr:from>
      <xdr:col>1</xdr:col>
      <xdr:colOff>766764</xdr:colOff>
      <xdr:row>84</xdr:row>
      <xdr:rowOff>170479</xdr:rowOff>
    </xdr:from>
    <xdr:to>
      <xdr:col>1</xdr:col>
      <xdr:colOff>1533525</xdr:colOff>
      <xdr:row>86</xdr:row>
      <xdr:rowOff>280663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664" y="21072139"/>
          <a:ext cx="766761" cy="689304"/>
        </a:xfrm>
        <a:prstGeom prst="rect">
          <a:avLst/>
        </a:prstGeom>
      </xdr:spPr>
    </xdr:pic>
    <xdr:clientData/>
  </xdr:twoCellAnchor>
  <xdr:twoCellAnchor editAs="oneCell">
    <xdr:from>
      <xdr:col>1</xdr:col>
      <xdr:colOff>588963</xdr:colOff>
      <xdr:row>89</xdr:row>
      <xdr:rowOff>76200</xdr:rowOff>
    </xdr:from>
    <xdr:to>
      <xdr:col>1</xdr:col>
      <xdr:colOff>1952268</xdr:colOff>
      <xdr:row>91</xdr:row>
      <xdr:rowOff>232531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863" y="22463760"/>
          <a:ext cx="1363305" cy="783076"/>
        </a:xfrm>
        <a:prstGeom prst="rect">
          <a:avLst/>
        </a:prstGeom>
      </xdr:spPr>
    </xdr:pic>
    <xdr:clientData/>
  </xdr:twoCellAnchor>
  <xdr:twoCellAnchor editAs="oneCell">
    <xdr:from>
      <xdr:col>1</xdr:col>
      <xdr:colOff>309561</xdr:colOff>
      <xdr:row>80</xdr:row>
      <xdr:rowOff>276224</xdr:rowOff>
    </xdr:from>
    <xdr:to>
      <xdr:col>1</xdr:col>
      <xdr:colOff>2009775</xdr:colOff>
      <xdr:row>84</xdr:row>
      <xdr:rowOff>72389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52461" y="21059774"/>
          <a:ext cx="1700214" cy="809625"/>
        </a:xfrm>
        <a:prstGeom prst="rect">
          <a:avLst/>
        </a:prstGeom>
      </xdr:spPr>
    </xdr:pic>
    <xdr:clientData/>
  </xdr:twoCellAnchor>
  <xdr:twoCellAnchor editAs="oneCell">
    <xdr:from>
      <xdr:col>1</xdr:col>
      <xdr:colOff>419101</xdr:colOff>
      <xdr:row>16</xdr:row>
      <xdr:rowOff>204800</xdr:rowOff>
    </xdr:from>
    <xdr:to>
      <xdr:col>1</xdr:col>
      <xdr:colOff>1866901</xdr:colOff>
      <xdr:row>19</xdr:row>
      <xdr:rowOff>276224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1" y="3717620"/>
          <a:ext cx="1447800" cy="894384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552450</xdr:colOff>
      <xdr:row>98</xdr:row>
      <xdr:rowOff>238125</xdr:rowOff>
    </xdr:from>
    <xdr:to>
      <xdr:col>1</xdr:col>
      <xdr:colOff>1773191</xdr:colOff>
      <xdr:row>98</xdr:row>
      <xdr:rowOff>904875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25201245"/>
          <a:ext cx="1220741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742949</xdr:colOff>
      <xdr:row>92</xdr:row>
      <xdr:rowOff>167120</xdr:rowOff>
    </xdr:from>
    <xdr:to>
      <xdr:col>1</xdr:col>
      <xdr:colOff>1635941</xdr:colOff>
      <xdr:row>94</xdr:row>
      <xdr:rowOff>285750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49" y="23537660"/>
          <a:ext cx="892992" cy="74347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476249</xdr:colOff>
      <xdr:row>99</xdr:row>
      <xdr:rowOff>171450</xdr:rowOff>
    </xdr:from>
    <xdr:to>
      <xdr:col>1</xdr:col>
      <xdr:colOff>1551349</xdr:colOff>
      <xdr:row>99</xdr:row>
      <xdr:rowOff>895350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49" y="26102310"/>
          <a:ext cx="1075100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101</xdr:row>
      <xdr:rowOff>185186</xdr:rowOff>
    </xdr:from>
    <xdr:to>
      <xdr:col>1</xdr:col>
      <xdr:colOff>1552575</xdr:colOff>
      <xdr:row>101</xdr:row>
      <xdr:rowOff>933450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27975326"/>
          <a:ext cx="1143000" cy="748264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371476</xdr:colOff>
      <xdr:row>102</xdr:row>
      <xdr:rowOff>180975</xdr:rowOff>
    </xdr:from>
    <xdr:to>
      <xdr:col>1</xdr:col>
      <xdr:colOff>1403000</xdr:colOff>
      <xdr:row>102</xdr:row>
      <xdr:rowOff>876298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6" y="28938855"/>
          <a:ext cx="1031524" cy="695323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103</xdr:row>
      <xdr:rowOff>217386</xdr:rowOff>
    </xdr:from>
    <xdr:to>
      <xdr:col>1</xdr:col>
      <xdr:colOff>1457326</xdr:colOff>
      <xdr:row>103</xdr:row>
      <xdr:rowOff>1008029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6" y="29874426"/>
          <a:ext cx="1066800" cy="790643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466726</xdr:colOff>
      <xdr:row>100</xdr:row>
      <xdr:rowOff>193944</xdr:rowOff>
    </xdr:from>
    <xdr:to>
      <xdr:col>1</xdr:col>
      <xdr:colOff>1543050</xdr:colOff>
      <xdr:row>100</xdr:row>
      <xdr:rowOff>914401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6" y="27062064"/>
          <a:ext cx="1076324" cy="720457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104</xdr:row>
      <xdr:rowOff>208343</xdr:rowOff>
    </xdr:from>
    <xdr:to>
      <xdr:col>1</xdr:col>
      <xdr:colOff>1543050</xdr:colOff>
      <xdr:row>104</xdr:row>
      <xdr:rowOff>990600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30894083"/>
          <a:ext cx="1209675" cy="782257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106</xdr:row>
      <xdr:rowOff>323849</xdr:rowOff>
    </xdr:from>
    <xdr:to>
      <xdr:col>1</xdr:col>
      <xdr:colOff>1514475</xdr:colOff>
      <xdr:row>106</xdr:row>
      <xdr:rowOff>991166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1" y="33028889"/>
          <a:ext cx="1209674" cy="667317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105</xdr:row>
      <xdr:rowOff>304200</xdr:rowOff>
    </xdr:from>
    <xdr:to>
      <xdr:col>1</xdr:col>
      <xdr:colOff>1419226</xdr:colOff>
      <xdr:row>106</xdr:row>
      <xdr:rowOff>19049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6" y="31995780"/>
          <a:ext cx="1104900" cy="728309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107</xdr:row>
      <xdr:rowOff>190500</xdr:rowOff>
    </xdr:from>
    <xdr:to>
      <xdr:col>1</xdr:col>
      <xdr:colOff>1333500</xdr:colOff>
      <xdr:row>107</xdr:row>
      <xdr:rowOff>935732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6" y="33962340"/>
          <a:ext cx="942974" cy="745232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552452</xdr:colOff>
      <xdr:row>108</xdr:row>
      <xdr:rowOff>295274</xdr:rowOff>
    </xdr:from>
    <xdr:to>
      <xdr:col>1</xdr:col>
      <xdr:colOff>1574270</xdr:colOff>
      <xdr:row>108</xdr:row>
      <xdr:rowOff>1152525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2" y="36061649"/>
          <a:ext cx="1021818" cy="857251"/>
        </a:xfrm>
        <a:prstGeom prst="rect">
          <a:avLst/>
        </a:prstGeom>
      </xdr:spPr>
    </xdr:pic>
    <xdr:clientData/>
  </xdr:twoCellAnchor>
  <xdr:twoCellAnchor editAs="oneCell">
    <xdr:from>
      <xdr:col>1</xdr:col>
      <xdr:colOff>390332</xdr:colOff>
      <xdr:row>61</xdr:row>
      <xdr:rowOff>232350</xdr:rowOff>
    </xdr:from>
    <xdr:to>
      <xdr:col>1</xdr:col>
      <xdr:colOff>2038351</xdr:colOff>
      <xdr:row>66</xdr:row>
      <xdr:rowOff>133350</xdr:rowOff>
    </xdr:to>
    <xdr:pic>
      <xdr:nvPicPr>
        <xdr:cNvPr id="22" name="Рисунок 21">
          <a:extLst>
            <a:ext uri="{FF2B5EF4-FFF2-40B4-BE49-F238E27FC236}">
              <a16:creationId xmlns="" xmlns:a16="http://schemas.microsoft.com/office/drawing/2014/main" id="{FEFA80AC-F856-7640-BD64-F95B52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733232" y="14123610"/>
          <a:ext cx="1648019" cy="1348800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238124</xdr:colOff>
      <xdr:row>30</xdr:row>
      <xdr:rowOff>76200</xdr:rowOff>
    </xdr:from>
    <xdr:to>
      <xdr:col>1</xdr:col>
      <xdr:colOff>2038349</xdr:colOff>
      <xdr:row>32</xdr:row>
      <xdr:rowOff>209550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4" y="7305675"/>
          <a:ext cx="1800225" cy="70485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3</xdr:row>
      <xdr:rowOff>85725</xdr:rowOff>
    </xdr:from>
    <xdr:to>
      <xdr:col>5</xdr:col>
      <xdr:colOff>695325</xdr:colOff>
      <xdr:row>9</xdr:row>
      <xdr:rowOff>390524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390525"/>
          <a:ext cx="5838825" cy="1371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roiresurs@mail.kz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view="pageBreakPreview" topLeftCell="A2" zoomScale="120" zoomScaleNormal="187" zoomScaleSheetLayoutView="120" workbookViewId="0">
      <selection activeCell="C6" sqref="C6:F6"/>
    </sheetView>
  </sheetViews>
  <sheetFormatPr defaultColWidth="9" defaultRowHeight="15" x14ac:dyDescent="0.2"/>
  <cols>
    <col min="1" max="1" width="28.33203125" style="3" customWidth="1"/>
    <col min="2" max="2" width="16.33203125" style="3" customWidth="1"/>
    <col min="3" max="3" width="10.83203125" style="3" customWidth="1"/>
    <col min="4" max="4" width="16" style="3" customWidth="1"/>
    <col min="5" max="6" width="15.83203125" style="3" customWidth="1"/>
    <col min="7" max="16384" width="9" style="3"/>
  </cols>
  <sheetData>
    <row r="1" spans="1:6" ht="11.25" hidden="1" customHeight="1" x14ac:dyDescent="0.3">
      <c r="A1" s="1"/>
      <c r="B1" s="2"/>
      <c r="C1" s="1"/>
      <c r="D1" s="1"/>
      <c r="E1" s="1"/>
      <c r="F1" s="1"/>
    </row>
    <row r="2" spans="1:6" ht="12.95" customHeight="1" x14ac:dyDescent="0.3">
      <c r="A2" s="1"/>
      <c r="B2" s="2"/>
      <c r="C2" s="1"/>
      <c r="D2" s="1"/>
      <c r="E2" s="1"/>
      <c r="F2" s="1"/>
    </row>
    <row r="3" spans="1:6" ht="12.95" customHeight="1" x14ac:dyDescent="0.3">
      <c r="A3" s="1"/>
      <c r="B3" s="2"/>
      <c r="C3" s="1"/>
      <c r="D3" s="1"/>
      <c r="E3" s="1"/>
      <c r="F3" s="1"/>
    </row>
    <row r="4" spans="1:6" ht="15" customHeight="1" x14ac:dyDescent="0.35">
      <c r="A4" s="1"/>
      <c r="B4" s="2"/>
      <c r="C4" s="926" t="s">
        <v>70</v>
      </c>
      <c r="D4" s="926"/>
      <c r="E4" s="926"/>
      <c r="F4" s="926"/>
    </row>
    <row r="5" spans="1:6" ht="15" customHeight="1" x14ac:dyDescent="0.35">
      <c r="A5" s="1"/>
      <c r="B5" s="2"/>
      <c r="C5" s="926" t="s">
        <v>71</v>
      </c>
      <c r="D5" s="926"/>
      <c r="E5" s="926"/>
      <c r="F5" s="926"/>
    </row>
    <row r="6" spans="1:6" ht="14.1" customHeight="1" x14ac:dyDescent="0.35">
      <c r="A6" s="1"/>
      <c r="B6" s="2"/>
      <c r="C6" s="926" t="s">
        <v>76</v>
      </c>
      <c r="D6" s="926"/>
      <c r="E6" s="926"/>
      <c r="F6" s="926"/>
    </row>
    <row r="7" spans="1:6" ht="12.95" customHeight="1" x14ac:dyDescent="0.35">
      <c r="A7" s="4"/>
      <c r="B7" s="4"/>
      <c r="C7" s="927" t="s">
        <v>72</v>
      </c>
      <c r="D7" s="928"/>
      <c r="E7" s="928"/>
      <c r="F7" s="928"/>
    </row>
    <row r="8" spans="1:6" ht="12.95" customHeight="1" thickBot="1" x14ac:dyDescent="0.35">
      <c r="A8" s="5"/>
      <c r="B8" s="5"/>
      <c r="C8" s="5"/>
      <c r="D8" s="925"/>
      <c r="E8" s="925"/>
      <c r="F8" s="925"/>
    </row>
    <row r="9" spans="1:6" ht="21" customHeight="1" thickBot="1" x14ac:dyDescent="0.25">
      <c r="A9" s="6" t="s">
        <v>30</v>
      </c>
      <c r="B9" s="7" t="s">
        <v>31</v>
      </c>
      <c r="C9" s="7" t="s">
        <v>1</v>
      </c>
      <c r="D9" s="7" t="s">
        <v>3</v>
      </c>
      <c r="E9" s="7" t="s">
        <v>2</v>
      </c>
      <c r="F9" s="8" t="s">
        <v>5</v>
      </c>
    </row>
    <row r="10" spans="1:6" ht="12.95" customHeight="1" x14ac:dyDescent="0.2">
      <c r="A10" s="9"/>
      <c r="B10" s="10">
        <v>8</v>
      </c>
      <c r="C10" s="11">
        <v>0.49</v>
      </c>
      <c r="D10" s="12"/>
      <c r="E10" s="13"/>
      <c r="F10" s="14"/>
    </row>
    <row r="11" spans="1:6" ht="12.95" customHeight="1" x14ac:dyDescent="0.2">
      <c r="A11" s="15" t="s">
        <v>0</v>
      </c>
      <c r="B11" s="16">
        <v>10</v>
      </c>
      <c r="C11" s="17">
        <v>0.65</v>
      </c>
      <c r="D11" s="18"/>
      <c r="E11" s="17"/>
      <c r="F11" s="19"/>
    </row>
    <row r="12" spans="1:6" ht="12.95" customHeight="1" x14ac:dyDescent="0.2">
      <c r="A12" s="15"/>
      <c r="B12" s="16">
        <v>12</v>
      </c>
      <c r="C12" s="17">
        <v>0.94</v>
      </c>
      <c r="D12" s="18"/>
      <c r="E12" s="17"/>
      <c r="F12" s="19"/>
    </row>
    <row r="13" spans="1:6" ht="12.95" customHeight="1" x14ac:dyDescent="0.2">
      <c r="A13" s="20"/>
      <c r="B13" s="16">
        <v>14</v>
      </c>
      <c r="C13" s="17">
        <v>1.3</v>
      </c>
      <c r="D13" s="18"/>
      <c r="E13" s="17"/>
      <c r="F13" s="19"/>
    </row>
    <row r="14" spans="1:6" ht="12.95" customHeight="1" x14ac:dyDescent="0.2">
      <c r="A14" s="20"/>
      <c r="B14" s="16">
        <v>16</v>
      </c>
      <c r="C14" s="17">
        <v>1.73</v>
      </c>
      <c r="D14" s="18"/>
      <c r="E14" s="17"/>
      <c r="F14" s="19"/>
    </row>
    <row r="15" spans="1:6" ht="12.95" customHeight="1" x14ac:dyDescent="0.2">
      <c r="A15" s="20"/>
      <c r="B15" s="16">
        <v>18</v>
      </c>
      <c r="C15" s="17">
        <v>2.1</v>
      </c>
      <c r="D15" s="18"/>
      <c r="E15" s="17"/>
      <c r="F15" s="19"/>
    </row>
    <row r="16" spans="1:6" ht="12.95" customHeight="1" x14ac:dyDescent="0.2">
      <c r="A16" s="20"/>
      <c r="B16" s="16">
        <v>20</v>
      </c>
      <c r="C16" s="17">
        <v>2.67</v>
      </c>
      <c r="D16" s="18"/>
      <c r="E16" s="17"/>
      <c r="F16" s="19"/>
    </row>
    <row r="17" spans="1:6" ht="12.95" customHeight="1" x14ac:dyDescent="0.2">
      <c r="A17" s="20"/>
      <c r="B17" s="16">
        <v>22</v>
      </c>
      <c r="C17" s="17">
        <v>3.4</v>
      </c>
      <c r="D17" s="18"/>
      <c r="E17" s="17"/>
      <c r="F17" s="19"/>
    </row>
    <row r="18" spans="1:6" ht="12.95" customHeight="1" x14ac:dyDescent="0.2">
      <c r="A18" s="20"/>
      <c r="B18" s="16">
        <v>25</v>
      </c>
      <c r="C18" s="17">
        <v>4.04</v>
      </c>
      <c r="D18" s="18"/>
      <c r="E18" s="17"/>
      <c r="F18" s="19"/>
    </row>
    <row r="19" spans="1:6" ht="12.95" customHeight="1" x14ac:dyDescent="0.2">
      <c r="A19" s="20"/>
      <c r="B19" s="16">
        <v>28</v>
      </c>
      <c r="C19" s="17">
        <v>4.97</v>
      </c>
      <c r="D19" s="18"/>
      <c r="E19" s="17"/>
      <c r="F19" s="19"/>
    </row>
    <row r="20" spans="1:6" ht="12.95" customHeight="1" thickBot="1" x14ac:dyDescent="0.25">
      <c r="A20" s="21"/>
      <c r="B20" s="22">
        <v>32</v>
      </c>
      <c r="C20" s="23">
        <v>6.63</v>
      </c>
      <c r="D20" s="24"/>
      <c r="E20" s="25"/>
      <c r="F20" s="26"/>
    </row>
    <row r="21" spans="1:6" ht="12.95" customHeight="1" x14ac:dyDescent="0.2">
      <c r="A21" s="27"/>
      <c r="B21" s="10">
        <v>6</v>
      </c>
      <c r="C21" s="11">
        <v>0.3</v>
      </c>
      <c r="D21" s="12"/>
      <c r="E21" s="11"/>
      <c r="F21" s="14"/>
    </row>
    <row r="22" spans="1:6" ht="12.95" customHeight="1" x14ac:dyDescent="0.2">
      <c r="A22" s="15" t="s">
        <v>6</v>
      </c>
      <c r="B22" s="16">
        <v>8</v>
      </c>
      <c r="C22" s="17">
        <v>0.42</v>
      </c>
      <c r="D22" s="18"/>
      <c r="E22" s="17"/>
      <c r="F22" s="19"/>
    </row>
    <row r="23" spans="1:6" ht="12.95" customHeight="1" x14ac:dyDescent="0.2">
      <c r="A23" s="28"/>
      <c r="B23" s="16">
        <v>10</v>
      </c>
      <c r="C23" s="17">
        <v>0.68</v>
      </c>
      <c r="D23" s="18"/>
      <c r="E23" s="17"/>
      <c r="F23" s="19"/>
    </row>
    <row r="24" spans="1:6" ht="12.95" customHeight="1" x14ac:dyDescent="0.2">
      <c r="A24" s="28"/>
      <c r="B24" s="16">
        <v>12</v>
      </c>
      <c r="C24" s="17">
        <v>0.93</v>
      </c>
      <c r="D24" s="18"/>
      <c r="E24" s="17"/>
      <c r="F24" s="19"/>
    </row>
    <row r="25" spans="1:6" ht="12.95" customHeight="1" x14ac:dyDescent="0.2">
      <c r="A25" s="28"/>
      <c r="B25" s="16">
        <v>14</v>
      </c>
      <c r="C25" s="17">
        <v>1.3</v>
      </c>
      <c r="D25" s="18"/>
      <c r="E25" s="17"/>
      <c r="F25" s="19"/>
    </row>
    <row r="26" spans="1:6" ht="12.95" customHeight="1" x14ac:dyDescent="0.2">
      <c r="A26" s="28"/>
      <c r="B26" s="16">
        <v>16</v>
      </c>
      <c r="C26" s="17">
        <v>1.69</v>
      </c>
      <c r="D26" s="18"/>
      <c r="E26" s="17"/>
      <c r="F26" s="19"/>
    </row>
    <row r="27" spans="1:6" ht="12.95" customHeight="1" x14ac:dyDescent="0.2">
      <c r="A27" s="28"/>
      <c r="B27" s="16">
        <v>18</v>
      </c>
      <c r="C27" s="17">
        <v>2.12</v>
      </c>
      <c r="D27" s="18"/>
      <c r="E27" s="17"/>
      <c r="F27" s="19"/>
    </row>
    <row r="28" spans="1:6" ht="12.95" customHeight="1" x14ac:dyDescent="0.2">
      <c r="A28" s="28"/>
      <c r="B28" s="16">
        <v>20</v>
      </c>
      <c r="C28" s="17">
        <v>2.57</v>
      </c>
      <c r="D28" s="18"/>
      <c r="E28" s="17"/>
      <c r="F28" s="19"/>
    </row>
    <row r="29" spans="1:6" ht="12.95" customHeight="1" x14ac:dyDescent="0.2">
      <c r="A29" s="28"/>
      <c r="B29" s="16">
        <v>22</v>
      </c>
      <c r="C29" s="17">
        <v>3.01</v>
      </c>
      <c r="D29" s="18"/>
      <c r="E29" s="17"/>
      <c r="F29" s="19"/>
    </row>
    <row r="30" spans="1:6" ht="12.95" customHeight="1" thickBot="1" x14ac:dyDescent="0.25">
      <c r="A30" s="29"/>
      <c r="B30" s="30">
        <v>30</v>
      </c>
      <c r="C30" s="31" t="s">
        <v>7</v>
      </c>
      <c r="D30" s="24"/>
      <c r="E30" s="32"/>
      <c r="F30" s="26"/>
    </row>
    <row r="31" spans="1:6" ht="12.95" customHeight="1" x14ac:dyDescent="0.2">
      <c r="A31" s="27"/>
      <c r="B31" s="10" t="s">
        <v>32</v>
      </c>
      <c r="C31" s="13">
        <v>6</v>
      </c>
      <c r="D31" s="12"/>
      <c r="E31" s="33"/>
      <c r="F31" s="14"/>
    </row>
    <row r="32" spans="1:6" ht="12.95" customHeight="1" x14ac:dyDescent="0.2">
      <c r="A32" s="28" t="s">
        <v>8</v>
      </c>
      <c r="B32" s="16" t="s">
        <v>33</v>
      </c>
      <c r="C32" s="34">
        <v>6</v>
      </c>
      <c r="D32" s="18"/>
      <c r="E32" s="35"/>
      <c r="F32" s="19"/>
    </row>
    <row r="33" spans="1:6" ht="12.95" customHeight="1" x14ac:dyDescent="0.2">
      <c r="A33" s="28"/>
      <c r="B33" s="16" t="s">
        <v>36</v>
      </c>
      <c r="C33" s="34">
        <v>6</v>
      </c>
      <c r="D33" s="18"/>
      <c r="E33" s="35"/>
      <c r="F33" s="19"/>
    </row>
    <row r="34" spans="1:6" ht="12.95" customHeight="1" x14ac:dyDescent="0.2">
      <c r="A34" s="28"/>
      <c r="B34" s="16" t="s">
        <v>34</v>
      </c>
      <c r="C34" s="36">
        <v>11.7</v>
      </c>
      <c r="D34" s="18"/>
      <c r="E34" s="35"/>
      <c r="F34" s="19"/>
    </row>
    <row r="35" spans="1:6" ht="12.95" customHeight="1" x14ac:dyDescent="0.2">
      <c r="A35" s="28"/>
      <c r="B35" s="16" t="s">
        <v>35</v>
      </c>
      <c r="C35" s="34">
        <v>6</v>
      </c>
      <c r="D35" s="18"/>
      <c r="E35" s="35"/>
      <c r="F35" s="19"/>
    </row>
    <row r="36" spans="1:6" ht="12.95" customHeight="1" x14ac:dyDescent="0.2">
      <c r="A36" s="28"/>
      <c r="B36" s="16" t="s">
        <v>37</v>
      </c>
      <c r="C36" s="34">
        <v>6</v>
      </c>
      <c r="D36" s="18"/>
      <c r="E36" s="35"/>
      <c r="F36" s="19"/>
    </row>
    <row r="37" spans="1:6" ht="12.95" customHeight="1" thickBot="1" x14ac:dyDescent="0.25">
      <c r="A37" s="28"/>
      <c r="B37" s="37" t="s">
        <v>38</v>
      </c>
      <c r="C37" s="38">
        <v>11.7</v>
      </c>
      <c r="D37" s="39"/>
      <c r="E37" s="40"/>
      <c r="F37" s="41"/>
    </row>
    <row r="38" spans="1:6" ht="12.95" customHeight="1" x14ac:dyDescent="0.2">
      <c r="A38" s="42"/>
      <c r="B38" s="43">
        <v>12</v>
      </c>
      <c r="C38" s="44">
        <v>12</v>
      </c>
      <c r="D38" s="45"/>
      <c r="E38" s="46"/>
      <c r="F38" s="47"/>
    </row>
    <row r="39" spans="1:6" ht="12.95" customHeight="1" x14ac:dyDescent="0.2">
      <c r="A39" s="48" t="s">
        <v>39</v>
      </c>
      <c r="B39" s="49">
        <v>14</v>
      </c>
      <c r="C39" s="50">
        <v>12</v>
      </c>
      <c r="D39" s="51"/>
      <c r="E39" s="52"/>
      <c r="F39" s="53"/>
    </row>
    <row r="40" spans="1:6" ht="12.95" customHeight="1" x14ac:dyDescent="0.2">
      <c r="A40" s="54"/>
      <c r="B40" s="49">
        <v>16</v>
      </c>
      <c r="C40" s="50">
        <v>12</v>
      </c>
      <c r="D40" s="51"/>
      <c r="E40" s="52"/>
      <c r="F40" s="53"/>
    </row>
    <row r="41" spans="1:6" ht="12.95" customHeight="1" x14ac:dyDescent="0.2">
      <c r="A41" s="54"/>
      <c r="B41" s="49">
        <v>18</v>
      </c>
      <c r="C41" s="50">
        <v>12</v>
      </c>
      <c r="D41" s="51"/>
      <c r="E41" s="52"/>
      <c r="F41" s="53"/>
    </row>
    <row r="42" spans="1:6" ht="12.95" customHeight="1" x14ac:dyDescent="0.2">
      <c r="A42" s="54"/>
      <c r="B42" s="49">
        <v>20</v>
      </c>
      <c r="C42" s="50">
        <v>12</v>
      </c>
      <c r="D42" s="51"/>
      <c r="E42" s="52"/>
      <c r="F42" s="53"/>
    </row>
    <row r="43" spans="1:6" ht="12.95" customHeight="1" thickBot="1" x14ac:dyDescent="0.25">
      <c r="A43" s="54"/>
      <c r="B43" s="49">
        <v>25</v>
      </c>
      <c r="C43" s="50">
        <v>12</v>
      </c>
      <c r="D43" s="51"/>
      <c r="E43" s="52"/>
      <c r="F43" s="53"/>
    </row>
    <row r="44" spans="1:6" ht="12.95" customHeight="1" x14ac:dyDescent="0.2">
      <c r="A44" s="55"/>
      <c r="B44" s="43">
        <v>1.5</v>
      </c>
      <c r="C44" s="56" t="s">
        <v>10</v>
      </c>
      <c r="D44" s="45"/>
      <c r="E44" s="46"/>
      <c r="F44" s="47"/>
    </row>
    <row r="45" spans="1:6" ht="12.95" customHeight="1" x14ac:dyDescent="0.2">
      <c r="A45" s="48" t="s">
        <v>9</v>
      </c>
      <c r="B45" s="49">
        <v>2</v>
      </c>
      <c r="C45" s="57" t="s">
        <v>11</v>
      </c>
      <c r="D45" s="58"/>
      <c r="E45" s="59"/>
      <c r="F45" s="60"/>
    </row>
    <row r="46" spans="1:6" ht="12.95" customHeight="1" x14ac:dyDescent="0.2">
      <c r="A46" s="54"/>
      <c r="B46" s="49">
        <v>2</v>
      </c>
      <c r="C46" s="61" t="s">
        <v>10</v>
      </c>
      <c r="D46" s="18"/>
      <c r="E46" s="35"/>
      <c r="F46" s="62"/>
    </row>
    <row r="47" spans="1:6" ht="12.95" customHeight="1" x14ac:dyDescent="0.2">
      <c r="A47" s="54"/>
      <c r="B47" s="49">
        <v>3</v>
      </c>
      <c r="C47" s="61" t="s">
        <v>11</v>
      </c>
      <c r="D47" s="18"/>
      <c r="E47" s="35"/>
      <c r="F47" s="62"/>
    </row>
    <row r="48" spans="1:6" ht="12.95" customHeight="1" x14ac:dyDescent="0.2">
      <c r="A48" s="20"/>
      <c r="B48" s="63">
        <v>3</v>
      </c>
      <c r="C48" s="64" t="s">
        <v>10</v>
      </c>
      <c r="D48" s="18"/>
      <c r="E48" s="35"/>
      <c r="F48" s="62"/>
    </row>
    <row r="49" spans="1:6" ht="12.95" customHeight="1" x14ac:dyDescent="0.2">
      <c r="A49" s="20"/>
      <c r="B49" s="64">
        <v>4</v>
      </c>
      <c r="C49" s="64" t="s">
        <v>12</v>
      </c>
      <c r="D49" s="18"/>
      <c r="E49" s="35"/>
      <c r="F49" s="62"/>
    </row>
    <row r="50" spans="1:6" ht="12.95" customHeight="1" x14ac:dyDescent="0.2">
      <c r="A50" s="20"/>
      <c r="B50" s="64">
        <v>5</v>
      </c>
      <c r="C50" s="64" t="s">
        <v>12</v>
      </c>
      <c r="D50" s="18"/>
      <c r="E50" s="35"/>
      <c r="F50" s="62"/>
    </row>
    <row r="51" spans="1:6" ht="12.95" customHeight="1" x14ac:dyDescent="0.2">
      <c r="A51" s="20"/>
      <c r="B51" s="64">
        <v>6</v>
      </c>
      <c r="C51" s="64" t="s">
        <v>12</v>
      </c>
      <c r="D51" s="18"/>
      <c r="E51" s="35"/>
      <c r="F51" s="62"/>
    </row>
    <row r="52" spans="1:6" ht="12.95" customHeight="1" x14ac:dyDescent="0.2">
      <c r="A52" s="20"/>
      <c r="B52" s="64">
        <v>8</v>
      </c>
      <c r="C52" s="64" t="s">
        <v>12</v>
      </c>
      <c r="D52" s="18"/>
      <c r="E52" s="35"/>
      <c r="F52" s="62"/>
    </row>
    <row r="53" spans="1:6" ht="12.95" customHeight="1" thickBot="1" x14ac:dyDescent="0.25">
      <c r="A53" s="20"/>
      <c r="B53" s="64">
        <v>10</v>
      </c>
      <c r="C53" s="64" t="s">
        <v>12</v>
      </c>
      <c r="D53" s="18"/>
      <c r="E53" s="35"/>
      <c r="F53" s="62"/>
    </row>
    <row r="54" spans="1:6" ht="12.95" customHeight="1" x14ac:dyDescent="0.2">
      <c r="A54" s="65"/>
      <c r="B54" s="66" t="s">
        <v>14</v>
      </c>
      <c r="C54" s="66" t="s">
        <v>10</v>
      </c>
      <c r="D54" s="12"/>
      <c r="E54" s="33"/>
      <c r="F54" s="67"/>
    </row>
    <row r="55" spans="1:6" ht="12.95" customHeight="1" x14ac:dyDescent="0.2">
      <c r="A55" s="15" t="s">
        <v>13</v>
      </c>
      <c r="B55" s="64" t="s">
        <v>15</v>
      </c>
      <c r="C55" s="64" t="s">
        <v>10</v>
      </c>
      <c r="D55" s="18"/>
      <c r="E55" s="35"/>
      <c r="F55" s="62"/>
    </row>
    <row r="56" spans="1:6" ht="12.95" customHeight="1" x14ac:dyDescent="0.2">
      <c r="A56" s="15"/>
      <c r="B56" s="64" t="s">
        <v>16</v>
      </c>
      <c r="C56" s="64" t="s">
        <v>10</v>
      </c>
      <c r="D56" s="18"/>
      <c r="E56" s="35"/>
      <c r="F56" s="62"/>
    </row>
    <row r="57" spans="1:6" ht="12.95" customHeight="1" thickBot="1" x14ac:dyDescent="0.25">
      <c r="A57" s="68"/>
      <c r="B57" s="31" t="s">
        <v>17</v>
      </c>
      <c r="C57" s="31" t="s">
        <v>10</v>
      </c>
      <c r="D57" s="24"/>
      <c r="E57" s="69"/>
      <c r="F57" s="70"/>
    </row>
    <row r="58" spans="1:6" ht="12.95" customHeight="1" x14ac:dyDescent="0.25">
      <c r="A58" s="71"/>
      <c r="B58" s="66" t="s">
        <v>40</v>
      </c>
      <c r="C58" s="11">
        <v>1.28</v>
      </c>
      <c r="D58" s="72"/>
      <c r="E58" s="73"/>
      <c r="F58" s="74"/>
    </row>
    <row r="59" spans="1:6" ht="12.95" customHeight="1" x14ac:dyDescent="0.25">
      <c r="A59" s="75" t="s">
        <v>18</v>
      </c>
      <c r="B59" s="64" t="s">
        <v>41</v>
      </c>
      <c r="C59" s="17">
        <v>1.66</v>
      </c>
      <c r="D59" s="76"/>
      <c r="E59" s="77"/>
      <c r="F59" s="78"/>
    </row>
    <row r="60" spans="1:6" ht="12.95" customHeight="1" x14ac:dyDescent="0.25">
      <c r="A60" s="75"/>
      <c r="B60" s="64" t="s">
        <v>42</v>
      </c>
      <c r="C60" s="17">
        <v>2.39</v>
      </c>
      <c r="D60" s="76"/>
      <c r="E60" s="77"/>
      <c r="F60" s="78"/>
    </row>
    <row r="61" spans="1:6" ht="12.95" customHeight="1" x14ac:dyDescent="0.25">
      <c r="A61" s="75"/>
      <c r="B61" s="64" t="s">
        <v>43</v>
      </c>
      <c r="C61" s="17">
        <v>3.09</v>
      </c>
      <c r="D61" s="76"/>
      <c r="E61" s="77"/>
      <c r="F61" s="78"/>
    </row>
    <row r="62" spans="1:6" ht="12.95" customHeight="1" x14ac:dyDescent="0.25">
      <c r="A62" s="75"/>
      <c r="B62" s="64" t="s">
        <v>44</v>
      </c>
      <c r="C62" s="17">
        <v>3.84</v>
      </c>
      <c r="D62" s="76"/>
      <c r="E62" s="77"/>
      <c r="F62" s="78"/>
    </row>
    <row r="63" spans="1:6" ht="12.95" customHeight="1" x14ac:dyDescent="0.25">
      <c r="A63" s="75"/>
      <c r="B63" s="64" t="s">
        <v>45</v>
      </c>
      <c r="C63" s="17">
        <v>4.88</v>
      </c>
      <c r="D63" s="76"/>
      <c r="E63" s="79"/>
      <c r="F63" s="78"/>
    </row>
    <row r="64" spans="1:6" ht="12.95" customHeight="1" x14ac:dyDescent="0.25">
      <c r="A64" s="75"/>
      <c r="B64" s="64" t="s">
        <v>46</v>
      </c>
      <c r="C64" s="17">
        <v>6.26</v>
      </c>
      <c r="D64" s="76"/>
      <c r="E64" s="79"/>
      <c r="F64" s="78"/>
    </row>
    <row r="65" spans="1:6" ht="12.95" customHeight="1" x14ac:dyDescent="0.25">
      <c r="A65" s="75"/>
      <c r="B65" s="64" t="s">
        <v>47</v>
      </c>
      <c r="C65" s="17">
        <v>8.34</v>
      </c>
      <c r="D65" s="76"/>
      <c r="E65" s="79"/>
      <c r="F65" s="78"/>
    </row>
    <row r="66" spans="1:6" ht="12.95" customHeight="1" x14ac:dyDescent="0.25">
      <c r="A66" s="75"/>
      <c r="B66" s="64" t="s">
        <v>48</v>
      </c>
      <c r="C66" s="17">
        <v>10.26</v>
      </c>
      <c r="D66" s="76"/>
      <c r="E66" s="79"/>
      <c r="F66" s="78"/>
    </row>
    <row r="67" spans="1:6" ht="12.95" customHeight="1" x14ac:dyDescent="0.25">
      <c r="A67" s="75"/>
      <c r="B67" s="64" t="s">
        <v>49</v>
      </c>
      <c r="C67" s="17">
        <v>11.2</v>
      </c>
      <c r="D67" s="76"/>
      <c r="E67" s="79"/>
      <c r="F67" s="78"/>
    </row>
    <row r="68" spans="1:6" ht="12.95" customHeight="1" x14ac:dyDescent="0.25">
      <c r="A68" s="75"/>
      <c r="B68" s="64" t="s">
        <v>50</v>
      </c>
      <c r="C68" s="36">
        <v>13.4</v>
      </c>
      <c r="D68" s="76"/>
      <c r="E68" s="79"/>
      <c r="F68" s="78"/>
    </row>
    <row r="69" spans="1:6" ht="12.95" customHeight="1" x14ac:dyDescent="0.25">
      <c r="A69" s="75"/>
      <c r="B69" s="64" t="s">
        <v>51</v>
      </c>
      <c r="C69" s="17">
        <v>17.190000000000001</v>
      </c>
      <c r="D69" s="76"/>
      <c r="E69" s="79"/>
      <c r="F69" s="78"/>
    </row>
    <row r="70" spans="1:6" ht="12.95" customHeight="1" thickBot="1" x14ac:dyDescent="0.3">
      <c r="A70" s="80"/>
      <c r="B70" s="31" t="s">
        <v>52</v>
      </c>
      <c r="C70" s="81">
        <v>31.6</v>
      </c>
      <c r="D70" s="82"/>
      <c r="E70" s="83"/>
      <c r="F70" s="84"/>
    </row>
    <row r="71" spans="1:6" ht="12.95" customHeight="1" x14ac:dyDescent="0.2">
      <c r="A71" s="85"/>
      <c r="B71" s="56" t="s">
        <v>53</v>
      </c>
      <c r="C71" s="44">
        <v>6</v>
      </c>
      <c r="D71" s="45"/>
      <c r="E71" s="86"/>
      <c r="F71" s="87"/>
    </row>
    <row r="72" spans="1:6" ht="12.95" customHeight="1" x14ac:dyDescent="0.2">
      <c r="A72" s="88" t="s">
        <v>4</v>
      </c>
      <c r="B72" s="89" t="s">
        <v>54</v>
      </c>
      <c r="C72" s="50">
        <v>6</v>
      </c>
      <c r="D72" s="51"/>
      <c r="E72" s="52"/>
      <c r="F72" s="90"/>
    </row>
    <row r="73" spans="1:6" ht="12.95" customHeight="1" x14ac:dyDescent="0.2">
      <c r="A73" s="88"/>
      <c r="B73" s="89" t="s">
        <v>55</v>
      </c>
      <c r="C73" s="50">
        <v>6</v>
      </c>
      <c r="D73" s="51"/>
      <c r="E73" s="52"/>
      <c r="F73" s="90"/>
    </row>
    <row r="74" spans="1:6" ht="12.95" customHeight="1" x14ac:dyDescent="0.2">
      <c r="A74" s="88"/>
      <c r="B74" s="89" t="s">
        <v>56</v>
      </c>
      <c r="C74" s="50">
        <v>6</v>
      </c>
      <c r="D74" s="51"/>
      <c r="E74" s="52"/>
      <c r="F74" s="90"/>
    </row>
    <row r="75" spans="1:6" ht="12.95" customHeight="1" x14ac:dyDescent="0.2">
      <c r="A75" s="88"/>
      <c r="B75" s="89" t="s">
        <v>57</v>
      </c>
      <c r="C75" s="50">
        <v>6</v>
      </c>
      <c r="D75" s="51"/>
      <c r="E75" s="52"/>
      <c r="F75" s="90"/>
    </row>
    <row r="76" spans="1:6" ht="12.95" customHeight="1" x14ac:dyDescent="0.2">
      <c r="A76" s="88"/>
      <c r="B76" s="89" t="s">
        <v>58</v>
      </c>
      <c r="C76" s="50">
        <v>6</v>
      </c>
      <c r="D76" s="51"/>
      <c r="E76" s="52"/>
      <c r="F76" s="90"/>
    </row>
    <row r="77" spans="1:6" ht="12.95" customHeight="1" x14ac:dyDescent="0.2">
      <c r="A77" s="88"/>
      <c r="B77" s="89" t="s">
        <v>59</v>
      </c>
      <c r="C77" s="50">
        <v>6</v>
      </c>
      <c r="D77" s="51"/>
      <c r="E77" s="52"/>
      <c r="F77" s="90"/>
    </row>
    <row r="78" spans="1:6" ht="12.95" customHeight="1" x14ac:dyDescent="0.2">
      <c r="A78" s="88"/>
      <c r="B78" s="89" t="s">
        <v>60</v>
      </c>
      <c r="C78" s="50">
        <v>6</v>
      </c>
      <c r="D78" s="51"/>
      <c r="E78" s="52"/>
      <c r="F78" s="90"/>
    </row>
    <row r="79" spans="1:6" ht="12.95" customHeight="1" x14ac:dyDescent="0.2">
      <c r="A79" s="88"/>
      <c r="B79" s="89" t="s">
        <v>61</v>
      </c>
      <c r="C79" s="50">
        <v>6</v>
      </c>
      <c r="D79" s="51"/>
      <c r="E79" s="52"/>
      <c r="F79" s="90"/>
    </row>
    <row r="80" spans="1:6" ht="12.95" customHeight="1" x14ac:dyDescent="0.2">
      <c r="A80" s="88"/>
      <c r="B80" s="89" t="s">
        <v>62</v>
      </c>
      <c r="C80" s="50">
        <v>6</v>
      </c>
      <c r="D80" s="51"/>
      <c r="E80" s="52"/>
      <c r="F80" s="90"/>
    </row>
    <row r="81" spans="1:6" ht="12.95" customHeight="1" x14ac:dyDescent="0.2">
      <c r="A81" s="88"/>
      <c r="B81" s="89" t="s">
        <v>63</v>
      </c>
      <c r="C81" s="50">
        <v>6</v>
      </c>
      <c r="D81" s="51"/>
      <c r="E81" s="52"/>
      <c r="F81" s="90"/>
    </row>
    <row r="82" spans="1:6" ht="12.95" customHeight="1" x14ac:dyDescent="0.2">
      <c r="A82" s="88"/>
      <c r="B82" s="89" t="s">
        <v>64</v>
      </c>
      <c r="C82" s="50">
        <v>6</v>
      </c>
      <c r="D82" s="51"/>
      <c r="E82" s="52"/>
      <c r="F82" s="90"/>
    </row>
    <row r="83" spans="1:6" ht="12.95" customHeight="1" x14ac:dyDescent="0.2">
      <c r="A83" s="88"/>
      <c r="B83" s="89" t="s">
        <v>65</v>
      </c>
      <c r="C83" s="50">
        <v>6</v>
      </c>
      <c r="D83" s="51"/>
      <c r="E83" s="52"/>
      <c r="F83" s="90"/>
    </row>
    <row r="84" spans="1:6" ht="12.95" customHeight="1" x14ac:dyDescent="0.2">
      <c r="A84" s="88"/>
      <c r="B84" s="89" t="s">
        <v>66</v>
      </c>
      <c r="C84" s="50">
        <v>6</v>
      </c>
      <c r="D84" s="51"/>
      <c r="E84" s="52"/>
      <c r="F84" s="90"/>
    </row>
    <row r="85" spans="1:6" ht="12.95" customHeight="1" x14ac:dyDescent="0.2">
      <c r="A85" s="88"/>
      <c r="B85" s="89" t="s">
        <v>67</v>
      </c>
      <c r="C85" s="50">
        <v>12</v>
      </c>
      <c r="D85" s="51"/>
      <c r="E85" s="52"/>
      <c r="F85" s="90"/>
    </row>
    <row r="86" spans="1:6" ht="12.95" customHeight="1" x14ac:dyDescent="0.2">
      <c r="A86" s="88"/>
      <c r="B86" s="89" t="s">
        <v>68</v>
      </c>
      <c r="C86" s="50">
        <v>12</v>
      </c>
      <c r="D86" s="51"/>
      <c r="E86" s="52"/>
      <c r="F86" s="90"/>
    </row>
    <row r="87" spans="1:6" ht="12.95" customHeight="1" thickBot="1" x14ac:dyDescent="0.25">
      <c r="A87" s="88"/>
      <c r="B87" s="89" t="s">
        <v>69</v>
      </c>
      <c r="C87" s="50">
        <v>6</v>
      </c>
      <c r="D87" s="51"/>
      <c r="E87" s="52"/>
      <c r="F87" s="90"/>
    </row>
    <row r="88" spans="1:6" ht="12.95" customHeight="1" x14ac:dyDescent="0.2">
      <c r="A88" s="91"/>
      <c r="B88" s="56" t="s">
        <v>20</v>
      </c>
      <c r="C88" s="92">
        <v>11.75</v>
      </c>
      <c r="D88" s="45"/>
      <c r="E88" s="46"/>
      <c r="F88" s="47"/>
    </row>
    <row r="89" spans="1:6" ht="12.95" customHeight="1" x14ac:dyDescent="0.2">
      <c r="A89" s="88" t="s">
        <v>19</v>
      </c>
      <c r="B89" s="89" t="s">
        <v>21</v>
      </c>
      <c r="C89" s="93">
        <v>11.75</v>
      </c>
      <c r="D89" s="51"/>
      <c r="E89" s="52"/>
      <c r="F89" s="53"/>
    </row>
    <row r="90" spans="1:6" ht="12.95" customHeight="1" x14ac:dyDescent="0.2">
      <c r="A90" s="94"/>
      <c r="B90" s="89" t="s">
        <v>22</v>
      </c>
      <c r="C90" s="93">
        <v>11.75</v>
      </c>
      <c r="D90" s="51"/>
      <c r="E90" s="52"/>
      <c r="F90" s="53"/>
    </row>
    <row r="91" spans="1:6" ht="12.95" customHeight="1" x14ac:dyDescent="0.2">
      <c r="A91" s="94"/>
      <c r="B91" s="89" t="s">
        <v>23</v>
      </c>
      <c r="C91" s="93">
        <v>11.75</v>
      </c>
      <c r="D91" s="51"/>
      <c r="E91" s="52"/>
      <c r="F91" s="53"/>
    </row>
    <row r="92" spans="1:6" ht="12.95" customHeight="1" x14ac:dyDescent="0.2">
      <c r="A92" s="94"/>
      <c r="B92" s="89" t="s">
        <v>24</v>
      </c>
      <c r="C92" s="93">
        <v>11.75</v>
      </c>
      <c r="D92" s="51"/>
      <c r="E92" s="52"/>
      <c r="F92" s="53"/>
    </row>
    <row r="93" spans="1:6" ht="12.95" customHeight="1" x14ac:dyDescent="0.2">
      <c r="A93" s="94"/>
      <c r="B93" s="89" t="s">
        <v>25</v>
      </c>
      <c r="C93" s="93">
        <v>11.75</v>
      </c>
      <c r="D93" s="51"/>
      <c r="E93" s="52"/>
      <c r="F93" s="53"/>
    </row>
    <row r="94" spans="1:6" ht="12.95" customHeight="1" thickBot="1" x14ac:dyDescent="0.25">
      <c r="A94" s="94"/>
      <c r="B94" s="95" t="s">
        <v>26</v>
      </c>
      <c r="C94" s="96">
        <v>12</v>
      </c>
      <c r="D94" s="97"/>
      <c r="E94" s="98"/>
      <c r="F94" s="99"/>
    </row>
    <row r="95" spans="1:6" ht="12.95" customHeight="1" x14ac:dyDescent="0.2">
      <c r="A95" s="91"/>
      <c r="B95" s="929" t="s">
        <v>28</v>
      </c>
      <c r="C95" s="86">
        <v>0.4</v>
      </c>
      <c r="D95" s="100"/>
      <c r="E95" s="45"/>
      <c r="F95" s="47"/>
    </row>
    <row r="96" spans="1:6" ht="12.95" customHeight="1" x14ac:dyDescent="0.2">
      <c r="A96" s="88" t="s">
        <v>27</v>
      </c>
      <c r="B96" s="930"/>
      <c r="C96" s="101">
        <v>0.5</v>
      </c>
      <c r="D96" s="102"/>
      <c r="E96" s="51"/>
      <c r="F96" s="53"/>
    </row>
    <row r="97" spans="1:6" ht="12.95" customHeight="1" x14ac:dyDescent="0.2">
      <c r="A97" s="94"/>
      <c r="B97" s="930"/>
      <c r="C97" s="101">
        <v>0.7</v>
      </c>
      <c r="D97" s="102"/>
      <c r="E97" s="51"/>
      <c r="F97" s="53"/>
    </row>
    <row r="98" spans="1:6" ht="12.95" customHeight="1" x14ac:dyDescent="0.2">
      <c r="A98" s="94"/>
      <c r="B98" s="923" t="s">
        <v>73</v>
      </c>
      <c r="C98" s="101">
        <v>0.5</v>
      </c>
      <c r="D98" s="102"/>
      <c r="E98" s="51"/>
      <c r="F98" s="53"/>
    </row>
    <row r="99" spans="1:6" ht="12.95" customHeight="1" x14ac:dyDescent="0.2">
      <c r="A99" s="94"/>
      <c r="B99" s="923"/>
      <c r="C99" s="101">
        <v>0.7</v>
      </c>
      <c r="D99" s="102"/>
      <c r="E99" s="51"/>
      <c r="F99" s="53"/>
    </row>
    <row r="100" spans="1:6" ht="12.95" customHeight="1" x14ac:dyDescent="0.2">
      <c r="A100" s="94"/>
      <c r="B100" s="923" t="s">
        <v>74</v>
      </c>
      <c r="C100" s="101">
        <v>0.5</v>
      </c>
      <c r="D100" s="102"/>
      <c r="E100" s="51"/>
      <c r="F100" s="53"/>
    </row>
    <row r="101" spans="1:6" ht="12.95" customHeight="1" x14ac:dyDescent="0.2">
      <c r="A101" s="94"/>
      <c r="B101" s="923"/>
      <c r="C101" s="101">
        <v>0.7</v>
      </c>
      <c r="D101" s="102"/>
      <c r="E101" s="51"/>
      <c r="F101" s="53"/>
    </row>
    <row r="102" spans="1:6" ht="12.95" customHeight="1" thickBot="1" x14ac:dyDescent="0.25">
      <c r="A102" s="103"/>
      <c r="B102" s="104" t="s">
        <v>75</v>
      </c>
      <c r="C102" s="105"/>
      <c r="D102" s="105"/>
      <c r="E102" s="105"/>
      <c r="F102" s="106"/>
    </row>
    <row r="103" spans="1:6" ht="12.95" customHeight="1" x14ac:dyDescent="0.2">
      <c r="A103" s="924" t="s">
        <v>29</v>
      </c>
      <c r="B103" s="924"/>
      <c r="C103" s="924"/>
      <c r="D103" s="924"/>
      <c r="E103" s="924"/>
      <c r="F103" s="924"/>
    </row>
  </sheetData>
  <mergeCells count="9">
    <mergeCell ref="B98:B99"/>
    <mergeCell ref="B100:B101"/>
    <mergeCell ref="A103:F103"/>
    <mergeCell ref="D8:F8"/>
    <mergeCell ref="C4:F4"/>
    <mergeCell ref="C5:F5"/>
    <mergeCell ref="C6:F6"/>
    <mergeCell ref="C7:F7"/>
    <mergeCell ref="B95:B97"/>
  </mergeCells>
  <hyperlinks>
    <hyperlink ref="C7" r:id="rId1"/>
  </hyperlinks>
  <pageMargins left="0.5" right="0.5" top="0.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opLeftCell="A2" zoomScale="150" zoomScaleNormal="150" zoomScaleSheetLayoutView="120" workbookViewId="0">
      <selection activeCell="A7" sqref="A7:G7"/>
    </sheetView>
  </sheetViews>
  <sheetFormatPr defaultColWidth="9" defaultRowHeight="15" x14ac:dyDescent="0.2"/>
  <cols>
    <col min="1" max="1" width="39.6640625" style="3" customWidth="1"/>
    <col min="2" max="2" width="20.6640625" style="3" customWidth="1"/>
    <col min="3" max="3" width="10.83203125" style="3" customWidth="1"/>
    <col min="4" max="4" width="16" style="3" customWidth="1"/>
    <col min="5" max="5" width="15.83203125" style="3" customWidth="1"/>
    <col min="6" max="6" width="19.6640625" style="3" customWidth="1"/>
    <col min="7" max="16384" width="9" style="3"/>
  </cols>
  <sheetData>
    <row r="1" spans="1:8" ht="11.25" hidden="1" customHeight="1" x14ac:dyDescent="0.3">
      <c r="A1" s="1"/>
      <c r="B1" s="2"/>
      <c r="C1" s="1"/>
      <c r="D1" s="1"/>
      <c r="E1" s="1"/>
      <c r="F1" s="1"/>
    </row>
    <row r="2" spans="1:8" ht="11.25" customHeight="1" x14ac:dyDescent="0.3">
      <c r="A2" s="1"/>
      <c r="B2" s="935"/>
      <c r="C2" s="935"/>
      <c r="D2" s="935"/>
      <c r="E2" s="1"/>
      <c r="F2" s="1"/>
    </row>
    <row r="3" spans="1:8" ht="12.95" customHeight="1" x14ac:dyDescent="0.3">
      <c r="A3" s="108"/>
      <c r="B3" s="109"/>
      <c r="C3" s="108"/>
      <c r="D3" s="108"/>
      <c r="E3" s="936" t="s">
        <v>79</v>
      </c>
      <c r="F3" s="936"/>
      <c r="G3" s="936"/>
      <c r="H3" s="936"/>
    </row>
    <row r="4" spans="1:8" ht="12.95" customHeight="1" x14ac:dyDescent="0.2">
      <c r="A4" s="934" t="s">
        <v>81</v>
      </c>
      <c r="B4" s="934"/>
      <c r="C4" s="934"/>
      <c r="D4" s="934"/>
      <c r="E4" s="934"/>
      <c r="F4" s="934"/>
      <c r="G4" s="934"/>
    </row>
    <row r="5" spans="1:8" ht="15" customHeight="1" x14ac:dyDescent="0.2">
      <c r="A5" s="933" t="s">
        <v>80</v>
      </c>
      <c r="B5" s="933"/>
      <c r="C5" s="933"/>
      <c r="D5" s="933"/>
      <c r="E5" s="933"/>
      <c r="F5" s="933"/>
      <c r="G5" s="933"/>
    </row>
    <row r="6" spans="1:8" ht="15" customHeight="1" x14ac:dyDescent="0.2">
      <c r="A6" s="933" t="s">
        <v>77</v>
      </c>
      <c r="B6" s="933"/>
      <c r="C6" s="933"/>
      <c r="D6" s="933"/>
      <c r="E6" s="933"/>
      <c r="F6" s="933"/>
      <c r="G6" s="933"/>
    </row>
    <row r="7" spans="1:8" ht="14.1" customHeight="1" x14ac:dyDescent="0.2">
      <c r="A7" s="933" t="s">
        <v>78</v>
      </c>
      <c r="B7" s="933"/>
      <c r="C7" s="933"/>
      <c r="D7" s="933"/>
      <c r="E7" s="933"/>
      <c r="F7" s="933"/>
      <c r="G7" s="933"/>
    </row>
    <row r="8" spans="1:8" ht="12.95" customHeight="1" x14ac:dyDescent="0.2">
      <c r="A8" s="931"/>
      <c r="B8" s="931"/>
      <c r="C8" s="931"/>
      <c r="D8" s="931"/>
      <c r="E8" s="931"/>
      <c r="F8" s="931"/>
    </row>
    <row r="9" spans="1:8" ht="12.95" customHeight="1" thickBot="1" x14ac:dyDescent="0.25">
      <c r="A9" s="932"/>
      <c r="B9" s="932"/>
      <c r="C9" s="932"/>
      <c r="D9" s="932"/>
      <c r="E9" s="932"/>
      <c r="F9" s="932"/>
    </row>
    <row r="10" spans="1:8" ht="21" customHeight="1" thickBot="1" x14ac:dyDescent="0.25">
      <c r="A10" s="6" t="s">
        <v>30</v>
      </c>
      <c r="B10" s="7" t="s">
        <v>31</v>
      </c>
      <c r="C10" s="7" t="s">
        <v>1</v>
      </c>
      <c r="D10" s="7" t="s">
        <v>3</v>
      </c>
      <c r="E10" s="7" t="s">
        <v>2</v>
      </c>
      <c r="F10" s="8" t="s">
        <v>5</v>
      </c>
    </row>
    <row r="11" spans="1:8" ht="12.95" customHeight="1" x14ac:dyDescent="0.2">
      <c r="A11" s="9"/>
      <c r="B11" s="10">
        <v>8</v>
      </c>
      <c r="C11" s="11">
        <v>0.49</v>
      </c>
      <c r="D11" s="12"/>
      <c r="E11" s="13"/>
      <c r="F11" s="14"/>
    </row>
    <row r="12" spans="1:8" ht="12.95" customHeight="1" x14ac:dyDescent="0.2">
      <c r="A12" s="15" t="s">
        <v>0</v>
      </c>
      <c r="B12" s="16">
        <v>10</v>
      </c>
      <c r="C12" s="17">
        <v>0.65</v>
      </c>
      <c r="D12" s="18"/>
      <c r="E12" s="17"/>
      <c r="F12" s="19"/>
    </row>
    <row r="13" spans="1:8" ht="12.95" customHeight="1" x14ac:dyDescent="0.2">
      <c r="A13" s="15"/>
      <c r="B13" s="16">
        <v>12</v>
      </c>
      <c r="C13" s="17">
        <v>0.94</v>
      </c>
      <c r="D13" s="18"/>
      <c r="E13" s="17"/>
      <c r="F13" s="19"/>
    </row>
    <row r="14" spans="1:8" ht="12.95" customHeight="1" x14ac:dyDescent="0.2">
      <c r="A14" s="20"/>
      <c r="B14" s="16">
        <v>14</v>
      </c>
      <c r="C14" s="17">
        <v>1.3</v>
      </c>
      <c r="D14" s="18"/>
      <c r="E14" s="17"/>
      <c r="F14" s="19"/>
    </row>
    <row r="15" spans="1:8" ht="12.95" customHeight="1" x14ac:dyDescent="0.2">
      <c r="A15" s="20"/>
      <c r="B15" s="16">
        <v>16</v>
      </c>
      <c r="C15" s="17">
        <v>1.73</v>
      </c>
      <c r="D15" s="18"/>
      <c r="E15" s="17"/>
      <c r="F15" s="19"/>
    </row>
    <row r="16" spans="1:8" ht="12.95" customHeight="1" x14ac:dyDescent="0.2">
      <c r="A16" s="20"/>
      <c r="B16" s="16">
        <v>18</v>
      </c>
      <c r="C16" s="17">
        <v>2.1</v>
      </c>
      <c r="D16" s="18"/>
      <c r="E16" s="17"/>
      <c r="F16" s="19"/>
    </row>
    <row r="17" spans="1:6" ht="12.95" customHeight="1" x14ac:dyDescent="0.2">
      <c r="A17" s="20"/>
      <c r="B17" s="16">
        <v>20</v>
      </c>
      <c r="C17" s="17">
        <v>2.67</v>
      </c>
      <c r="D17" s="18"/>
      <c r="E17" s="17"/>
      <c r="F17" s="19"/>
    </row>
    <row r="18" spans="1:6" ht="12.95" customHeight="1" x14ac:dyDescent="0.2">
      <c r="A18" s="20"/>
      <c r="B18" s="16">
        <v>22</v>
      </c>
      <c r="C18" s="17">
        <v>3.4</v>
      </c>
      <c r="D18" s="18"/>
      <c r="E18" s="17"/>
      <c r="F18" s="19"/>
    </row>
    <row r="19" spans="1:6" ht="12.95" customHeight="1" x14ac:dyDescent="0.2">
      <c r="A19" s="20"/>
      <c r="B19" s="16">
        <v>25</v>
      </c>
      <c r="C19" s="17">
        <v>4.04</v>
      </c>
      <c r="D19" s="18"/>
      <c r="E19" s="17"/>
      <c r="F19" s="19"/>
    </row>
    <row r="20" spans="1:6" ht="12.95" customHeight="1" x14ac:dyDescent="0.2">
      <c r="A20" s="20"/>
      <c r="B20" s="16">
        <v>28</v>
      </c>
      <c r="C20" s="17">
        <v>4.97</v>
      </c>
      <c r="D20" s="18"/>
      <c r="E20" s="17"/>
      <c r="F20" s="19"/>
    </row>
    <row r="21" spans="1:6" ht="12.95" customHeight="1" thickBot="1" x14ac:dyDescent="0.25">
      <c r="A21" s="21"/>
      <c r="B21" s="22">
        <v>32</v>
      </c>
      <c r="C21" s="23">
        <v>6.63</v>
      </c>
      <c r="D21" s="24"/>
      <c r="E21" s="25"/>
      <c r="F21" s="26"/>
    </row>
    <row r="22" spans="1:6" ht="12.95" customHeight="1" x14ac:dyDescent="0.2">
      <c r="A22" s="27"/>
      <c r="B22" s="10">
        <v>6</v>
      </c>
      <c r="C22" s="11">
        <v>0.3</v>
      </c>
      <c r="D22" s="12"/>
      <c r="E22" s="11"/>
      <c r="F22" s="14"/>
    </row>
    <row r="23" spans="1:6" ht="12.95" customHeight="1" x14ac:dyDescent="0.2">
      <c r="A23" s="15" t="s">
        <v>6</v>
      </c>
      <c r="B23" s="16">
        <v>8</v>
      </c>
      <c r="C23" s="17">
        <v>0.42</v>
      </c>
      <c r="D23" s="18"/>
      <c r="E23" s="17"/>
      <c r="F23" s="19"/>
    </row>
    <row r="24" spans="1:6" ht="12.95" customHeight="1" x14ac:dyDescent="0.2">
      <c r="A24" s="28"/>
      <c r="B24" s="16">
        <v>10</v>
      </c>
      <c r="C24" s="17">
        <v>0.68</v>
      </c>
      <c r="D24" s="18"/>
      <c r="E24" s="17"/>
      <c r="F24" s="19"/>
    </row>
    <row r="25" spans="1:6" ht="12.95" customHeight="1" x14ac:dyDescent="0.2">
      <c r="A25" s="28"/>
      <c r="B25" s="16">
        <v>12</v>
      </c>
      <c r="C25" s="17">
        <v>0.93</v>
      </c>
      <c r="D25" s="18"/>
      <c r="E25" s="17"/>
      <c r="F25" s="19"/>
    </row>
    <row r="26" spans="1:6" ht="12.95" customHeight="1" x14ac:dyDescent="0.2">
      <c r="A26" s="28"/>
      <c r="B26" s="16">
        <v>14</v>
      </c>
      <c r="C26" s="17">
        <v>1.3</v>
      </c>
      <c r="D26" s="18"/>
      <c r="E26" s="17"/>
      <c r="F26" s="19"/>
    </row>
    <row r="27" spans="1:6" ht="12.95" customHeight="1" x14ac:dyDescent="0.2">
      <c r="A27" s="28"/>
      <c r="B27" s="16">
        <v>16</v>
      </c>
      <c r="C27" s="17">
        <v>1.69</v>
      </c>
      <c r="D27" s="18"/>
      <c r="E27" s="17"/>
      <c r="F27" s="19"/>
    </row>
    <row r="28" spans="1:6" ht="12.95" customHeight="1" x14ac:dyDescent="0.2">
      <c r="A28" s="28"/>
      <c r="B28" s="16">
        <v>18</v>
      </c>
      <c r="C28" s="17">
        <v>2.12</v>
      </c>
      <c r="D28" s="18"/>
      <c r="E28" s="17"/>
      <c r="F28" s="19"/>
    </row>
    <row r="29" spans="1:6" ht="12.95" customHeight="1" x14ac:dyDescent="0.2">
      <c r="A29" s="28"/>
      <c r="B29" s="16">
        <v>20</v>
      </c>
      <c r="C29" s="17">
        <v>2.57</v>
      </c>
      <c r="D29" s="18"/>
      <c r="E29" s="17"/>
      <c r="F29" s="19"/>
    </row>
    <row r="30" spans="1:6" ht="12.95" customHeight="1" x14ac:dyDescent="0.2">
      <c r="A30" s="28"/>
      <c r="B30" s="16">
        <v>22</v>
      </c>
      <c r="C30" s="17">
        <v>3.01</v>
      </c>
      <c r="D30" s="18"/>
      <c r="E30" s="17"/>
      <c r="F30" s="19"/>
    </row>
    <row r="31" spans="1:6" ht="12.95" customHeight="1" thickBot="1" x14ac:dyDescent="0.25">
      <c r="A31" s="29"/>
      <c r="B31" s="30">
        <v>30</v>
      </c>
      <c r="C31" s="31" t="s">
        <v>7</v>
      </c>
      <c r="D31" s="24"/>
      <c r="E31" s="32"/>
      <c r="F31" s="26"/>
    </row>
    <row r="32" spans="1:6" ht="12.95" customHeight="1" x14ac:dyDescent="0.2">
      <c r="A32" s="27"/>
      <c r="B32" s="10" t="s">
        <v>32</v>
      </c>
      <c r="C32" s="13">
        <v>6</v>
      </c>
      <c r="D32" s="12"/>
      <c r="E32" s="33"/>
      <c r="F32" s="14"/>
    </row>
    <row r="33" spans="1:6" ht="12.95" customHeight="1" x14ac:dyDescent="0.2">
      <c r="A33" s="28" t="s">
        <v>8</v>
      </c>
      <c r="B33" s="16" t="s">
        <v>33</v>
      </c>
      <c r="C33" s="34">
        <v>6</v>
      </c>
      <c r="D33" s="18"/>
      <c r="E33" s="35"/>
      <c r="F33" s="19"/>
    </row>
    <row r="34" spans="1:6" ht="12.95" customHeight="1" x14ac:dyDescent="0.2">
      <c r="A34" s="28"/>
      <c r="B34" s="16" t="s">
        <v>36</v>
      </c>
      <c r="C34" s="34">
        <v>6</v>
      </c>
      <c r="D34" s="18"/>
      <c r="E34" s="35"/>
      <c r="F34" s="19"/>
    </row>
    <row r="35" spans="1:6" ht="12.95" customHeight="1" x14ac:dyDescent="0.2">
      <c r="A35" s="28"/>
      <c r="B35" s="16" t="s">
        <v>34</v>
      </c>
      <c r="C35" s="36">
        <v>11.7</v>
      </c>
      <c r="D35" s="18"/>
      <c r="E35" s="35"/>
      <c r="F35" s="19"/>
    </row>
    <row r="36" spans="1:6" ht="12.95" customHeight="1" x14ac:dyDescent="0.2">
      <c r="A36" s="28"/>
      <c r="B36" s="16" t="s">
        <v>35</v>
      </c>
      <c r="C36" s="34">
        <v>6</v>
      </c>
      <c r="D36" s="18"/>
      <c r="E36" s="35"/>
      <c r="F36" s="19"/>
    </row>
    <row r="37" spans="1:6" ht="12.95" customHeight="1" x14ac:dyDescent="0.2">
      <c r="A37" s="28"/>
      <c r="B37" s="16" t="s">
        <v>37</v>
      </c>
      <c r="C37" s="34">
        <v>6</v>
      </c>
      <c r="D37" s="18"/>
      <c r="E37" s="35"/>
      <c r="F37" s="19"/>
    </row>
    <row r="38" spans="1:6" ht="12.95" customHeight="1" thickBot="1" x14ac:dyDescent="0.25">
      <c r="A38" s="28"/>
      <c r="B38" s="37" t="s">
        <v>38</v>
      </c>
      <c r="C38" s="38">
        <v>11.7</v>
      </c>
      <c r="D38" s="39"/>
      <c r="E38" s="40"/>
      <c r="F38" s="41"/>
    </row>
    <row r="39" spans="1:6" ht="12.95" customHeight="1" x14ac:dyDescent="0.2">
      <c r="A39" s="42"/>
      <c r="B39" s="43">
        <v>12</v>
      </c>
      <c r="C39" s="44">
        <v>12</v>
      </c>
      <c r="D39" s="45"/>
      <c r="E39" s="46"/>
      <c r="F39" s="47"/>
    </row>
    <row r="40" spans="1:6" ht="12.95" customHeight="1" x14ac:dyDescent="0.2">
      <c r="A40" s="48" t="s">
        <v>39</v>
      </c>
      <c r="B40" s="49">
        <v>14</v>
      </c>
      <c r="C40" s="50">
        <v>12</v>
      </c>
      <c r="D40" s="51"/>
      <c r="E40" s="52"/>
      <c r="F40" s="53"/>
    </row>
    <row r="41" spans="1:6" ht="12.95" customHeight="1" x14ac:dyDescent="0.2">
      <c r="A41" s="54"/>
      <c r="B41" s="49">
        <v>16</v>
      </c>
      <c r="C41" s="50">
        <v>12</v>
      </c>
      <c r="D41" s="51"/>
      <c r="E41" s="52"/>
      <c r="F41" s="53"/>
    </row>
    <row r="42" spans="1:6" ht="12.95" customHeight="1" x14ac:dyDescent="0.2">
      <c r="A42" s="54"/>
      <c r="B42" s="49">
        <v>18</v>
      </c>
      <c r="C42" s="50">
        <v>12</v>
      </c>
      <c r="D42" s="51"/>
      <c r="E42" s="52"/>
      <c r="F42" s="53"/>
    </row>
    <row r="43" spans="1:6" ht="12.95" customHeight="1" x14ac:dyDescent="0.2">
      <c r="A43" s="54"/>
      <c r="B43" s="49">
        <v>20</v>
      </c>
      <c r="C43" s="50">
        <v>12</v>
      </c>
      <c r="D43" s="51"/>
      <c r="E43" s="52"/>
      <c r="F43" s="53"/>
    </row>
    <row r="44" spans="1:6" ht="12.95" customHeight="1" thickBot="1" x14ac:dyDescent="0.25">
      <c r="A44" s="54"/>
      <c r="B44" s="49">
        <v>25</v>
      </c>
      <c r="C44" s="50">
        <v>12</v>
      </c>
      <c r="D44" s="51"/>
      <c r="E44" s="52"/>
      <c r="F44" s="53"/>
    </row>
    <row r="45" spans="1:6" ht="12.95" customHeight="1" x14ac:dyDescent="0.2">
      <c r="A45" s="55"/>
      <c r="B45" s="43">
        <v>1.5</v>
      </c>
      <c r="C45" s="56" t="s">
        <v>10</v>
      </c>
      <c r="D45" s="45"/>
      <c r="E45" s="46"/>
      <c r="F45" s="47"/>
    </row>
    <row r="46" spans="1:6" ht="12.95" customHeight="1" x14ac:dyDescent="0.2">
      <c r="A46" s="48" t="s">
        <v>9</v>
      </c>
      <c r="B46" s="49">
        <v>2</v>
      </c>
      <c r="C46" s="57" t="s">
        <v>11</v>
      </c>
      <c r="D46" s="58"/>
      <c r="E46" s="59"/>
      <c r="F46" s="60"/>
    </row>
    <row r="47" spans="1:6" ht="12.95" customHeight="1" x14ac:dyDescent="0.2">
      <c r="A47" s="54"/>
      <c r="B47" s="49">
        <v>2</v>
      </c>
      <c r="C47" s="61" t="s">
        <v>10</v>
      </c>
      <c r="D47" s="18"/>
      <c r="E47" s="35"/>
      <c r="F47" s="62"/>
    </row>
    <row r="48" spans="1:6" ht="12.95" customHeight="1" x14ac:dyDescent="0.2">
      <c r="A48" s="54"/>
      <c r="B48" s="49">
        <v>3</v>
      </c>
      <c r="C48" s="61" t="s">
        <v>11</v>
      </c>
      <c r="D48" s="18"/>
      <c r="E48" s="35"/>
      <c r="F48" s="62"/>
    </row>
    <row r="49" spans="1:6" ht="12.95" customHeight="1" x14ac:dyDescent="0.2">
      <c r="A49" s="20"/>
      <c r="B49" s="63">
        <v>3</v>
      </c>
      <c r="C49" s="64" t="s">
        <v>10</v>
      </c>
      <c r="D49" s="18"/>
      <c r="E49" s="35"/>
      <c r="F49" s="62"/>
    </row>
    <row r="50" spans="1:6" ht="12.95" customHeight="1" x14ac:dyDescent="0.2">
      <c r="A50" s="20"/>
      <c r="B50" s="64">
        <v>4</v>
      </c>
      <c r="C50" s="64" t="s">
        <v>12</v>
      </c>
      <c r="D50" s="18"/>
      <c r="E50" s="35"/>
      <c r="F50" s="62"/>
    </row>
    <row r="51" spans="1:6" ht="12.95" customHeight="1" x14ac:dyDescent="0.2">
      <c r="A51" s="20"/>
      <c r="B51" s="64">
        <v>5</v>
      </c>
      <c r="C51" s="64" t="s">
        <v>12</v>
      </c>
      <c r="D51" s="18"/>
      <c r="E51" s="35"/>
      <c r="F51" s="62"/>
    </row>
    <row r="52" spans="1:6" ht="12.95" customHeight="1" x14ac:dyDescent="0.2">
      <c r="A52" s="20"/>
      <c r="B52" s="64">
        <v>6</v>
      </c>
      <c r="C52" s="64" t="s">
        <v>12</v>
      </c>
      <c r="D52" s="18"/>
      <c r="E52" s="35"/>
      <c r="F52" s="62"/>
    </row>
    <row r="53" spans="1:6" ht="12.95" customHeight="1" x14ac:dyDescent="0.2">
      <c r="A53" s="20"/>
      <c r="B53" s="64">
        <v>8</v>
      </c>
      <c r="C53" s="64" t="s">
        <v>12</v>
      </c>
      <c r="D53" s="18"/>
      <c r="E53" s="35"/>
      <c r="F53" s="62"/>
    </row>
    <row r="54" spans="1:6" ht="12.95" customHeight="1" thickBot="1" x14ac:dyDescent="0.25">
      <c r="A54" s="20"/>
      <c r="B54" s="64">
        <v>10</v>
      </c>
      <c r="C54" s="64" t="s">
        <v>12</v>
      </c>
      <c r="D54" s="18"/>
      <c r="E54" s="35"/>
      <c r="F54" s="62"/>
    </row>
    <row r="55" spans="1:6" ht="12.95" customHeight="1" x14ac:dyDescent="0.2">
      <c r="A55" s="65"/>
      <c r="B55" s="66" t="s">
        <v>14</v>
      </c>
      <c r="C55" s="66" t="s">
        <v>10</v>
      </c>
      <c r="D55" s="12"/>
      <c r="E55" s="33"/>
      <c r="F55" s="67"/>
    </row>
    <row r="56" spans="1:6" ht="12.95" customHeight="1" x14ac:dyDescent="0.2">
      <c r="A56" s="15" t="s">
        <v>13</v>
      </c>
      <c r="B56" s="64" t="s">
        <v>15</v>
      </c>
      <c r="C56" s="64" t="s">
        <v>10</v>
      </c>
      <c r="D56" s="18"/>
      <c r="E56" s="35"/>
      <c r="F56" s="62"/>
    </row>
    <row r="57" spans="1:6" ht="12.95" customHeight="1" x14ac:dyDescent="0.2">
      <c r="A57" s="15"/>
      <c r="B57" s="64" t="s">
        <v>16</v>
      </c>
      <c r="C57" s="64" t="s">
        <v>10</v>
      </c>
      <c r="D57" s="18"/>
      <c r="E57" s="35"/>
      <c r="F57" s="62"/>
    </row>
    <row r="58" spans="1:6" ht="12.95" customHeight="1" thickBot="1" x14ac:dyDescent="0.25">
      <c r="A58" s="68"/>
      <c r="B58" s="31" t="s">
        <v>17</v>
      </c>
      <c r="C58" s="31" t="s">
        <v>10</v>
      </c>
      <c r="D58" s="24"/>
      <c r="E58" s="69"/>
      <c r="F58" s="70"/>
    </row>
    <row r="59" spans="1:6" ht="12.95" customHeight="1" x14ac:dyDescent="0.25">
      <c r="A59" s="71"/>
      <c r="B59" s="66" t="s">
        <v>40</v>
      </c>
      <c r="C59" s="11">
        <v>1.28</v>
      </c>
      <c r="D59" s="72"/>
      <c r="E59" s="73"/>
      <c r="F59" s="74"/>
    </row>
    <row r="60" spans="1:6" ht="12.95" customHeight="1" x14ac:dyDescent="0.25">
      <c r="A60" s="75" t="s">
        <v>18</v>
      </c>
      <c r="B60" s="64" t="s">
        <v>41</v>
      </c>
      <c r="C60" s="17">
        <v>1.66</v>
      </c>
      <c r="D60" s="76"/>
      <c r="E60" s="77"/>
      <c r="F60" s="78"/>
    </row>
    <row r="61" spans="1:6" ht="12.95" customHeight="1" x14ac:dyDescent="0.25">
      <c r="A61" s="75"/>
      <c r="B61" s="64" t="s">
        <v>42</v>
      </c>
      <c r="C61" s="17">
        <v>2.39</v>
      </c>
      <c r="D61" s="76"/>
      <c r="E61" s="77"/>
      <c r="F61" s="78"/>
    </row>
    <row r="62" spans="1:6" ht="12.95" customHeight="1" x14ac:dyDescent="0.25">
      <c r="A62" s="75"/>
      <c r="B62" s="64" t="s">
        <v>43</v>
      </c>
      <c r="C62" s="17">
        <v>3.09</v>
      </c>
      <c r="D62" s="76"/>
      <c r="E62" s="77"/>
      <c r="F62" s="78"/>
    </row>
    <row r="63" spans="1:6" ht="12.95" customHeight="1" x14ac:dyDescent="0.25">
      <c r="A63" s="75"/>
      <c r="B63" s="64" t="s">
        <v>44</v>
      </c>
      <c r="C63" s="17">
        <v>3.84</v>
      </c>
      <c r="D63" s="76"/>
      <c r="E63" s="77"/>
      <c r="F63" s="78"/>
    </row>
    <row r="64" spans="1:6" ht="12.95" customHeight="1" x14ac:dyDescent="0.25">
      <c r="A64" s="75"/>
      <c r="B64" s="64" t="s">
        <v>45</v>
      </c>
      <c r="C64" s="17">
        <v>4.88</v>
      </c>
      <c r="D64" s="76"/>
      <c r="E64" s="79"/>
      <c r="F64" s="78"/>
    </row>
    <row r="65" spans="1:6" ht="12.95" customHeight="1" x14ac:dyDescent="0.25">
      <c r="A65" s="75"/>
      <c r="B65" s="64" t="s">
        <v>46</v>
      </c>
      <c r="C65" s="17">
        <v>6.26</v>
      </c>
      <c r="D65" s="76"/>
      <c r="E65" s="79"/>
      <c r="F65" s="78"/>
    </row>
    <row r="66" spans="1:6" ht="12.95" customHeight="1" x14ac:dyDescent="0.25">
      <c r="A66" s="75"/>
      <c r="B66" s="64" t="s">
        <v>47</v>
      </c>
      <c r="C66" s="17">
        <v>8.34</v>
      </c>
      <c r="D66" s="76"/>
      <c r="E66" s="79"/>
      <c r="F66" s="78"/>
    </row>
    <row r="67" spans="1:6" ht="12.95" customHeight="1" x14ac:dyDescent="0.25">
      <c r="A67" s="75"/>
      <c r="B67" s="64" t="s">
        <v>48</v>
      </c>
      <c r="C67" s="17">
        <v>10.26</v>
      </c>
      <c r="D67" s="76"/>
      <c r="E67" s="79"/>
      <c r="F67" s="78"/>
    </row>
    <row r="68" spans="1:6" ht="12.95" customHeight="1" x14ac:dyDescent="0.25">
      <c r="A68" s="75"/>
      <c r="B68" s="64" t="s">
        <v>49</v>
      </c>
      <c r="C68" s="17">
        <v>11.2</v>
      </c>
      <c r="D68" s="76"/>
      <c r="E68" s="79"/>
      <c r="F68" s="78"/>
    </row>
    <row r="69" spans="1:6" ht="12.95" customHeight="1" x14ac:dyDescent="0.25">
      <c r="A69" s="75"/>
      <c r="B69" s="64" t="s">
        <v>50</v>
      </c>
      <c r="C69" s="36">
        <v>13.4</v>
      </c>
      <c r="D69" s="76"/>
      <c r="E69" s="79"/>
      <c r="F69" s="78"/>
    </row>
    <row r="70" spans="1:6" ht="12.95" customHeight="1" x14ac:dyDescent="0.25">
      <c r="A70" s="75"/>
      <c r="B70" s="64" t="s">
        <v>51</v>
      </c>
      <c r="C70" s="17">
        <v>17.190000000000001</v>
      </c>
      <c r="D70" s="76"/>
      <c r="E70" s="79"/>
      <c r="F70" s="78"/>
    </row>
    <row r="71" spans="1:6" ht="12.95" customHeight="1" thickBot="1" x14ac:dyDescent="0.3">
      <c r="A71" s="80"/>
      <c r="B71" s="31" t="s">
        <v>52</v>
      </c>
      <c r="C71" s="81">
        <v>31.6</v>
      </c>
      <c r="D71" s="82"/>
      <c r="E71" s="83"/>
      <c r="F71" s="84"/>
    </row>
    <row r="72" spans="1:6" ht="12.95" customHeight="1" x14ac:dyDescent="0.2">
      <c r="A72" s="85"/>
      <c r="B72" s="56" t="s">
        <v>53</v>
      </c>
      <c r="C72" s="44">
        <v>6</v>
      </c>
      <c r="D72" s="45"/>
      <c r="E72" s="86"/>
      <c r="F72" s="87"/>
    </row>
    <row r="73" spans="1:6" ht="12.95" customHeight="1" x14ac:dyDescent="0.2">
      <c r="A73" s="88" t="s">
        <v>4</v>
      </c>
      <c r="B73" s="89" t="s">
        <v>54</v>
      </c>
      <c r="C73" s="50">
        <v>6</v>
      </c>
      <c r="D73" s="51"/>
      <c r="E73" s="52"/>
      <c r="F73" s="90"/>
    </row>
    <row r="74" spans="1:6" ht="12.95" customHeight="1" x14ac:dyDescent="0.2">
      <c r="A74" s="88"/>
      <c r="B74" s="89" t="s">
        <v>55</v>
      </c>
      <c r="C74" s="50">
        <v>6</v>
      </c>
      <c r="D74" s="51"/>
      <c r="E74" s="52"/>
      <c r="F74" s="90"/>
    </row>
    <row r="75" spans="1:6" ht="12.95" customHeight="1" x14ac:dyDescent="0.2">
      <c r="A75" s="88"/>
      <c r="B75" s="89" t="s">
        <v>56</v>
      </c>
      <c r="C75" s="50">
        <v>6</v>
      </c>
      <c r="D75" s="51"/>
      <c r="E75" s="52"/>
      <c r="F75" s="90"/>
    </row>
    <row r="76" spans="1:6" ht="12.95" customHeight="1" x14ac:dyDescent="0.2">
      <c r="A76" s="88"/>
      <c r="B76" s="89" t="s">
        <v>57</v>
      </c>
      <c r="C76" s="50">
        <v>6</v>
      </c>
      <c r="D76" s="51"/>
      <c r="E76" s="52"/>
      <c r="F76" s="90"/>
    </row>
    <row r="77" spans="1:6" ht="12.95" customHeight="1" x14ac:dyDescent="0.2">
      <c r="A77" s="88"/>
      <c r="B77" s="89" t="s">
        <v>58</v>
      </c>
      <c r="C77" s="50">
        <v>6</v>
      </c>
      <c r="D77" s="51"/>
      <c r="E77" s="52"/>
      <c r="F77" s="90"/>
    </row>
    <row r="78" spans="1:6" ht="12.95" customHeight="1" x14ac:dyDescent="0.2">
      <c r="A78" s="88"/>
      <c r="B78" s="89" t="s">
        <v>59</v>
      </c>
      <c r="C78" s="50">
        <v>6</v>
      </c>
      <c r="D78" s="51"/>
      <c r="E78" s="52"/>
      <c r="F78" s="90"/>
    </row>
    <row r="79" spans="1:6" ht="12.95" customHeight="1" x14ac:dyDescent="0.2">
      <c r="A79" s="88"/>
      <c r="B79" s="89" t="s">
        <v>60</v>
      </c>
      <c r="C79" s="50">
        <v>6</v>
      </c>
      <c r="D79" s="51"/>
      <c r="E79" s="52"/>
      <c r="F79" s="90"/>
    </row>
    <row r="80" spans="1:6" ht="12.95" customHeight="1" x14ac:dyDescent="0.2">
      <c r="A80" s="88"/>
      <c r="B80" s="89" t="s">
        <v>61</v>
      </c>
      <c r="C80" s="50">
        <v>6</v>
      </c>
      <c r="D80" s="51"/>
      <c r="E80" s="52"/>
      <c r="F80" s="90"/>
    </row>
    <row r="81" spans="1:6" ht="12.95" customHeight="1" x14ac:dyDescent="0.2">
      <c r="A81" s="88"/>
      <c r="B81" s="89" t="s">
        <v>62</v>
      </c>
      <c r="C81" s="50">
        <v>6</v>
      </c>
      <c r="D81" s="51"/>
      <c r="E81" s="52"/>
      <c r="F81" s="90"/>
    </row>
    <row r="82" spans="1:6" ht="12.95" customHeight="1" x14ac:dyDescent="0.2">
      <c r="A82" s="88"/>
      <c r="B82" s="89" t="s">
        <v>63</v>
      </c>
      <c r="C82" s="50">
        <v>6</v>
      </c>
      <c r="D82" s="51"/>
      <c r="E82" s="52"/>
      <c r="F82" s="90"/>
    </row>
    <row r="83" spans="1:6" ht="12.95" customHeight="1" x14ac:dyDescent="0.2">
      <c r="A83" s="88"/>
      <c r="B83" s="89" t="s">
        <v>64</v>
      </c>
      <c r="C83" s="50">
        <v>6</v>
      </c>
      <c r="D83" s="51"/>
      <c r="E83" s="52"/>
      <c r="F83" s="90"/>
    </row>
    <row r="84" spans="1:6" ht="12.95" customHeight="1" x14ac:dyDescent="0.2">
      <c r="A84" s="88"/>
      <c r="B84" s="89" t="s">
        <v>65</v>
      </c>
      <c r="C84" s="50">
        <v>6</v>
      </c>
      <c r="D84" s="51"/>
      <c r="E84" s="52"/>
      <c r="F84" s="90"/>
    </row>
    <row r="85" spans="1:6" ht="12.95" customHeight="1" x14ac:dyDescent="0.2">
      <c r="A85" s="88"/>
      <c r="B85" s="89" t="s">
        <v>66</v>
      </c>
      <c r="C85" s="50">
        <v>6</v>
      </c>
      <c r="D85" s="51"/>
      <c r="E85" s="52"/>
      <c r="F85" s="90"/>
    </row>
    <row r="86" spans="1:6" ht="12.95" customHeight="1" x14ac:dyDescent="0.2">
      <c r="A86" s="88"/>
      <c r="B86" s="89" t="s">
        <v>67</v>
      </c>
      <c r="C86" s="50">
        <v>12</v>
      </c>
      <c r="D86" s="51"/>
      <c r="E86" s="52"/>
      <c r="F86" s="90"/>
    </row>
    <row r="87" spans="1:6" ht="12.95" customHeight="1" x14ac:dyDescent="0.2">
      <c r="A87" s="88"/>
      <c r="B87" s="89" t="s">
        <v>68</v>
      </c>
      <c r="C87" s="50">
        <v>12</v>
      </c>
      <c r="D87" s="51"/>
      <c r="E87" s="52"/>
      <c r="F87" s="90"/>
    </row>
    <row r="88" spans="1:6" ht="12.95" customHeight="1" thickBot="1" x14ac:dyDescent="0.25">
      <c r="A88" s="88"/>
      <c r="B88" s="89" t="s">
        <v>69</v>
      </c>
      <c r="C88" s="50">
        <v>6</v>
      </c>
      <c r="D88" s="51"/>
      <c r="E88" s="52"/>
      <c r="F88" s="90"/>
    </row>
    <row r="89" spans="1:6" ht="12.95" customHeight="1" x14ac:dyDescent="0.2">
      <c r="A89" s="91"/>
      <c r="B89" s="56" t="s">
        <v>20</v>
      </c>
      <c r="C89" s="92">
        <v>11.75</v>
      </c>
      <c r="D89" s="45"/>
      <c r="E89" s="46"/>
      <c r="F89" s="47"/>
    </row>
    <row r="90" spans="1:6" ht="12.95" customHeight="1" x14ac:dyDescent="0.2">
      <c r="A90" s="88" t="s">
        <v>19</v>
      </c>
      <c r="B90" s="89" t="s">
        <v>21</v>
      </c>
      <c r="C90" s="93">
        <v>11.75</v>
      </c>
      <c r="D90" s="51"/>
      <c r="E90" s="52"/>
      <c r="F90" s="53"/>
    </row>
    <row r="91" spans="1:6" ht="12.95" customHeight="1" x14ac:dyDescent="0.2">
      <c r="A91" s="94"/>
      <c r="B91" s="89" t="s">
        <v>22</v>
      </c>
      <c r="C91" s="93">
        <v>11.75</v>
      </c>
      <c r="D91" s="51"/>
      <c r="E91" s="52"/>
      <c r="F91" s="53"/>
    </row>
    <row r="92" spans="1:6" ht="12.95" customHeight="1" x14ac:dyDescent="0.2">
      <c r="A92" s="94"/>
      <c r="B92" s="89" t="s">
        <v>23</v>
      </c>
      <c r="C92" s="93">
        <v>11.75</v>
      </c>
      <c r="D92" s="51"/>
      <c r="E92" s="52"/>
      <c r="F92" s="53"/>
    </row>
    <row r="93" spans="1:6" ht="12.95" customHeight="1" x14ac:dyDescent="0.2">
      <c r="A93" s="94"/>
      <c r="B93" s="89" t="s">
        <v>24</v>
      </c>
      <c r="C93" s="93">
        <v>11.75</v>
      </c>
      <c r="D93" s="51"/>
      <c r="E93" s="52"/>
      <c r="F93" s="53"/>
    </row>
    <row r="94" spans="1:6" ht="12.95" customHeight="1" x14ac:dyDescent="0.2">
      <c r="A94" s="94"/>
      <c r="B94" s="89" t="s">
        <v>25</v>
      </c>
      <c r="C94" s="93">
        <v>11.75</v>
      </c>
      <c r="D94" s="51"/>
      <c r="E94" s="52"/>
      <c r="F94" s="53"/>
    </row>
    <row r="95" spans="1:6" ht="12.95" customHeight="1" thickBot="1" x14ac:dyDescent="0.25">
      <c r="A95" s="94"/>
      <c r="B95" s="95" t="s">
        <v>26</v>
      </c>
      <c r="C95" s="96">
        <v>12</v>
      </c>
      <c r="D95" s="97"/>
      <c r="E95" s="98"/>
      <c r="F95" s="99"/>
    </row>
    <row r="96" spans="1:6" ht="12.95" customHeight="1" x14ac:dyDescent="0.2">
      <c r="A96" s="91"/>
      <c r="B96" s="929" t="s">
        <v>28</v>
      </c>
      <c r="C96" s="86">
        <v>0.4</v>
      </c>
      <c r="D96" s="100"/>
      <c r="E96" s="45"/>
      <c r="F96" s="47"/>
    </row>
    <row r="97" spans="1:6" ht="12.95" customHeight="1" x14ac:dyDescent="0.2">
      <c r="A97" s="88" t="s">
        <v>27</v>
      </c>
      <c r="B97" s="930"/>
      <c r="C97" s="101">
        <v>0.5</v>
      </c>
      <c r="D97" s="102"/>
      <c r="E97" s="51"/>
      <c r="F97" s="53"/>
    </row>
    <row r="98" spans="1:6" ht="12.95" customHeight="1" x14ac:dyDescent="0.2">
      <c r="A98" s="94"/>
      <c r="B98" s="930"/>
      <c r="C98" s="101">
        <v>0.7</v>
      </c>
      <c r="D98" s="102"/>
      <c r="E98" s="51"/>
      <c r="F98" s="53"/>
    </row>
    <row r="99" spans="1:6" ht="12.95" customHeight="1" x14ac:dyDescent="0.2">
      <c r="A99" s="94"/>
      <c r="B99" s="923" t="s">
        <v>73</v>
      </c>
      <c r="C99" s="101">
        <v>0.5</v>
      </c>
      <c r="D99" s="102"/>
      <c r="E99" s="51"/>
      <c r="F99" s="53"/>
    </row>
    <row r="100" spans="1:6" ht="12.95" customHeight="1" x14ac:dyDescent="0.2">
      <c r="A100" s="94"/>
      <c r="B100" s="923"/>
      <c r="C100" s="101">
        <v>0.7</v>
      </c>
      <c r="D100" s="102"/>
      <c r="E100" s="51"/>
      <c r="F100" s="53"/>
    </row>
    <row r="101" spans="1:6" ht="12.95" customHeight="1" x14ac:dyDescent="0.2">
      <c r="A101" s="94"/>
      <c r="B101" s="923" t="s">
        <v>74</v>
      </c>
      <c r="C101" s="101">
        <v>0.5</v>
      </c>
      <c r="D101" s="102"/>
      <c r="E101" s="51"/>
      <c r="F101" s="53"/>
    </row>
    <row r="102" spans="1:6" ht="12.95" customHeight="1" x14ac:dyDescent="0.2">
      <c r="A102" s="94"/>
      <c r="B102" s="923"/>
      <c r="C102" s="101">
        <v>0.7</v>
      </c>
      <c r="D102" s="102"/>
      <c r="E102" s="51"/>
      <c r="F102" s="53"/>
    </row>
    <row r="103" spans="1:6" ht="12.95" customHeight="1" thickBot="1" x14ac:dyDescent="0.25">
      <c r="A103" s="103"/>
      <c r="B103" s="104" t="s">
        <v>75</v>
      </c>
      <c r="C103" s="105"/>
      <c r="D103" s="105"/>
      <c r="E103" s="105"/>
      <c r="F103" s="106"/>
    </row>
    <row r="104" spans="1:6" ht="12.95" customHeight="1" x14ac:dyDescent="0.2">
      <c r="A104" s="924" t="s">
        <v>29</v>
      </c>
      <c r="B104" s="924"/>
      <c r="C104" s="924"/>
      <c r="D104" s="924"/>
      <c r="E104" s="924"/>
      <c r="F104" s="924"/>
    </row>
  </sheetData>
  <mergeCells count="12">
    <mergeCell ref="A4:G4"/>
    <mergeCell ref="B2:D2"/>
    <mergeCell ref="E3:H3"/>
    <mergeCell ref="B99:B100"/>
    <mergeCell ref="B101:B102"/>
    <mergeCell ref="A104:F104"/>
    <mergeCell ref="A8:F8"/>
    <mergeCell ref="A9:F9"/>
    <mergeCell ref="A5:G5"/>
    <mergeCell ref="B96:B98"/>
    <mergeCell ref="A6:G6"/>
    <mergeCell ref="A7:G7"/>
  </mergeCells>
  <pageMargins left="0.11811023622047245" right="0.11811023622047245" top="0.11811023622047245" bottom="0.35433070866141736" header="0.31496062992125984" footer="0.31496062992125984"/>
  <pageSetup paperSize="9" scale="87" orientation="portrait" horizontalDpi="0" verticalDpi="0" r:id="rId1"/>
  <colBreaks count="1" manualBreakCount="1">
    <brk id="8" max="102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2"/>
  <sheetViews>
    <sheetView view="pageBreakPreview" topLeftCell="A2" zoomScale="120" zoomScaleNormal="150" zoomScaleSheetLayoutView="120" workbookViewId="0">
      <selection activeCell="A3" sqref="A3:XFD8"/>
    </sheetView>
  </sheetViews>
  <sheetFormatPr defaultColWidth="9" defaultRowHeight="15" x14ac:dyDescent="0.2"/>
  <cols>
    <col min="1" max="1" width="5" style="3" customWidth="1"/>
    <col min="2" max="2" width="39.6640625" style="3" customWidth="1"/>
    <col min="3" max="3" width="20.6640625" style="3" customWidth="1"/>
    <col min="4" max="4" width="10.83203125" style="3" customWidth="1"/>
    <col min="5" max="5" width="16" style="3" customWidth="1"/>
    <col min="6" max="6" width="15.83203125" style="3" customWidth="1"/>
    <col min="7" max="7" width="19.6640625" style="3" customWidth="1"/>
    <col min="8" max="8" width="0.1640625" style="3" customWidth="1"/>
    <col min="9" max="9" width="9" style="3" hidden="1" customWidth="1"/>
    <col min="10" max="16384" width="9" style="3"/>
  </cols>
  <sheetData>
    <row r="1" spans="2:9" ht="11.25" hidden="1" customHeight="1" x14ac:dyDescent="0.3">
      <c r="B1" s="1"/>
      <c r="C1" s="2"/>
      <c r="D1" s="1"/>
      <c r="E1" s="1"/>
      <c r="F1" s="1"/>
      <c r="G1" s="1"/>
    </row>
    <row r="2" spans="2:9" ht="11.25" customHeight="1" x14ac:dyDescent="0.3">
      <c r="B2" s="1"/>
      <c r="C2" s="2"/>
      <c r="D2" s="1"/>
      <c r="E2" s="1"/>
      <c r="F2" s="1"/>
      <c r="G2" s="1"/>
    </row>
    <row r="3" spans="2:9" ht="11.25" customHeight="1" x14ac:dyDescent="0.3">
      <c r="B3" s="1"/>
      <c r="C3" s="2"/>
      <c r="D3" s="1"/>
      <c r="E3" s="1"/>
      <c r="F3" s="1"/>
      <c r="G3" s="1"/>
    </row>
    <row r="4" spans="2:9" ht="14.1" customHeight="1" x14ac:dyDescent="0.3">
      <c r="B4" s="1"/>
      <c r="C4" s="935"/>
      <c r="D4" s="935"/>
      <c r="E4" s="935"/>
      <c r="F4" s="943" t="s">
        <v>88</v>
      </c>
      <c r="G4" s="943"/>
    </row>
    <row r="5" spans="2:9" ht="14.1" customHeight="1" x14ac:dyDescent="0.3">
      <c r="B5" s="1" t="s">
        <v>82</v>
      </c>
      <c r="C5" s="109"/>
      <c r="D5" s="112"/>
      <c r="E5" s="112"/>
      <c r="F5" s="939" t="s">
        <v>85</v>
      </c>
      <c r="G5" s="939"/>
      <c r="H5" s="107"/>
      <c r="I5" s="107"/>
    </row>
    <row r="6" spans="2:9" ht="14.1" customHeight="1" x14ac:dyDescent="0.2">
      <c r="B6" s="194" t="s">
        <v>83</v>
      </c>
      <c r="C6" s="110"/>
      <c r="D6" s="110"/>
      <c r="E6" s="110"/>
      <c r="F6" s="940" t="s">
        <v>86</v>
      </c>
      <c r="G6" s="940"/>
      <c r="H6" s="110"/>
    </row>
    <row r="7" spans="2:9" ht="30" customHeight="1" x14ac:dyDescent="0.2">
      <c r="B7" s="195" t="s">
        <v>89</v>
      </c>
      <c r="C7" s="111"/>
      <c r="D7" s="111"/>
      <c r="E7" s="111"/>
      <c r="F7" s="941" t="s">
        <v>90</v>
      </c>
      <c r="G7" s="941"/>
      <c r="H7" s="111"/>
    </row>
    <row r="8" spans="2:9" ht="29.25" customHeight="1" x14ac:dyDescent="0.2">
      <c r="B8" s="195" t="s">
        <v>84</v>
      </c>
      <c r="C8" s="111"/>
      <c r="D8" s="111"/>
      <c r="E8" s="111"/>
      <c r="F8" s="942" t="s">
        <v>87</v>
      </c>
      <c r="G8" s="942"/>
      <c r="H8" s="111"/>
    </row>
    <row r="9" spans="2:9" ht="14.1" customHeight="1" thickBot="1" x14ac:dyDescent="0.25">
      <c r="B9" s="111"/>
      <c r="C9" s="111"/>
      <c r="D9" s="111"/>
      <c r="E9" s="111"/>
      <c r="F9" s="111"/>
      <c r="G9" s="111"/>
      <c r="H9" s="111"/>
    </row>
    <row r="10" spans="2:9" ht="18.75" customHeight="1" thickBot="1" x14ac:dyDescent="0.25">
      <c r="B10" s="6" t="s">
        <v>30</v>
      </c>
      <c r="C10" s="7" t="s">
        <v>31</v>
      </c>
      <c r="D10" s="7" t="s">
        <v>1</v>
      </c>
      <c r="E10" s="7" t="s">
        <v>3</v>
      </c>
      <c r="F10" s="7" t="s">
        <v>2</v>
      </c>
      <c r="G10" s="8" t="s">
        <v>5</v>
      </c>
    </row>
    <row r="11" spans="2:9" ht="30" customHeight="1" x14ac:dyDescent="0.2">
      <c r="B11" s="113" t="s">
        <v>0</v>
      </c>
      <c r="C11" s="114">
        <v>10</v>
      </c>
      <c r="D11" s="115">
        <v>0.65</v>
      </c>
      <c r="E11" s="116">
        <v>235000</v>
      </c>
      <c r="F11" s="115"/>
      <c r="G11" s="117"/>
    </row>
    <row r="12" spans="2:9" ht="30" customHeight="1" x14ac:dyDescent="0.2">
      <c r="B12" s="113"/>
      <c r="C12" s="114">
        <v>12</v>
      </c>
      <c r="D12" s="115">
        <v>0.94</v>
      </c>
      <c r="E12" s="116">
        <v>240000</v>
      </c>
      <c r="F12" s="115"/>
      <c r="G12" s="117"/>
    </row>
    <row r="13" spans="2:9" ht="30" customHeight="1" x14ac:dyDescent="0.2">
      <c r="B13" s="118"/>
      <c r="C13" s="114">
        <v>14</v>
      </c>
      <c r="D13" s="115">
        <v>1.25</v>
      </c>
      <c r="E13" s="116">
        <v>230000</v>
      </c>
      <c r="F13" s="115"/>
      <c r="G13" s="117"/>
    </row>
    <row r="14" spans="2:9" ht="30" customHeight="1" thickBot="1" x14ac:dyDescent="0.25">
      <c r="B14" s="118"/>
      <c r="C14" s="114">
        <v>16</v>
      </c>
      <c r="D14" s="115">
        <v>1.73</v>
      </c>
      <c r="E14" s="116">
        <v>235000</v>
      </c>
      <c r="F14" s="115"/>
      <c r="G14" s="117"/>
    </row>
    <row r="15" spans="2:9" ht="12.95" customHeight="1" x14ac:dyDescent="0.2">
      <c r="B15" s="119"/>
      <c r="C15" s="120" t="s">
        <v>32</v>
      </c>
      <c r="D15" s="126">
        <v>6</v>
      </c>
      <c r="E15" s="122"/>
      <c r="F15" s="127"/>
      <c r="G15" s="123"/>
    </row>
    <row r="16" spans="2:9" ht="12.95" customHeight="1" x14ac:dyDescent="0.2">
      <c r="B16" s="113" t="s">
        <v>8</v>
      </c>
      <c r="C16" s="114" t="s">
        <v>33</v>
      </c>
      <c r="D16" s="128">
        <v>6</v>
      </c>
      <c r="E16" s="116"/>
      <c r="F16" s="129"/>
      <c r="G16" s="117"/>
    </row>
    <row r="17" spans="2:7" ht="12.95" customHeight="1" x14ac:dyDescent="0.2">
      <c r="B17" s="124"/>
      <c r="C17" s="114" t="s">
        <v>36</v>
      </c>
      <c r="D17" s="128">
        <v>6</v>
      </c>
      <c r="E17" s="116"/>
      <c r="F17" s="129"/>
      <c r="G17" s="117"/>
    </row>
    <row r="18" spans="2:7" ht="12.95" customHeight="1" x14ac:dyDescent="0.2">
      <c r="B18" s="124"/>
      <c r="C18" s="114" t="s">
        <v>34</v>
      </c>
      <c r="D18" s="130">
        <v>11.7</v>
      </c>
      <c r="E18" s="116"/>
      <c r="F18" s="129"/>
      <c r="G18" s="117"/>
    </row>
    <row r="19" spans="2:7" ht="12.95" customHeight="1" x14ac:dyDescent="0.2">
      <c r="B19" s="124"/>
      <c r="C19" s="114" t="s">
        <v>35</v>
      </c>
      <c r="D19" s="128">
        <v>6</v>
      </c>
      <c r="E19" s="116"/>
      <c r="F19" s="129"/>
      <c r="G19" s="117"/>
    </row>
    <row r="20" spans="2:7" ht="12.95" customHeight="1" x14ac:dyDescent="0.2">
      <c r="B20" s="124"/>
      <c r="C20" s="114" t="s">
        <v>37</v>
      </c>
      <c r="D20" s="128">
        <v>6</v>
      </c>
      <c r="E20" s="116"/>
      <c r="F20" s="129"/>
      <c r="G20" s="117"/>
    </row>
    <row r="21" spans="2:7" ht="12.95" customHeight="1" thickBot="1" x14ac:dyDescent="0.25">
      <c r="B21" s="124"/>
      <c r="C21" s="131" t="s">
        <v>38</v>
      </c>
      <c r="D21" s="132">
        <v>11.7</v>
      </c>
      <c r="E21" s="133"/>
      <c r="F21" s="134"/>
      <c r="G21" s="135"/>
    </row>
    <row r="22" spans="2:7" ht="12.95" customHeight="1" x14ac:dyDescent="0.2">
      <c r="B22" s="136"/>
      <c r="C22" s="137">
        <v>1.5</v>
      </c>
      <c r="D22" s="138" t="s">
        <v>10</v>
      </c>
      <c r="E22" s="139"/>
      <c r="F22" s="140"/>
      <c r="G22" s="141"/>
    </row>
    <row r="23" spans="2:7" ht="12.95" customHeight="1" x14ac:dyDescent="0.2">
      <c r="B23" s="142" t="s">
        <v>9</v>
      </c>
      <c r="C23" s="143">
        <v>2</v>
      </c>
      <c r="D23" s="144" t="s">
        <v>11</v>
      </c>
      <c r="E23" s="145"/>
      <c r="F23" s="146"/>
      <c r="G23" s="147"/>
    </row>
    <row r="24" spans="2:7" ht="12.95" customHeight="1" x14ac:dyDescent="0.2">
      <c r="B24" s="148"/>
      <c r="C24" s="143">
        <v>2</v>
      </c>
      <c r="D24" s="149" t="s">
        <v>10</v>
      </c>
      <c r="E24" s="116"/>
      <c r="F24" s="129"/>
      <c r="G24" s="150"/>
    </row>
    <row r="25" spans="2:7" ht="12.95" customHeight="1" thickBot="1" x14ac:dyDescent="0.25">
      <c r="B25" s="148"/>
      <c r="C25" s="143">
        <v>3</v>
      </c>
      <c r="D25" s="149" t="s">
        <v>11</v>
      </c>
      <c r="E25" s="116"/>
      <c r="F25" s="129"/>
      <c r="G25" s="150"/>
    </row>
    <row r="26" spans="2:7" ht="30" customHeight="1" x14ac:dyDescent="0.3">
      <c r="B26" s="151" t="s">
        <v>18</v>
      </c>
      <c r="C26" s="152" t="s">
        <v>40</v>
      </c>
      <c r="D26" s="121">
        <v>1.28</v>
      </c>
      <c r="E26" s="153"/>
      <c r="F26" s="154"/>
      <c r="G26" s="155"/>
    </row>
    <row r="27" spans="2:7" ht="30" customHeight="1" x14ac:dyDescent="0.3">
      <c r="B27" s="156"/>
      <c r="C27" s="157" t="s">
        <v>41</v>
      </c>
      <c r="D27" s="115">
        <v>1.66</v>
      </c>
      <c r="E27" s="158"/>
      <c r="F27" s="159"/>
      <c r="G27" s="160"/>
    </row>
    <row r="28" spans="2:7" ht="30" customHeight="1" x14ac:dyDescent="0.3">
      <c r="B28" s="156"/>
      <c r="C28" s="157" t="s">
        <v>42</v>
      </c>
      <c r="D28" s="115">
        <v>2.39</v>
      </c>
      <c r="E28" s="158"/>
      <c r="F28" s="159"/>
      <c r="G28" s="160"/>
    </row>
    <row r="29" spans="2:7" ht="30" customHeight="1" x14ac:dyDescent="0.3">
      <c r="B29" s="156"/>
      <c r="C29" s="157" t="s">
        <v>43</v>
      </c>
      <c r="D29" s="115">
        <v>3.09</v>
      </c>
      <c r="E29" s="158"/>
      <c r="F29" s="159"/>
      <c r="G29" s="160"/>
    </row>
    <row r="30" spans="2:7" ht="30" customHeight="1" x14ac:dyDescent="0.3">
      <c r="B30" s="156"/>
      <c r="C30" s="157" t="s">
        <v>44</v>
      </c>
      <c r="D30" s="115">
        <v>3.84</v>
      </c>
      <c r="E30" s="158"/>
      <c r="F30" s="159"/>
      <c r="G30" s="160"/>
    </row>
    <row r="31" spans="2:7" ht="30" customHeight="1" x14ac:dyDescent="0.3">
      <c r="B31" s="156"/>
      <c r="C31" s="157" t="s">
        <v>95</v>
      </c>
      <c r="D31" s="115">
        <v>4.391</v>
      </c>
      <c r="E31" s="158">
        <v>290</v>
      </c>
      <c r="F31" s="159"/>
      <c r="G31" s="160"/>
    </row>
    <row r="32" spans="2:7" ht="30" customHeight="1" thickBot="1" x14ac:dyDescent="0.35">
      <c r="B32" s="156"/>
      <c r="C32" s="157" t="s">
        <v>94</v>
      </c>
      <c r="D32" s="115">
        <v>4.84</v>
      </c>
      <c r="E32" s="158">
        <v>290</v>
      </c>
      <c r="F32" s="161">
        <v>2440</v>
      </c>
      <c r="G32" s="160"/>
    </row>
    <row r="33" spans="2:7" ht="12.95" hidden="1" customHeight="1" x14ac:dyDescent="0.3">
      <c r="B33" s="156"/>
      <c r="C33" s="157" t="s">
        <v>46</v>
      </c>
      <c r="D33" s="115">
        <v>6.26</v>
      </c>
      <c r="E33" s="158"/>
      <c r="F33" s="161"/>
      <c r="G33" s="160"/>
    </row>
    <row r="34" spans="2:7" ht="12.95" hidden="1" customHeight="1" x14ac:dyDescent="0.3">
      <c r="B34" s="156"/>
      <c r="C34" s="157" t="s">
        <v>47</v>
      </c>
      <c r="D34" s="115">
        <v>8.34</v>
      </c>
      <c r="E34" s="158"/>
      <c r="F34" s="161"/>
      <c r="G34" s="160"/>
    </row>
    <row r="35" spans="2:7" ht="12.95" hidden="1" customHeight="1" x14ac:dyDescent="0.3">
      <c r="B35" s="156"/>
      <c r="C35" s="157" t="s">
        <v>48</v>
      </c>
      <c r="D35" s="115">
        <v>10.26</v>
      </c>
      <c r="E35" s="158"/>
      <c r="F35" s="161"/>
      <c r="G35" s="160"/>
    </row>
    <row r="36" spans="2:7" ht="12.95" hidden="1" customHeight="1" x14ac:dyDescent="0.3">
      <c r="B36" s="156"/>
      <c r="C36" s="157" t="s">
        <v>49</v>
      </c>
      <c r="D36" s="115">
        <v>11.2</v>
      </c>
      <c r="E36" s="158"/>
      <c r="F36" s="161"/>
      <c r="G36" s="160"/>
    </row>
    <row r="37" spans="2:7" ht="12.95" hidden="1" customHeight="1" x14ac:dyDescent="0.3">
      <c r="B37" s="156"/>
      <c r="C37" s="157" t="s">
        <v>50</v>
      </c>
      <c r="D37" s="130">
        <v>13.4</v>
      </c>
      <c r="E37" s="158"/>
      <c r="F37" s="161"/>
      <c r="G37" s="160"/>
    </row>
    <row r="38" spans="2:7" ht="12.95" hidden="1" customHeight="1" x14ac:dyDescent="0.3">
      <c r="B38" s="156"/>
      <c r="C38" s="157" t="s">
        <v>51</v>
      </c>
      <c r="D38" s="115">
        <v>17.190000000000001</v>
      </c>
      <c r="E38" s="158"/>
      <c r="F38" s="161"/>
      <c r="G38" s="160"/>
    </row>
    <row r="39" spans="2:7" ht="12.95" hidden="1" customHeight="1" thickBot="1" x14ac:dyDescent="0.35">
      <c r="B39" s="162"/>
      <c r="C39" s="125" t="s">
        <v>52</v>
      </c>
      <c r="D39" s="163">
        <v>31.6</v>
      </c>
      <c r="E39" s="164"/>
      <c r="F39" s="165"/>
      <c r="G39" s="166"/>
    </row>
    <row r="40" spans="2:7" x14ac:dyDescent="0.2">
      <c r="B40" s="167"/>
      <c r="C40" s="138" t="s">
        <v>53</v>
      </c>
      <c r="D40" s="168">
        <v>6</v>
      </c>
      <c r="E40" s="139"/>
      <c r="F40" s="169"/>
      <c r="G40" s="170"/>
    </row>
    <row r="41" spans="2:7" x14ac:dyDescent="0.2">
      <c r="B41" s="171" t="s">
        <v>4</v>
      </c>
      <c r="C41" s="172" t="s">
        <v>54</v>
      </c>
      <c r="D41" s="173">
        <v>6</v>
      </c>
      <c r="E41" s="174"/>
      <c r="F41" s="175"/>
      <c r="G41" s="176"/>
    </row>
    <row r="42" spans="2:7" x14ac:dyDescent="0.2">
      <c r="B42" s="171"/>
      <c r="C42" s="172" t="s">
        <v>55</v>
      </c>
      <c r="D42" s="173">
        <v>6</v>
      </c>
      <c r="E42" s="174"/>
      <c r="F42" s="175"/>
      <c r="G42" s="176"/>
    </row>
    <row r="43" spans="2:7" x14ac:dyDescent="0.2">
      <c r="B43" s="171"/>
      <c r="C43" s="172" t="s">
        <v>56</v>
      </c>
      <c r="D43" s="173">
        <v>6</v>
      </c>
      <c r="E43" s="174"/>
      <c r="F43" s="175"/>
      <c r="G43" s="176"/>
    </row>
    <row r="44" spans="2:7" x14ac:dyDescent="0.2">
      <c r="B44" s="171"/>
      <c r="C44" s="172" t="s">
        <v>57</v>
      </c>
      <c r="D44" s="173">
        <v>6</v>
      </c>
      <c r="E44" s="174"/>
      <c r="F44" s="175"/>
      <c r="G44" s="176"/>
    </row>
    <row r="45" spans="2:7" x14ac:dyDescent="0.2">
      <c r="B45" s="171"/>
      <c r="C45" s="172" t="s">
        <v>58</v>
      </c>
      <c r="D45" s="173">
        <v>6</v>
      </c>
      <c r="E45" s="174"/>
      <c r="F45" s="175"/>
      <c r="G45" s="176"/>
    </row>
    <row r="46" spans="2:7" x14ac:dyDescent="0.2">
      <c r="B46" s="171"/>
      <c r="C46" s="172" t="s">
        <v>59</v>
      </c>
      <c r="D46" s="173">
        <v>6</v>
      </c>
      <c r="E46" s="174"/>
      <c r="F46" s="175"/>
      <c r="G46" s="176"/>
    </row>
    <row r="47" spans="2:7" x14ac:dyDescent="0.2">
      <c r="B47" s="171"/>
      <c r="C47" s="172" t="s">
        <v>60</v>
      </c>
      <c r="D47" s="173">
        <v>6</v>
      </c>
      <c r="E47" s="174"/>
      <c r="F47" s="175"/>
      <c r="G47" s="176"/>
    </row>
    <row r="48" spans="2:7" x14ac:dyDescent="0.2">
      <c r="B48" s="171"/>
      <c r="C48" s="172" t="s">
        <v>61</v>
      </c>
      <c r="D48" s="173">
        <v>6</v>
      </c>
      <c r="E48" s="174"/>
      <c r="F48" s="175"/>
      <c r="G48" s="176"/>
    </row>
    <row r="49" spans="2:7" x14ac:dyDescent="0.2">
      <c r="B49" s="171"/>
      <c r="C49" s="172" t="s">
        <v>62</v>
      </c>
      <c r="D49" s="173">
        <v>6</v>
      </c>
      <c r="E49" s="174"/>
      <c r="F49" s="175"/>
      <c r="G49" s="176"/>
    </row>
    <row r="50" spans="2:7" x14ac:dyDescent="0.2">
      <c r="B50" s="171"/>
      <c r="C50" s="172" t="s">
        <v>63</v>
      </c>
      <c r="D50" s="173">
        <v>6</v>
      </c>
      <c r="E50" s="174"/>
      <c r="F50" s="175"/>
      <c r="G50" s="176"/>
    </row>
    <row r="51" spans="2:7" x14ac:dyDescent="0.2">
      <c r="B51" s="171"/>
      <c r="C51" s="172" t="s">
        <v>64</v>
      </c>
      <c r="D51" s="173">
        <v>6</v>
      </c>
      <c r="E51" s="174"/>
      <c r="F51" s="175"/>
      <c r="G51" s="176"/>
    </row>
    <row r="52" spans="2:7" x14ac:dyDescent="0.2">
      <c r="B52" s="171"/>
      <c r="C52" s="172" t="s">
        <v>65</v>
      </c>
      <c r="D52" s="173">
        <v>6</v>
      </c>
      <c r="E52" s="174"/>
      <c r="F52" s="175"/>
      <c r="G52" s="176"/>
    </row>
    <row r="53" spans="2:7" x14ac:dyDescent="0.2">
      <c r="B53" s="171"/>
      <c r="C53" s="172" t="s">
        <v>66</v>
      </c>
      <c r="D53" s="173">
        <v>6</v>
      </c>
      <c r="E53" s="174"/>
      <c r="F53" s="175"/>
      <c r="G53" s="176"/>
    </row>
    <row r="54" spans="2:7" x14ac:dyDescent="0.2">
      <c r="B54" s="171"/>
      <c r="C54" s="172" t="s">
        <v>67</v>
      </c>
      <c r="D54" s="173">
        <v>12</v>
      </c>
      <c r="E54" s="174"/>
      <c r="F54" s="175"/>
      <c r="G54" s="176"/>
    </row>
    <row r="55" spans="2:7" x14ac:dyDescent="0.2">
      <c r="B55" s="171"/>
      <c r="C55" s="172" t="s">
        <v>68</v>
      </c>
      <c r="D55" s="173">
        <v>12</v>
      </c>
      <c r="E55" s="174"/>
      <c r="F55" s="175"/>
      <c r="G55" s="176"/>
    </row>
    <row r="56" spans="2:7" ht="15.75" thickBot="1" x14ac:dyDescent="0.25">
      <c r="B56" s="171"/>
      <c r="C56" s="172" t="s">
        <v>69</v>
      </c>
      <c r="D56" s="173">
        <v>6</v>
      </c>
      <c r="E56" s="174"/>
      <c r="F56" s="175"/>
      <c r="G56" s="176"/>
    </row>
    <row r="57" spans="2:7" ht="12.95" customHeight="1" x14ac:dyDescent="0.2">
      <c r="B57" s="177"/>
      <c r="C57" s="138" t="s">
        <v>20</v>
      </c>
      <c r="D57" s="178">
        <v>11.75</v>
      </c>
      <c r="E57" s="139"/>
      <c r="F57" s="140"/>
      <c r="G57" s="141"/>
    </row>
    <row r="58" spans="2:7" ht="12.95" customHeight="1" x14ac:dyDescent="0.2">
      <c r="B58" s="171" t="s">
        <v>19</v>
      </c>
      <c r="C58" s="172" t="s">
        <v>21</v>
      </c>
      <c r="D58" s="179">
        <v>11.75</v>
      </c>
      <c r="E58" s="174"/>
      <c r="F58" s="175"/>
      <c r="G58" s="180"/>
    </row>
    <row r="59" spans="2:7" ht="12.95" customHeight="1" x14ac:dyDescent="0.2">
      <c r="B59" s="181"/>
      <c r="C59" s="172" t="s">
        <v>22</v>
      </c>
      <c r="D59" s="179">
        <v>11.75</v>
      </c>
      <c r="E59" s="174"/>
      <c r="F59" s="175"/>
      <c r="G59" s="180"/>
    </row>
    <row r="60" spans="2:7" ht="12.95" customHeight="1" x14ac:dyDescent="0.2">
      <c r="B60" s="181"/>
      <c r="C60" s="172" t="s">
        <v>23</v>
      </c>
      <c r="D60" s="179">
        <v>11.75</v>
      </c>
      <c r="E60" s="174"/>
      <c r="F60" s="175"/>
      <c r="G60" s="180"/>
    </row>
    <row r="61" spans="2:7" ht="12.95" customHeight="1" x14ac:dyDescent="0.2">
      <c r="B61" s="181"/>
      <c r="C61" s="172" t="s">
        <v>24</v>
      </c>
      <c r="D61" s="179">
        <v>11.75</v>
      </c>
      <c r="E61" s="174"/>
      <c r="F61" s="175"/>
      <c r="G61" s="180"/>
    </row>
    <row r="62" spans="2:7" ht="12.95" customHeight="1" x14ac:dyDescent="0.2">
      <c r="B62" s="181"/>
      <c r="C62" s="172" t="s">
        <v>25</v>
      </c>
      <c r="D62" s="179">
        <v>11.75</v>
      </c>
      <c r="E62" s="174"/>
      <c r="F62" s="175"/>
      <c r="G62" s="180"/>
    </row>
    <row r="63" spans="2:7" ht="12.95" customHeight="1" thickBot="1" x14ac:dyDescent="0.25">
      <c r="B63" s="181"/>
      <c r="C63" s="182" t="s">
        <v>26</v>
      </c>
      <c r="D63" s="183">
        <v>12</v>
      </c>
      <c r="E63" s="184"/>
      <c r="F63" s="185"/>
      <c r="G63" s="186"/>
    </row>
    <row r="64" spans="2:7" ht="12.95" customHeight="1" x14ac:dyDescent="0.2">
      <c r="B64" s="177"/>
      <c r="C64" s="944" t="s">
        <v>28</v>
      </c>
      <c r="D64" s="169">
        <v>0.4</v>
      </c>
      <c r="E64" s="187"/>
      <c r="F64" s="139"/>
      <c r="G64" s="141"/>
    </row>
    <row r="65" spans="2:7" ht="12.95" customHeight="1" x14ac:dyDescent="0.2">
      <c r="B65" s="171" t="s">
        <v>27</v>
      </c>
      <c r="C65" s="945"/>
      <c r="D65" s="188">
        <v>0.5</v>
      </c>
      <c r="E65" s="189"/>
      <c r="F65" s="174"/>
      <c r="G65" s="180"/>
    </row>
    <row r="66" spans="2:7" ht="15.75" customHeight="1" x14ac:dyDescent="0.2">
      <c r="B66" s="181"/>
      <c r="C66" s="945"/>
      <c r="D66" s="188">
        <v>0.7</v>
      </c>
      <c r="E66" s="189"/>
      <c r="F66" s="174"/>
      <c r="G66" s="180"/>
    </row>
    <row r="67" spans="2:7" ht="12.95" customHeight="1" x14ac:dyDescent="0.2">
      <c r="B67" s="181"/>
      <c r="C67" s="937" t="s">
        <v>91</v>
      </c>
      <c r="D67" s="188">
        <v>0.5</v>
      </c>
      <c r="E67" s="189"/>
      <c r="F67" s="174"/>
      <c r="G67" s="180"/>
    </row>
    <row r="68" spans="2:7" ht="12.95" customHeight="1" x14ac:dyDescent="0.2">
      <c r="B68" s="181"/>
      <c r="C68" s="937"/>
      <c r="D68" s="188">
        <v>0.7</v>
      </c>
      <c r="E68" s="189"/>
      <c r="F68" s="174"/>
      <c r="G68" s="180"/>
    </row>
    <row r="69" spans="2:7" ht="12.95" customHeight="1" x14ac:dyDescent="0.2">
      <c r="B69" s="181"/>
      <c r="C69" s="937" t="s">
        <v>92</v>
      </c>
      <c r="D69" s="188">
        <v>0.5</v>
      </c>
      <c r="E69" s="189"/>
      <c r="F69" s="174"/>
      <c r="G69" s="180"/>
    </row>
    <row r="70" spans="2:7" ht="12.95" customHeight="1" x14ac:dyDescent="0.2">
      <c r="B70" s="181"/>
      <c r="C70" s="937"/>
      <c r="D70" s="188">
        <v>0.7</v>
      </c>
      <c r="E70" s="189"/>
      <c r="F70" s="174"/>
      <c r="G70" s="180"/>
    </row>
    <row r="71" spans="2:7" ht="12.95" customHeight="1" thickBot="1" x14ac:dyDescent="0.25">
      <c r="B71" s="190"/>
      <c r="C71" s="191" t="s">
        <v>93</v>
      </c>
      <c r="D71" s="192"/>
      <c r="E71" s="192"/>
      <c r="F71" s="192"/>
      <c r="G71" s="193"/>
    </row>
    <row r="72" spans="2:7" ht="12.95" customHeight="1" x14ac:dyDescent="0.2">
      <c r="B72" s="938" t="s">
        <v>29</v>
      </c>
      <c r="C72" s="938"/>
      <c r="D72" s="938"/>
      <c r="E72" s="938"/>
      <c r="F72" s="938"/>
      <c r="G72" s="938"/>
    </row>
  </sheetData>
  <mergeCells count="10">
    <mergeCell ref="C69:C70"/>
    <mergeCell ref="B72:G72"/>
    <mergeCell ref="C4:E4"/>
    <mergeCell ref="F5:G5"/>
    <mergeCell ref="F6:G6"/>
    <mergeCell ref="F7:G7"/>
    <mergeCell ref="F8:G8"/>
    <mergeCell ref="F4:G4"/>
    <mergeCell ref="C64:C66"/>
    <mergeCell ref="C67:C68"/>
  </mergeCells>
  <pageMargins left="0.11811023622047245" right="0.11811023622047245" top="0.11811023622047245" bottom="0.35433070866141736" header="0.31496062992125984" footer="0.31496062992125984"/>
  <pageSetup paperSize="9" scale="87" orientation="portrait" horizontalDpi="0" verticalDpi="0" r:id="rId1"/>
  <rowBreaks count="1" manualBreakCount="1">
    <brk id="51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8"/>
  <sheetViews>
    <sheetView showWhiteSpace="0" view="pageBreakPreview" topLeftCell="A32" zoomScale="120" zoomScaleNormal="80" zoomScaleSheetLayoutView="120" zoomScalePageLayoutView="50" workbookViewId="0">
      <selection activeCell="C31" sqref="C27:E31"/>
    </sheetView>
  </sheetViews>
  <sheetFormatPr defaultColWidth="9" defaultRowHeight="12.75" x14ac:dyDescent="0.2"/>
  <cols>
    <col min="1" max="1" width="5" style="196" customWidth="1"/>
    <col min="2" max="2" width="32.33203125" style="196" customWidth="1"/>
    <col min="3" max="3" width="22.6640625" style="196" customWidth="1"/>
    <col min="4" max="4" width="10.6640625" style="196" customWidth="1"/>
    <col min="5" max="5" width="10.1640625" style="196" customWidth="1"/>
    <col min="6" max="6" width="11.83203125" style="196" customWidth="1"/>
    <col min="7" max="7" width="16.5" style="196" customWidth="1"/>
    <col min="8" max="8" width="19" style="196" customWidth="1"/>
    <col min="9" max="16384" width="9" style="196"/>
  </cols>
  <sheetData>
    <row r="1" spans="2:8" ht="11.25" hidden="1" customHeight="1" x14ac:dyDescent="0.2">
      <c r="B1" s="197"/>
      <c r="C1" s="198"/>
      <c r="D1" s="198"/>
      <c r="E1" s="197"/>
      <c r="F1" s="197"/>
      <c r="G1" s="197"/>
      <c r="H1" s="197"/>
    </row>
    <row r="2" spans="2:8" ht="11.25" customHeight="1" x14ac:dyDescent="0.2">
      <c r="B2" s="197"/>
      <c r="C2" s="198"/>
      <c r="D2" s="198"/>
      <c r="E2" s="197"/>
      <c r="F2" s="197"/>
      <c r="G2" s="197"/>
      <c r="H2" s="197"/>
    </row>
    <row r="3" spans="2:8" ht="14.1" customHeight="1" x14ac:dyDescent="0.2">
      <c r="B3" s="197"/>
      <c r="C3" s="954"/>
      <c r="D3" s="954"/>
      <c r="E3" s="954"/>
      <c r="F3" s="954"/>
      <c r="G3" s="955" t="s">
        <v>131</v>
      </c>
      <c r="H3" s="955"/>
    </row>
    <row r="4" spans="2:8" ht="14.1" customHeight="1" x14ac:dyDescent="0.2">
      <c r="B4" s="199" t="s">
        <v>82</v>
      </c>
      <c r="C4" s="200"/>
      <c r="D4" s="200"/>
      <c r="E4" s="201"/>
      <c r="F4" s="201"/>
      <c r="G4" s="958" t="s">
        <v>85</v>
      </c>
      <c r="H4" s="958"/>
    </row>
    <row r="5" spans="2:8" ht="14.1" customHeight="1" x14ac:dyDescent="0.2">
      <c r="B5" s="202" t="s">
        <v>83</v>
      </c>
      <c r="C5" s="203"/>
      <c r="D5" s="203"/>
      <c r="E5" s="203"/>
      <c r="F5" s="203"/>
      <c r="G5" s="959" t="s">
        <v>101</v>
      </c>
      <c r="H5" s="959"/>
    </row>
    <row r="6" spans="2:8" ht="30" customHeight="1" x14ac:dyDescent="0.2">
      <c r="B6" s="204" t="s">
        <v>89</v>
      </c>
      <c r="C6" s="205"/>
      <c r="D6" s="205"/>
      <c r="E6" s="205"/>
      <c r="F6" s="205"/>
      <c r="G6" s="960" t="s">
        <v>97</v>
      </c>
      <c r="H6" s="960"/>
    </row>
    <row r="7" spans="2:8" ht="29.25" customHeight="1" x14ac:dyDescent="0.2">
      <c r="B7" s="204" t="s">
        <v>84</v>
      </c>
      <c r="C7" s="205"/>
      <c r="D7" s="205"/>
      <c r="E7" s="205"/>
      <c r="F7" s="205"/>
      <c r="G7" s="961" t="s">
        <v>87</v>
      </c>
      <c r="H7" s="961"/>
    </row>
    <row r="8" spans="2:8" ht="11.25" customHeight="1" x14ac:dyDescent="0.2">
      <c r="B8" s="197"/>
      <c r="C8" s="198"/>
      <c r="D8" s="198"/>
      <c r="E8" s="197"/>
      <c r="F8" s="197"/>
      <c r="G8" s="197"/>
      <c r="H8" s="197"/>
    </row>
    <row r="9" spans="2:8" ht="14.1" customHeight="1" thickBot="1" x14ac:dyDescent="0.25">
      <c r="B9" s="205"/>
      <c r="C9" s="205"/>
      <c r="D9" s="205"/>
      <c r="E9" s="205"/>
      <c r="F9" s="205"/>
      <c r="G9" s="205"/>
      <c r="H9" s="205"/>
    </row>
    <row r="10" spans="2:8" ht="24.95" customHeight="1" thickBot="1" x14ac:dyDescent="0.25">
      <c r="B10" s="206" t="s">
        <v>30</v>
      </c>
      <c r="C10" s="207" t="s">
        <v>31</v>
      </c>
      <c r="D10" s="207" t="s">
        <v>96</v>
      </c>
      <c r="E10" s="207" t="s">
        <v>1</v>
      </c>
      <c r="F10" s="207" t="s">
        <v>3</v>
      </c>
      <c r="G10" s="207" t="s">
        <v>2</v>
      </c>
      <c r="H10" s="208" t="s">
        <v>100</v>
      </c>
    </row>
    <row r="11" spans="2:8" ht="24.95" customHeight="1" x14ac:dyDescent="0.2">
      <c r="B11" s="285" t="s">
        <v>0</v>
      </c>
      <c r="C11" s="246">
        <v>10</v>
      </c>
      <c r="D11" s="956">
        <v>11.7</v>
      </c>
      <c r="E11" s="247">
        <v>0.65</v>
      </c>
      <c r="F11" s="248">
        <v>250000</v>
      </c>
      <c r="G11" s="249">
        <v>163</v>
      </c>
      <c r="H11" s="250">
        <f>G11*11.7</f>
        <v>1907.1</v>
      </c>
    </row>
    <row r="12" spans="2:8" ht="24.95" customHeight="1" x14ac:dyDescent="0.2">
      <c r="B12" s="245"/>
      <c r="C12" s="246">
        <v>12</v>
      </c>
      <c r="D12" s="957"/>
      <c r="E12" s="247">
        <v>0.94</v>
      </c>
      <c r="F12" s="248">
        <v>242000</v>
      </c>
      <c r="G12" s="249">
        <v>227</v>
      </c>
      <c r="H12" s="250">
        <f>G12*11.7</f>
        <v>2655.8999999999996</v>
      </c>
    </row>
    <row r="13" spans="2:8" ht="24.95" customHeight="1" x14ac:dyDescent="0.2">
      <c r="B13" s="251"/>
      <c r="C13" s="246">
        <v>14</v>
      </c>
      <c r="D13" s="957"/>
      <c r="E13" s="247">
        <v>1.25</v>
      </c>
      <c r="F13" s="248">
        <v>232000</v>
      </c>
      <c r="G13" s="249">
        <v>290</v>
      </c>
      <c r="H13" s="250">
        <f>G13*11.7</f>
        <v>3393</v>
      </c>
    </row>
    <row r="14" spans="2:8" ht="24.95" customHeight="1" thickBot="1" x14ac:dyDescent="0.25">
      <c r="B14" s="251"/>
      <c r="C14" s="252">
        <v>16</v>
      </c>
      <c r="D14" s="957"/>
      <c r="E14" s="253">
        <v>1.63</v>
      </c>
      <c r="F14" s="254">
        <v>235000</v>
      </c>
      <c r="G14" s="255">
        <v>383</v>
      </c>
      <c r="H14" s="250">
        <f>G14*11.7</f>
        <v>4481.0999999999995</v>
      </c>
    </row>
    <row r="15" spans="2:8" ht="24.95" customHeight="1" x14ac:dyDescent="0.2">
      <c r="B15" s="284" t="s">
        <v>8</v>
      </c>
      <c r="C15" s="256" t="s">
        <v>108</v>
      </c>
      <c r="D15" s="257">
        <v>6</v>
      </c>
      <c r="E15" s="258">
        <v>2.42</v>
      </c>
      <c r="F15" s="259">
        <v>284000</v>
      </c>
      <c r="G15" s="259">
        <v>687</v>
      </c>
      <c r="H15" s="260">
        <f>G15*6</f>
        <v>4122</v>
      </c>
    </row>
    <row r="16" spans="2:8" ht="24.95" customHeight="1" x14ac:dyDescent="0.2">
      <c r="B16" s="222"/>
      <c r="C16" s="223" t="s">
        <v>109</v>
      </c>
      <c r="D16" s="952">
        <v>12</v>
      </c>
      <c r="E16" s="224">
        <v>3.05</v>
      </c>
      <c r="F16" s="225">
        <v>284000</v>
      </c>
      <c r="G16" s="225">
        <v>866</v>
      </c>
      <c r="H16" s="261">
        <f>G16*12</f>
        <v>10392</v>
      </c>
    </row>
    <row r="17" spans="2:8" ht="24.95" customHeight="1" x14ac:dyDescent="0.2">
      <c r="B17" s="262"/>
      <c r="C17" s="223" t="s">
        <v>110</v>
      </c>
      <c r="D17" s="952"/>
      <c r="E17" s="224">
        <v>6.8</v>
      </c>
      <c r="F17" s="225">
        <v>284000</v>
      </c>
      <c r="G17" s="225">
        <v>1931</v>
      </c>
      <c r="H17" s="261">
        <f>G17*12</f>
        <v>23172</v>
      </c>
    </row>
    <row r="18" spans="2:8" ht="24.95" customHeight="1" thickBot="1" x14ac:dyDescent="0.25">
      <c r="B18" s="263"/>
      <c r="C18" s="230" t="s">
        <v>111</v>
      </c>
      <c r="D18" s="953"/>
      <c r="E18" s="231">
        <v>10.7</v>
      </c>
      <c r="F18" s="232">
        <v>284000</v>
      </c>
      <c r="G18" s="232">
        <v>3039</v>
      </c>
      <c r="H18" s="264">
        <f>G18*12</f>
        <v>36468</v>
      </c>
    </row>
    <row r="19" spans="2:8" ht="24.95" customHeight="1" x14ac:dyDescent="0.2">
      <c r="B19" s="284" t="s">
        <v>9</v>
      </c>
      <c r="C19" s="256" t="s">
        <v>112</v>
      </c>
      <c r="D19" s="265"/>
      <c r="E19" s="265">
        <v>34</v>
      </c>
      <c r="F19" s="259">
        <v>292000</v>
      </c>
      <c r="G19" s="259"/>
      <c r="H19" s="260">
        <f>34*292000/1000</f>
        <v>9928</v>
      </c>
    </row>
    <row r="20" spans="2:8" ht="24.95" customHeight="1" thickBot="1" x14ac:dyDescent="0.25">
      <c r="B20" s="227"/>
      <c r="C20" s="244" t="s">
        <v>113</v>
      </c>
      <c r="D20" s="244"/>
      <c r="E20" s="244">
        <v>49.8</v>
      </c>
      <c r="F20" s="266">
        <v>298000</v>
      </c>
      <c r="G20" s="254"/>
      <c r="H20" s="267">
        <f>E20*F20/1000</f>
        <v>14840.4</v>
      </c>
    </row>
    <row r="21" spans="2:8" ht="24.95" customHeight="1" x14ac:dyDescent="0.2">
      <c r="B21" s="284"/>
      <c r="C21" s="268" t="s">
        <v>102</v>
      </c>
      <c r="D21" s="950">
        <v>6</v>
      </c>
      <c r="E21" s="258">
        <v>1.51</v>
      </c>
      <c r="F21" s="259">
        <v>278000</v>
      </c>
      <c r="G21" s="257">
        <v>420</v>
      </c>
      <c r="H21" s="277">
        <f>G21*D21</f>
        <v>2520</v>
      </c>
    </row>
    <row r="22" spans="2:8" ht="24.95" customHeight="1" x14ac:dyDescent="0.2">
      <c r="B22" s="290" t="s">
        <v>130</v>
      </c>
      <c r="C22" s="223" t="s">
        <v>103</v>
      </c>
      <c r="D22" s="951"/>
      <c r="E22" s="219">
        <v>1.92</v>
      </c>
      <c r="F22" s="225">
        <v>278000</v>
      </c>
      <c r="G22" s="270">
        <v>534</v>
      </c>
      <c r="H22" s="226">
        <f>G22*6</f>
        <v>3204</v>
      </c>
    </row>
    <row r="23" spans="2:8" ht="24.95" customHeight="1" x14ac:dyDescent="0.2">
      <c r="B23" s="269"/>
      <c r="C23" s="223" t="s">
        <v>104</v>
      </c>
      <c r="D23" s="951"/>
      <c r="E23" s="224">
        <v>2.44</v>
      </c>
      <c r="F23" s="225">
        <v>278000</v>
      </c>
      <c r="G23" s="270">
        <v>678</v>
      </c>
      <c r="H23" s="226">
        <f>G23*6</f>
        <v>4068</v>
      </c>
    </row>
    <row r="24" spans="2:8" ht="24.95" customHeight="1" x14ac:dyDescent="0.2">
      <c r="B24" s="269"/>
      <c r="C24" s="223" t="s">
        <v>105</v>
      </c>
      <c r="D24" s="951"/>
      <c r="E24" s="224">
        <v>2.85</v>
      </c>
      <c r="F24" s="225">
        <v>278000</v>
      </c>
      <c r="G24" s="270">
        <v>792</v>
      </c>
      <c r="H24" s="226">
        <f>G24*6</f>
        <v>4752</v>
      </c>
    </row>
    <row r="25" spans="2:8" ht="24.95" customHeight="1" x14ac:dyDescent="0.2">
      <c r="B25" s="269"/>
      <c r="C25" s="223" t="s">
        <v>106</v>
      </c>
      <c r="D25" s="223">
        <v>10</v>
      </c>
      <c r="E25" s="224">
        <v>4.88</v>
      </c>
      <c r="F25" s="225">
        <v>278000</v>
      </c>
      <c r="G25" s="270">
        <v>1357</v>
      </c>
      <c r="H25" s="226">
        <f>G25*10</f>
        <v>13570</v>
      </c>
    </row>
    <row r="26" spans="2:8" ht="24.95" customHeight="1" thickBot="1" x14ac:dyDescent="0.25">
      <c r="B26" s="271"/>
      <c r="C26" s="230" t="s">
        <v>107</v>
      </c>
      <c r="D26" s="230">
        <v>12</v>
      </c>
      <c r="E26" s="272">
        <v>8.41</v>
      </c>
      <c r="F26" s="232">
        <v>290000</v>
      </c>
      <c r="G26" s="273">
        <v>2439</v>
      </c>
      <c r="H26" s="233">
        <f>G26*12</f>
        <v>29268</v>
      </c>
    </row>
    <row r="27" spans="2:8" ht="24.95" customHeight="1" x14ac:dyDescent="0.2">
      <c r="B27" s="234"/>
      <c r="C27" s="274" t="s">
        <v>54</v>
      </c>
      <c r="D27" s="962">
        <v>6</v>
      </c>
      <c r="E27" s="219">
        <v>0.86</v>
      </c>
      <c r="F27" s="225">
        <v>312000</v>
      </c>
      <c r="G27" s="275">
        <v>268</v>
      </c>
      <c r="H27" s="261">
        <f>G27*6</f>
        <v>1608</v>
      </c>
    </row>
    <row r="28" spans="2:8" ht="24.95" customHeight="1" x14ac:dyDescent="0.2">
      <c r="B28" s="234" t="s">
        <v>99</v>
      </c>
      <c r="C28" s="274" t="s">
        <v>57</v>
      </c>
      <c r="D28" s="963"/>
      <c r="E28" s="219">
        <v>1.36</v>
      </c>
      <c r="F28" s="225">
        <v>296000</v>
      </c>
      <c r="G28" s="275">
        <v>403</v>
      </c>
      <c r="H28" s="261">
        <f>G28*6</f>
        <v>2418</v>
      </c>
    </row>
    <row r="29" spans="2:8" ht="24.95" customHeight="1" x14ac:dyDescent="0.2">
      <c r="B29" s="276"/>
      <c r="C29" s="274" t="s">
        <v>125</v>
      </c>
      <c r="D29" s="963"/>
      <c r="E29" s="219">
        <v>2.4</v>
      </c>
      <c r="F29" s="225">
        <v>290000</v>
      </c>
      <c r="G29" s="275">
        <v>696</v>
      </c>
      <c r="H29" s="261">
        <f>G29*6</f>
        <v>4176</v>
      </c>
    </row>
    <row r="30" spans="2:8" ht="24.95" customHeight="1" x14ac:dyDescent="0.2">
      <c r="B30" s="276"/>
      <c r="C30" s="274" t="s">
        <v>124</v>
      </c>
      <c r="D30" s="963"/>
      <c r="E30" s="219">
        <v>3</v>
      </c>
      <c r="F30" s="225">
        <v>290000</v>
      </c>
      <c r="G30" s="275">
        <v>870</v>
      </c>
      <c r="H30" s="261">
        <f>G30*6</f>
        <v>5220</v>
      </c>
    </row>
    <row r="31" spans="2:8" ht="24.95" customHeight="1" x14ac:dyDescent="0.2">
      <c r="B31" s="276"/>
      <c r="C31" s="274" t="s">
        <v>123</v>
      </c>
      <c r="D31" s="964"/>
      <c r="E31" s="219">
        <v>3</v>
      </c>
      <c r="F31" s="225">
        <v>290000</v>
      </c>
      <c r="G31" s="275">
        <v>870</v>
      </c>
      <c r="H31" s="261">
        <f>G31*6</f>
        <v>5220</v>
      </c>
    </row>
    <row r="32" spans="2:8" ht="24.95" customHeight="1" x14ac:dyDescent="0.2">
      <c r="B32" s="276"/>
      <c r="C32" s="274" t="s">
        <v>122</v>
      </c>
      <c r="D32" s="274">
        <v>12</v>
      </c>
      <c r="E32" s="219">
        <v>3.6</v>
      </c>
      <c r="F32" s="225">
        <v>290000</v>
      </c>
      <c r="G32" s="275">
        <v>1044</v>
      </c>
      <c r="H32" s="261">
        <f>G32*D32</f>
        <v>12528</v>
      </c>
    </row>
    <row r="33" spans="2:8" ht="24.95" customHeight="1" x14ac:dyDescent="0.2">
      <c r="B33" s="276"/>
      <c r="C33" s="274" t="s">
        <v>120</v>
      </c>
      <c r="D33" s="274">
        <v>6</v>
      </c>
      <c r="E33" s="219">
        <v>3.6</v>
      </c>
      <c r="F33" s="225">
        <v>290000</v>
      </c>
      <c r="G33" s="275">
        <v>1044</v>
      </c>
      <c r="H33" s="261">
        <f>G33*D33</f>
        <v>6264</v>
      </c>
    </row>
    <row r="34" spans="2:8" ht="24.95" customHeight="1" thickBot="1" x14ac:dyDescent="0.25">
      <c r="B34" s="276"/>
      <c r="C34" s="286" t="s">
        <v>121</v>
      </c>
      <c r="D34" s="286">
        <v>12</v>
      </c>
      <c r="E34" s="287">
        <v>7.3</v>
      </c>
      <c r="F34" s="282">
        <v>285000</v>
      </c>
      <c r="G34" s="288">
        <v>2080</v>
      </c>
      <c r="H34" s="289">
        <f>D34*G34</f>
        <v>24960</v>
      </c>
    </row>
    <row r="35" spans="2:8" ht="33" customHeight="1" thickBot="1" x14ac:dyDescent="0.25">
      <c r="B35" s="947" t="s">
        <v>132</v>
      </c>
      <c r="C35" s="948"/>
      <c r="D35" s="948"/>
      <c r="E35" s="948"/>
      <c r="F35" s="948"/>
      <c r="G35" s="948"/>
      <c r="H35" s="949"/>
    </row>
    <row r="36" spans="2:8" ht="26.25" customHeight="1" thickBot="1" x14ac:dyDescent="0.25">
      <c r="B36" s="947" t="s">
        <v>98</v>
      </c>
      <c r="C36" s="948"/>
      <c r="D36" s="948"/>
      <c r="E36" s="948"/>
      <c r="F36" s="948"/>
      <c r="G36" s="948"/>
      <c r="H36" s="949"/>
    </row>
    <row r="37" spans="2:8" ht="24.95" customHeight="1" thickBot="1" x14ac:dyDescent="0.25">
      <c r="B37" s="209"/>
      <c r="C37" s="209"/>
      <c r="D37" s="209"/>
      <c r="E37" s="209"/>
      <c r="F37" s="209"/>
      <c r="G37" s="209"/>
      <c r="H37" s="209"/>
    </row>
    <row r="38" spans="2:8" ht="24.95" customHeight="1" thickBot="1" x14ac:dyDescent="0.25">
      <c r="B38" s="206" t="s">
        <v>30</v>
      </c>
      <c r="C38" s="207" t="s">
        <v>31</v>
      </c>
      <c r="D38" s="207" t="s">
        <v>96</v>
      </c>
      <c r="E38" s="207" t="s">
        <v>1</v>
      </c>
      <c r="F38" s="207" t="s">
        <v>3</v>
      </c>
      <c r="G38" s="207" t="s">
        <v>2</v>
      </c>
      <c r="H38" s="208" t="s">
        <v>100</v>
      </c>
    </row>
    <row r="39" spans="2:8" s="210" customFormat="1" ht="24.95" customHeight="1" thickBot="1" x14ac:dyDescent="0.25">
      <c r="B39" s="214" t="s">
        <v>127</v>
      </c>
      <c r="C39" s="213" t="s">
        <v>126</v>
      </c>
      <c r="D39" s="213">
        <v>6</v>
      </c>
      <c r="E39" s="213">
        <v>1.31</v>
      </c>
      <c r="F39" s="213">
        <v>297000</v>
      </c>
      <c r="G39" s="215">
        <f>E39*F39/1000</f>
        <v>389.07</v>
      </c>
      <c r="H39" s="216">
        <f>G39*6</f>
        <v>2334.42</v>
      </c>
    </row>
    <row r="40" spans="2:8" ht="24.95" customHeight="1" x14ac:dyDescent="0.2">
      <c r="B40" s="211" t="s">
        <v>19</v>
      </c>
      <c r="C40" s="217">
        <v>6.5</v>
      </c>
      <c r="D40" s="218">
        <v>11.7</v>
      </c>
      <c r="E40" s="219">
        <v>6.15</v>
      </c>
      <c r="F40" s="220">
        <v>315000</v>
      </c>
      <c r="G40" s="220">
        <v>1937</v>
      </c>
      <c r="H40" s="221">
        <f>G40*D40</f>
        <v>22662.899999999998</v>
      </c>
    </row>
    <row r="41" spans="2:8" ht="24.95" customHeight="1" x14ac:dyDescent="0.2">
      <c r="B41" s="222"/>
      <c r="C41" s="223">
        <v>8</v>
      </c>
      <c r="D41" s="952">
        <v>12</v>
      </c>
      <c r="E41" s="224">
        <v>7.05</v>
      </c>
      <c r="F41" s="225">
        <v>310000</v>
      </c>
      <c r="G41" s="225">
        <v>2186</v>
      </c>
      <c r="H41" s="226">
        <f>G41*12</f>
        <v>26232</v>
      </c>
    </row>
    <row r="42" spans="2:8" ht="24.95" customHeight="1" x14ac:dyDescent="0.2">
      <c r="B42" s="227"/>
      <c r="C42" s="223">
        <v>12</v>
      </c>
      <c r="D42" s="952"/>
      <c r="E42" s="228">
        <v>10.8</v>
      </c>
      <c r="F42" s="225">
        <v>320000</v>
      </c>
      <c r="G42" s="225">
        <v>3456</v>
      </c>
      <c r="H42" s="226">
        <f>G42*12</f>
        <v>41472</v>
      </c>
    </row>
    <row r="43" spans="2:8" ht="24.95" customHeight="1" x14ac:dyDescent="0.2">
      <c r="B43" s="227"/>
      <c r="C43" s="223">
        <v>14</v>
      </c>
      <c r="D43" s="952"/>
      <c r="E43" s="228">
        <v>12.7</v>
      </c>
      <c r="F43" s="225">
        <v>320000</v>
      </c>
      <c r="G43" s="225">
        <v>4064</v>
      </c>
      <c r="H43" s="226">
        <f>G43*12</f>
        <v>48768</v>
      </c>
    </row>
    <row r="44" spans="2:8" ht="24.95" customHeight="1" thickBot="1" x14ac:dyDescent="0.25">
      <c r="B44" s="229"/>
      <c r="C44" s="230">
        <v>16</v>
      </c>
      <c r="D44" s="953"/>
      <c r="E44" s="231">
        <v>14.5</v>
      </c>
      <c r="F44" s="232">
        <v>320000</v>
      </c>
      <c r="G44" s="232">
        <v>4640</v>
      </c>
      <c r="H44" s="233">
        <f>G44*12</f>
        <v>55680</v>
      </c>
    </row>
    <row r="45" spans="2:8" ht="24.95" customHeight="1" x14ac:dyDescent="0.2">
      <c r="B45" s="234" t="s">
        <v>114</v>
      </c>
      <c r="C45" s="235" t="s">
        <v>116</v>
      </c>
      <c r="D45" s="236"/>
      <c r="E45" s="218"/>
      <c r="F45" s="237"/>
      <c r="G45" s="220"/>
      <c r="H45" s="238">
        <v>6100</v>
      </c>
    </row>
    <row r="46" spans="2:8" ht="27.75" customHeight="1" x14ac:dyDescent="0.2">
      <c r="B46" s="239" t="s">
        <v>115</v>
      </c>
      <c r="C46" s="240" t="s">
        <v>118</v>
      </c>
      <c r="D46" s="241"/>
      <c r="E46" s="228"/>
      <c r="F46" s="212"/>
      <c r="G46" s="225"/>
      <c r="H46" s="226">
        <v>9600</v>
      </c>
    </row>
    <row r="47" spans="2:8" ht="30.75" customHeight="1" x14ac:dyDescent="0.2">
      <c r="B47" s="242"/>
      <c r="C47" s="243" t="s">
        <v>119</v>
      </c>
      <c r="D47" s="241"/>
      <c r="E47" s="228"/>
      <c r="F47" s="212"/>
      <c r="G47" s="225"/>
      <c r="H47" s="226">
        <v>9600</v>
      </c>
    </row>
    <row r="48" spans="2:8" ht="24.95" customHeight="1" thickBot="1" x14ac:dyDescent="0.25">
      <c r="B48" s="242"/>
      <c r="C48" s="244" t="s">
        <v>117</v>
      </c>
      <c r="D48" s="279"/>
      <c r="E48" s="280"/>
      <c r="F48" s="281"/>
      <c r="G48" s="282"/>
      <c r="H48" s="283">
        <v>10150</v>
      </c>
    </row>
    <row r="49" spans="2:8" ht="30" customHeight="1" thickBot="1" x14ac:dyDescent="0.25">
      <c r="B49" s="947" t="s">
        <v>132</v>
      </c>
      <c r="C49" s="948"/>
      <c r="D49" s="948"/>
      <c r="E49" s="948"/>
      <c r="F49" s="948"/>
      <c r="G49" s="948"/>
      <c r="H49" s="949"/>
    </row>
    <row r="50" spans="2:8" ht="24.95" customHeight="1" thickBot="1" x14ac:dyDescent="0.25">
      <c r="B50" s="947" t="s">
        <v>129</v>
      </c>
      <c r="C50" s="948"/>
      <c r="D50" s="948"/>
      <c r="E50" s="948"/>
      <c r="F50" s="948"/>
      <c r="G50" s="948"/>
      <c r="H50" s="949"/>
    </row>
    <row r="51" spans="2:8" ht="24.95" customHeight="1" thickBot="1" x14ac:dyDescent="0.25">
      <c r="B51" s="947" t="s">
        <v>98</v>
      </c>
      <c r="C51" s="948"/>
      <c r="D51" s="948"/>
      <c r="E51" s="948"/>
      <c r="F51" s="948"/>
      <c r="G51" s="948"/>
      <c r="H51" s="949"/>
    </row>
    <row r="53" spans="2:8" ht="20.25" x14ac:dyDescent="0.2">
      <c r="E53" s="946" t="s">
        <v>128</v>
      </c>
      <c r="F53" s="946"/>
      <c r="G53" s="946"/>
      <c r="H53" s="946"/>
    </row>
    <row r="55" spans="2:8" ht="14.25" x14ac:dyDescent="0.2">
      <c r="B55" s="278"/>
    </row>
    <row r="56" spans="2:8" ht="14.25" x14ac:dyDescent="0.2">
      <c r="B56" s="278"/>
    </row>
    <row r="57" spans="2:8" ht="14.25" x14ac:dyDescent="0.2">
      <c r="B57" s="278"/>
    </row>
    <row r="58" spans="2:8" ht="14.25" x14ac:dyDescent="0.2">
      <c r="B58" s="278"/>
    </row>
  </sheetData>
  <mergeCells count="17">
    <mergeCell ref="C3:F3"/>
    <mergeCell ref="G3:H3"/>
    <mergeCell ref="D16:D18"/>
    <mergeCell ref="B36:H36"/>
    <mergeCell ref="D11:D14"/>
    <mergeCell ref="G4:H4"/>
    <mergeCell ref="G5:H5"/>
    <mergeCell ref="G6:H6"/>
    <mergeCell ref="G7:H7"/>
    <mergeCell ref="D27:D31"/>
    <mergeCell ref="E53:H53"/>
    <mergeCell ref="B49:H49"/>
    <mergeCell ref="B50:H50"/>
    <mergeCell ref="B35:H35"/>
    <mergeCell ref="D21:D24"/>
    <mergeCell ref="D41:D44"/>
    <mergeCell ref="B51:H51"/>
  </mergeCells>
  <pageMargins left="0.11811023622047245" right="0.11811023622047245" top="0.11811023622047245" bottom="0.35433070866141736" header="0.31496062992125984" footer="0.31496062992125984"/>
  <pageSetup paperSize="9" scale="87" orientation="portrait" horizontalDpi="0" verticalDpi="0" r:id="rId1"/>
  <rowBreaks count="1" manualBreakCount="1">
    <brk id="36" max="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showWhiteSpace="0" view="pageBreakPreview" topLeftCell="A23" zoomScale="120" zoomScaleNormal="80" zoomScaleSheetLayoutView="120" zoomScalePageLayoutView="50" workbookViewId="0">
      <selection activeCell="D16" sqref="D16:D18"/>
    </sheetView>
  </sheetViews>
  <sheetFormatPr defaultColWidth="9" defaultRowHeight="12.75" x14ac:dyDescent="0.2"/>
  <cols>
    <col min="1" max="1" width="5" style="196" customWidth="1"/>
    <col min="2" max="2" width="32.33203125" style="196" customWidth="1"/>
    <col min="3" max="3" width="22.6640625" style="196" customWidth="1"/>
    <col min="4" max="4" width="10.6640625" style="196" customWidth="1"/>
    <col min="5" max="5" width="10.1640625" style="196" customWidth="1"/>
    <col min="6" max="6" width="11.83203125" style="196" customWidth="1"/>
    <col min="7" max="7" width="16.5" style="196" customWidth="1"/>
    <col min="8" max="8" width="19" style="196" customWidth="1"/>
    <col min="9" max="16384" width="9" style="196"/>
  </cols>
  <sheetData>
    <row r="1" spans="2:8" ht="11.25" hidden="1" customHeight="1" x14ac:dyDescent="0.2">
      <c r="B1" s="197"/>
      <c r="C1" s="198"/>
      <c r="D1" s="198"/>
      <c r="E1" s="197"/>
      <c r="F1" s="197"/>
      <c r="G1" s="197"/>
      <c r="H1" s="197"/>
    </row>
    <row r="2" spans="2:8" ht="11.25" customHeight="1" x14ac:dyDescent="0.2">
      <c r="B2" s="197"/>
      <c r="C2" s="198"/>
      <c r="D2" s="198"/>
      <c r="E2" s="197"/>
      <c r="F2" s="197"/>
      <c r="G2" s="197"/>
      <c r="H2" s="197"/>
    </row>
    <row r="3" spans="2:8" ht="14.1" customHeight="1" x14ac:dyDescent="0.2">
      <c r="B3" s="197"/>
      <c r="C3" s="954"/>
      <c r="D3" s="954"/>
      <c r="E3" s="954"/>
      <c r="F3" s="954"/>
      <c r="G3" s="955" t="s">
        <v>131</v>
      </c>
      <c r="H3" s="955"/>
    </row>
    <row r="4" spans="2:8" ht="14.1" customHeight="1" x14ac:dyDescent="0.2">
      <c r="B4" s="295" t="s">
        <v>82</v>
      </c>
      <c r="C4" s="200"/>
      <c r="D4" s="200"/>
      <c r="E4" s="201"/>
      <c r="F4" s="201"/>
      <c r="G4" s="958" t="s">
        <v>85</v>
      </c>
      <c r="H4" s="958"/>
    </row>
    <row r="5" spans="2:8" ht="14.1" customHeight="1" x14ac:dyDescent="0.2">
      <c r="B5" s="296" t="s">
        <v>83</v>
      </c>
      <c r="C5" s="203"/>
      <c r="D5" s="203"/>
      <c r="E5" s="203"/>
      <c r="F5" s="203"/>
      <c r="G5" s="959" t="s">
        <v>101</v>
      </c>
      <c r="H5" s="959"/>
    </row>
    <row r="6" spans="2:8" ht="30" customHeight="1" x14ac:dyDescent="0.2">
      <c r="B6" s="297" t="s">
        <v>89</v>
      </c>
      <c r="C6" s="205"/>
      <c r="D6" s="205"/>
      <c r="E6" s="205"/>
      <c r="F6" s="205"/>
      <c r="G6" s="960" t="s">
        <v>97</v>
      </c>
      <c r="H6" s="960"/>
    </row>
    <row r="7" spans="2:8" ht="29.25" customHeight="1" x14ac:dyDescent="0.2">
      <c r="B7" s="297" t="s">
        <v>84</v>
      </c>
      <c r="C7" s="205"/>
      <c r="D7" s="205"/>
      <c r="E7" s="205"/>
      <c r="F7" s="205"/>
      <c r="G7" s="961" t="s">
        <v>87</v>
      </c>
      <c r="H7" s="961"/>
    </row>
    <row r="8" spans="2:8" ht="11.25" customHeight="1" x14ac:dyDescent="0.2">
      <c r="B8" s="197"/>
      <c r="C8" s="198"/>
      <c r="D8" s="198"/>
      <c r="E8" s="197"/>
      <c r="F8" s="197"/>
      <c r="G8" s="197"/>
      <c r="H8" s="197"/>
    </row>
    <row r="9" spans="2:8" ht="14.1" customHeight="1" thickBot="1" x14ac:dyDescent="0.25">
      <c r="B9" s="205"/>
      <c r="C9" s="205"/>
      <c r="D9" s="205"/>
      <c r="E9" s="205"/>
      <c r="F9" s="205"/>
      <c r="G9" s="205"/>
      <c r="H9" s="205"/>
    </row>
    <row r="10" spans="2:8" ht="24.95" customHeight="1" thickBot="1" x14ac:dyDescent="0.25">
      <c r="B10" s="206" t="s">
        <v>30</v>
      </c>
      <c r="C10" s="207" t="s">
        <v>31</v>
      </c>
      <c r="D10" s="207" t="s">
        <v>96</v>
      </c>
      <c r="E10" s="207" t="s">
        <v>1</v>
      </c>
      <c r="F10" s="207" t="s">
        <v>3</v>
      </c>
      <c r="G10" s="207" t="s">
        <v>2</v>
      </c>
      <c r="H10" s="208" t="s">
        <v>100</v>
      </c>
    </row>
    <row r="11" spans="2:8" ht="24.95" customHeight="1" x14ac:dyDescent="0.2">
      <c r="B11" s="285" t="s">
        <v>0</v>
      </c>
      <c r="C11" s="246">
        <v>10</v>
      </c>
      <c r="D11" s="956">
        <v>11.7</v>
      </c>
      <c r="E11" s="247">
        <v>0.65</v>
      </c>
      <c r="F11" s="248">
        <v>250000</v>
      </c>
      <c r="G11" s="249">
        <v>163</v>
      </c>
      <c r="H11" s="250">
        <f>G11*11.7</f>
        <v>1907.1</v>
      </c>
    </row>
    <row r="12" spans="2:8" ht="24.95" customHeight="1" x14ac:dyDescent="0.2">
      <c r="B12" s="245"/>
      <c r="C12" s="246">
        <v>12</v>
      </c>
      <c r="D12" s="957"/>
      <c r="E12" s="247">
        <v>0.94</v>
      </c>
      <c r="F12" s="248">
        <v>242000</v>
      </c>
      <c r="G12" s="249">
        <v>227</v>
      </c>
      <c r="H12" s="250">
        <f>G12*11.7</f>
        <v>2655.8999999999996</v>
      </c>
    </row>
    <row r="13" spans="2:8" ht="24.95" customHeight="1" x14ac:dyDescent="0.2">
      <c r="B13" s="251"/>
      <c r="C13" s="246">
        <v>14</v>
      </c>
      <c r="D13" s="957"/>
      <c r="E13" s="247">
        <v>1.25</v>
      </c>
      <c r="F13" s="248">
        <v>232000</v>
      </c>
      <c r="G13" s="249">
        <v>290</v>
      </c>
      <c r="H13" s="250">
        <f>G13*11.7</f>
        <v>3393</v>
      </c>
    </row>
    <row r="14" spans="2:8" ht="24.95" customHeight="1" thickBot="1" x14ac:dyDescent="0.25">
      <c r="B14" s="251"/>
      <c r="C14" s="252">
        <v>16</v>
      </c>
      <c r="D14" s="957"/>
      <c r="E14" s="253">
        <v>1.63</v>
      </c>
      <c r="F14" s="254">
        <v>235000</v>
      </c>
      <c r="G14" s="255">
        <v>383</v>
      </c>
      <c r="H14" s="250">
        <f>G14*11.7</f>
        <v>4481.0999999999995</v>
      </c>
    </row>
    <row r="15" spans="2:8" ht="24.95" customHeight="1" x14ac:dyDescent="0.2">
      <c r="B15" s="284" t="s">
        <v>8</v>
      </c>
      <c r="C15" s="291" t="s">
        <v>108</v>
      </c>
      <c r="D15" s="257">
        <v>6</v>
      </c>
      <c r="E15" s="258">
        <v>2.42</v>
      </c>
      <c r="F15" s="259">
        <v>284000</v>
      </c>
      <c r="G15" s="259">
        <v>687</v>
      </c>
      <c r="H15" s="260">
        <f>G15*6</f>
        <v>4122</v>
      </c>
    </row>
    <row r="16" spans="2:8" ht="24.95" customHeight="1" x14ac:dyDescent="0.2">
      <c r="B16" s="222"/>
      <c r="C16" s="292" t="s">
        <v>109</v>
      </c>
      <c r="D16" s="952">
        <v>12</v>
      </c>
      <c r="E16" s="224">
        <v>3.05</v>
      </c>
      <c r="F16" s="225">
        <v>284000</v>
      </c>
      <c r="G16" s="225">
        <v>866</v>
      </c>
      <c r="H16" s="261">
        <f>G16*12</f>
        <v>10392</v>
      </c>
    </row>
    <row r="17" spans="2:8" ht="24.95" customHeight="1" x14ac:dyDescent="0.2">
      <c r="B17" s="262"/>
      <c r="C17" s="292" t="s">
        <v>110</v>
      </c>
      <c r="D17" s="952"/>
      <c r="E17" s="224">
        <v>6.8</v>
      </c>
      <c r="F17" s="225">
        <v>284000</v>
      </c>
      <c r="G17" s="225">
        <v>1931</v>
      </c>
      <c r="H17" s="261">
        <f>G17*12</f>
        <v>23172</v>
      </c>
    </row>
    <row r="18" spans="2:8" ht="24.95" customHeight="1" thickBot="1" x14ac:dyDescent="0.25">
      <c r="B18" s="263"/>
      <c r="C18" s="230" t="s">
        <v>111</v>
      </c>
      <c r="D18" s="953"/>
      <c r="E18" s="231">
        <v>10.7</v>
      </c>
      <c r="F18" s="232">
        <v>284000</v>
      </c>
      <c r="G18" s="232">
        <v>3039</v>
      </c>
      <c r="H18" s="264">
        <f>G18*12</f>
        <v>36468</v>
      </c>
    </row>
    <row r="19" spans="2:8" ht="30" customHeight="1" x14ac:dyDescent="0.2">
      <c r="B19" s="284" t="s">
        <v>139</v>
      </c>
      <c r="C19" s="291" t="s">
        <v>112</v>
      </c>
      <c r="D19" s="265"/>
      <c r="E19" s="265">
        <v>34</v>
      </c>
      <c r="F19" s="259">
        <v>292000</v>
      </c>
      <c r="G19" s="259"/>
      <c r="H19" s="260">
        <f>34*292000/1000</f>
        <v>9928</v>
      </c>
    </row>
    <row r="20" spans="2:8" ht="30" customHeight="1" thickBot="1" x14ac:dyDescent="0.25">
      <c r="B20" s="227"/>
      <c r="C20" s="244" t="s">
        <v>113</v>
      </c>
      <c r="D20" s="244"/>
      <c r="E20" s="244">
        <v>49.8</v>
      </c>
      <c r="F20" s="266">
        <v>298000</v>
      </c>
      <c r="G20" s="254"/>
      <c r="H20" s="267">
        <f>E20*F20/1000</f>
        <v>14840.4</v>
      </c>
    </row>
    <row r="21" spans="2:8" ht="24.95" customHeight="1" x14ac:dyDescent="0.2">
      <c r="B21" s="328"/>
      <c r="C21" s="268" t="s">
        <v>102</v>
      </c>
      <c r="D21" s="950">
        <v>6</v>
      </c>
      <c r="E21" s="258">
        <v>1.51</v>
      </c>
      <c r="F21" s="259">
        <v>278000</v>
      </c>
      <c r="G21" s="257">
        <v>420</v>
      </c>
      <c r="H21" s="277">
        <f>G21*D21</f>
        <v>2520</v>
      </c>
    </row>
    <row r="22" spans="2:8" ht="30" customHeight="1" x14ac:dyDescent="0.2">
      <c r="B22" s="327" t="s">
        <v>138</v>
      </c>
      <c r="C22" s="292" t="s">
        <v>103</v>
      </c>
      <c r="D22" s="951"/>
      <c r="E22" s="219">
        <v>1.92</v>
      </c>
      <c r="F22" s="225">
        <v>278000</v>
      </c>
      <c r="G22" s="293">
        <v>534</v>
      </c>
      <c r="H22" s="226">
        <f>G22*6</f>
        <v>3204</v>
      </c>
    </row>
    <row r="23" spans="2:8" ht="24.95" customHeight="1" x14ac:dyDescent="0.2">
      <c r="B23" s="269"/>
      <c r="C23" s="292" t="s">
        <v>104</v>
      </c>
      <c r="D23" s="951"/>
      <c r="E23" s="224">
        <v>2.44</v>
      </c>
      <c r="F23" s="225">
        <v>278000</v>
      </c>
      <c r="G23" s="293">
        <v>678</v>
      </c>
      <c r="H23" s="226">
        <f>G23*6</f>
        <v>4068</v>
      </c>
    </row>
    <row r="24" spans="2:8" ht="24.95" customHeight="1" x14ac:dyDescent="0.2">
      <c r="B24" s="269"/>
      <c r="C24" s="292" t="s">
        <v>105</v>
      </c>
      <c r="D24" s="951"/>
      <c r="E24" s="224">
        <v>2.85</v>
      </c>
      <c r="F24" s="225">
        <v>278000</v>
      </c>
      <c r="G24" s="293">
        <v>792</v>
      </c>
      <c r="H24" s="226">
        <f>G24*6</f>
        <v>4752</v>
      </c>
    </row>
    <row r="25" spans="2:8" ht="24.95" customHeight="1" x14ac:dyDescent="0.2">
      <c r="B25" s="269"/>
      <c r="C25" s="292" t="s">
        <v>106</v>
      </c>
      <c r="D25" s="292">
        <v>10</v>
      </c>
      <c r="E25" s="224">
        <v>4.88</v>
      </c>
      <c r="F25" s="225">
        <v>278000</v>
      </c>
      <c r="G25" s="293">
        <v>1357</v>
      </c>
      <c r="H25" s="226">
        <f>G25*10</f>
        <v>13570</v>
      </c>
    </row>
    <row r="26" spans="2:8" ht="24.95" customHeight="1" thickBot="1" x14ac:dyDescent="0.25">
      <c r="B26" s="271"/>
      <c r="C26" s="230" t="s">
        <v>107</v>
      </c>
      <c r="D26" s="230">
        <v>11.7</v>
      </c>
      <c r="E26" s="272">
        <v>8.41</v>
      </c>
      <c r="F26" s="232">
        <v>290000</v>
      </c>
      <c r="G26" s="294">
        <v>2439</v>
      </c>
      <c r="H26" s="312">
        <f>G26*11.7</f>
        <v>28536.3</v>
      </c>
    </row>
    <row r="27" spans="2:8" ht="24.95" customHeight="1" x14ac:dyDescent="0.2">
      <c r="B27" s="234"/>
      <c r="C27" s="274" t="s">
        <v>54</v>
      </c>
      <c r="D27" s="962">
        <v>6</v>
      </c>
      <c r="E27" s="219">
        <v>0.86</v>
      </c>
      <c r="F27" s="225">
        <v>312000</v>
      </c>
      <c r="G27" s="275">
        <v>268</v>
      </c>
      <c r="H27" s="261">
        <f>G27*6</f>
        <v>1608</v>
      </c>
    </row>
    <row r="28" spans="2:8" ht="24.95" customHeight="1" x14ac:dyDescent="0.2">
      <c r="B28" s="234" t="s">
        <v>140</v>
      </c>
      <c r="C28" s="274" t="s">
        <v>57</v>
      </c>
      <c r="D28" s="963"/>
      <c r="E28" s="219">
        <v>1.36</v>
      </c>
      <c r="F28" s="225">
        <v>296000</v>
      </c>
      <c r="G28" s="275">
        <v>403</v>
      </c>
      <c r="H28" s="261">
        <f>G28*6</f>
        <v>2418</v>
      </c>
    </row>
    <row r="29" spans="2:8" ht="24.95" customHeight="1" x14ac:dyDescent="0.2">
      <c r="B29" s="276"/>
      <c r="C29" s="274" t="s">
        <v>133</v>
      </c>
      <c r="D29" s="963"/>
      <c r="E29" s="219">
        <v>1.7</v>
      </c>
      <c r="F29" s="225">
        <v>290000</v>
      </c>
      <c r="G29" s="275">
        <v>493</v>
      </c>
      <c r="H29" s="261">
        <f>G29*6</f>
        <v>2958</v>
      </c>
    </row>
    <row r="30" spans="2:8" ht="24.95" customHeight="1" x14ac:dyDescent="0.2">
      <c r="B30" s="276"/>
      <c r="C30" s="274" t="s">
        <v>124</v>
      </c>
      <c r="D30" s="963"/>
      <c r="E30" s="219">
        <v>3</v>
      </c>
      <c r="F30" s="225">
        <v>290000</v>
      </c>
      <c r="G30" s="275">
        <v>870</v>
      </c>
      <c r="H30" s="261">
        <f>G30*6</f>
        <v>5220</v>
      </c>
    </row>
    <row r="31" spans="2:8" ht="24.95" customHeight="1" x14ac:dyDescent="0.2">
      <c r="B31" s="276"/>
      <c r="C31" s="274" t="s">
        <v>123</v>
      </c>
      <c r="D31" s="964"/>
      <c r="E31" s="219">
        <v>3</v>
      </c>
      <c r="F31" s="225">
        <v>290000</v>
      </c>
      <c r="G31" s="275">
        <v>870</v>
      </c>
      <c r="H31" s="261">
        <f>G31*6</f>
        <v>5220</v>
      </c>
    </row>
    <row r="32" spans="2:8" ht="24.95" customHeight="1" x14ac:dyDescent="0.2">
      <c r="B32" s="276"/>
      <c r="C32" s="274" t="s">
        <v>122</v>
      </c>
      <c r="D32" s="274">
        <v>12</v>
      </c>
      <c r="E32" s="219">
        <v>3.6</v>
      </c>
      <c r="F32" s="225">
        <v>290000</v>
      </c>
      <c r="G32" s="275">
        <v>1044</v>
      </c>
      <c r="H32" s="261">
        <f>G32*D32</f>
        <v>12528</v>
      </c>
    </row>
    <row r="33" spans="2:8" ht="24.95" customHeight="1" x14ac:dyDescent="0.2">
      <c r="B33" s="276"/>
      <c r="C33" s="274" t="s">
        <v>120</v>
      </c>
      <c r="D33" s="274">
        <v>6</v>
      </c>
      <c r="E33" s="219">
        <v>3.6</v>
      </c>
      <c r="F33" s="225">
        <v>290000</v>
      </c>
      <c r="G33" s="275">
        <v>1044</v>
      </c>
      <c r="H33" s="261">
        <f>G33*D33</f>
        <v>6264</v>
      </c>
    </row>
    <row r="34" spans="2:8" ht="24.95" customHeight="1" thickBot="1" x14ac:dyDescent="0.25">
      <c r="B34" s="276"/>
      <c r="C34" s="286" t="s">
        <v>121</v>
      </c>
      <c r="D34" s="286">
        <v>12</v>
      </c>
      <c r="E34" s="287">
        <v>7.3</v>
      </c>
      <c r="F34" s="282">
        <v>285000</v>
      </c>
      <c r="G34" s="288">
        <v>2080</v>
      </c>
      <c r="H34" s="289">
        <f>D34*G34</f>
        <v>24960</v>
      </c>
    </row>
    <row r="35" spans="2:8" ht="33" customHeight="1" thickBot="1" x14ac:dyDescent="0.25">
      <c r="B35" s="947" t="s">
        <v>132</v>
      </c>
      <c r="C35" s="948"/>
      <c r="D35" s="948"/>
      <c r="E35" s="948"/>
      <c r="F35" s="948"/>
      <c r="G35" s="948"/>
      <c r="H35" s="949"/>
    </row>
    <row r="36" spans="2:8" ht="26.25" customHeight="1" thickBot="1" x14ac:dyDescent="0.25">
      <c r="B36" s="947" t="s">
        <v>98</v>
      </c>
      <c r="C36" s="948"/>
      <c r="D36" s="948"/>
      <c r="E36" s="948"/>
      <c r="F36" s="948"/>
      <c r="G36" s="948"/>
      <c r="H36" s="949"/>
    </row>
    <row r="37" spans="2:8" ht="24.95" customHeight="1" thickBot="1" x14ac:dyDescent="0.25">
      <c r="B37" s="209"/>
      <c r="C37" s="209"/>
      <c r="D37" s="209"/>
      <c r="E37" s="209"/>
      <c r="F37" s="209"/>
      <c r="G37" s="209"/>
      <c r="H37" s="209"/>
    </row>
    <row r="38" spans="2:8" ht="24.95" customHeight="1" thickBot="1" x14ac:dyDescent="0.25">
      <c r="B38" s="206" t="s">
        <v>30</v>
      </c>
      <c r="C38" s="207" t="s">
        <v>31</v>
      </c>
      <c r="D38" s="207" t="s">
        <v>96</v>
      </c>
      <c r="E38" s="207" t="s">
        <v>1</v>
      </c>
      <c r="F38" s="207" t="s">
        <v>3</v>
      </c>
      <c r="G38" s="207" t="s">
        <v>2</v>
      </c>
      <c r="H38" s="208" t="s">
        <v>100</v>
      </c>
    </row>
    <row r="39" spans="2:8" s="210" customFormat="1" ht="24.95" customHeight="1" thickBot="1" x14ac:dyDescent="0.25">
      <c r="B39" s="214" t="s">
        <v>127</v>
      </c>
      <c r="C39" s="213" t="s">
        <v>126</v>
      </c>
      <c r="D39" s="213">
        <v>6</v>
      </c>
      <c r="E39" s="213">
        <v>1.31</v>
      </c>
      <c r="F39" s="213">
        <v>297000</v>
      </c>
      <c r="G39" s="215">
        <f>E39*F39/1000</f>
        <v>389.07</v>
      </c>
      <c r="H39" s="216">
        <f>G39*6</f>
        <v>2334.42</v>
      </c>
    </row>
    <row r="40" spans="2:8" ht="24.95" customHeight="1" x14ac:dyDescent="0.2">
      <c r="B40" s="211" t="s">
        <v>19</v>
      </c>
      <c r="C40" s="298">
        <v>6.5</v>
      </c>
      <c r="D40" s="218">
        <v>11.7</v>
      </c>
      <c r="E40" s="219">
        <v>6.15</v>
      </c>
      <c r="F40" s="220">
        <v>315000</v>
      </c>
      <c r="G40" s="220">
        <v>1937</v>
      </c>
      <c r="H40" s="221">
        <f>G40*D40</f>
        <v>22662.899999999998</v>
      </c>
    </row>
    <row r="41" spans="2:8" ht="24.95" customHeight="1" x14ac:dyDescent="0.2">
      <c r="B41" s="222"/>
      <c r="C41" s="292">
        <v>8</v>
      </c>
      <c r="D41" s="952">
        <v>12</v>
      </c>
      <c r="E41" s="224">
        <v>7.05</v>
      </c>
      <c r="F41" s="225">
        <v>310000</v>
      </c>
      <c r="G41" s="225">
        <v>2186</v>
      </c>
      <c r="H41" s="226">
        <f>G41*12</f>
        <v>26232</v>
      </c>
    </row>
    <row r="42" spans="2:8" ht="24.95" customHeight="1" x14ac:dyDescent="0.2">
      <c r="B42" s="227"/>
      <c r="C42" s="292">
        <v>12</v>
      </c>
      <c r="D42" s="952"/>
      <c r="E42" s="228">
        <v>10.8</v>
      </c>
      <c r="F42" s="225">
        <v>320000</v>
      </c>
      <c r="G42" s="225">
        <v>3456</v>
      </c>
      <c r="H42" s="226">
        <f>G42*12</f>
        <v>41472</v>
      </c>
    </row>
    <row r="43" spans="2:8" ht="24.95" customHeight="1" x14ac:dyDescent="0.2">
      <c r="B43" s="227"/>
      <c r="C43" s="292">
        <v>14</v>
      </c>
      <c r="D43" s="952"/>
      <c r="E43" s="228">
        <v>12.7</v>
      </c>
      <c r="F43" s="225">
        <v>320000</v>
      </c>
      <c r="G43" s="225">
        <v>4064</v>
      </c>
      <c r="H43" s="226">
        <f>G43*12</f>
        <v>48768</v>
      </c>
    </row>
    <row r="44" spans="2:8" ht="24.95" customHeight="1" thickBot="1" x14ac:dyDescent="0.25">
      <c r="B44" s="229"/>
      <c r="C44" s="230">
        <v>16</v>
      </c>
      <c r="D44" s="953"/>
      <c r="E44" s="231">
        <v>14.5</v>
      </c>
      <c r="F44" s="232">
        <v>320000</v>
      </c>
      <c r="G44" s="232">
        <v>4640</v>
      </c>
      <c r="H44" s="233">
        <f>G44*12</f>
        <v>55680</v>
      </c>
    </row>
    <row r="45" spans="2:8" ht="30" customHeight="1" x14ac:dyDescent="0.2">
      <c r="B45" s="314" t="s">
        <v>114</v>
      </c>
      <c r="C45" s="302" t="s">
        <v>116</v>
      </c>
      <c r="D45" s="265"/>
      <c r="E45" s="315"/>
      <c r="F45" s="316"/>
      <c r="G45" s="259"/>
      <c r="H45" s="277">
        <v>6100</v>
      </c>
    </row>
    <row r="46" spans="2:8" ht="30" customHeight="1" x14ac:dyDescent="0.2">
      <c r="B46" s="239" t="s">
        <v>115</v>
      </c>
      <c r="C46" s="240" t="s">
        <v>118</v>
      </c>
      <c r="D46" s="241"/>
      <c r="E46" s="228"/>
      <c r="F46" s="212"/>
      <c r="G46" s="225"/>
      <c r="H46" s="226">
        <v>9600</v>
      </c>
    </row>
    <row r="47" spans="2:8" ht="30" customHeight="1" x14ac:dyDescent="0.2">
      <c r="B47" s="242"/>
      <c r="C47" s="243" t="s">
        <v>119</v>
      </c>
      <c r="D47" s="241"/>
      <c r="E47" s="228"/>
      <c r="F47" s="212"/>
      <c r="G47" s="225"/>
      <c r="H47" s="226">
        <v>9600</v>
      </c>
    </row>
    <row r="48" spans="2:8" ht="30" customHeight="1" thickBot="1" x14ac:dyDescent="0.25">
      <c r="B48" s="317"/>
      <c r="C48" s="230" t="s">
        <v>117</v>
      </c>
      <c r="D48" s="318"/>
      <c r="E48" s="231"/>
      <c r="F48" s="319"/>
      <c r="G48" s="232"/>
      <c r="H48" s="233">
        <v>10150</v>
      </c>
    </row>
    <row r="49" spans="1:8" ht="30" customHeight="1" x14ac:dyDescent="0.2">
      <c r="A49" s="320"/>
      <c r="B49" s="324" t="s">
        <v>134</v>
      </c>
      <c r="C49" s="300" t="s">
        <v>135</v>
      </c>
      <c r="D49" s="300"/>
      <c r="E49" s="259"/>
      <c r="F49" s="259"/>
      <c r="G49" s="259"/>
      <c r="H49" s="321">
        <v>260</v>
      </c>
    </row>
    <row r="50" spans="1:8" ht="30" customHeight="1" x14ac:dyDescent="0.2">
      <c r="A50" s="313"/>
      <c r="B50" s="325"/>
      <c r="C50" s="301" t="s">
        <v>136</v>
      </c>
      <c r="D50" s="301"/>
      <c r="E50" s="225"/>
      <c r="F50" s="225"/>
      <c r="G50" s="225"/>
      <c r="H50" s="322">
        <v>157</v>
      </c>
    </row>
    <row r="51" spans="1:8" ht="30" customHeight="1" thickBot="1" x14ac:dyDescent="0.25">
      <c r="A51" s="313"/>
      <c r="B51" s="326"/>
      <c r="C51" s="230" t="s">
        <v>137</v>
      </c>
      <c r="D51" s="230"/>
      <c r="E51" s="232"/>
      <c r="F51" s="232"/>
      <c r="G51" s="232"/>
      <c r="H51" s="323">
        <v>90</v>
      </c>
    </row>
    <row r="52" spans="1:8" ht="30" customHeight="1" thickBot="1" x14ac:dyDescent="0.25">
      <c r="B52" s="965" t="s">
        <v>132</v>
      </c>
      <c r="C52" s="966"/>
      <c r="D52" s="966"/>
      <c r="E52" s="966"/>
      <c r="F52" s="966"/>
      <c r="G52" s="966"/>
      <c r="H52" s="967"/>
    </row>
    <row r="53" spans="1:8" ht="19.5" customHeight="1" thickBot="1" x14ac:dyDescent="0.25">
      <c r="B53" s="947" t="s">
        <v>129</v>
      </c>
      <c r="C53" s="948"/>
      <c r="D53" s="948"/>
      <c r="E53" s="948"/>
      <c r="F53" s="948"/>
      <c r="G53" s="948"/>
      <c r="H53" s="949"/>
    </row>
    <row r="54" spans="1:8" ht="25.5" customHeight="1" thickBot="1" x14ac:dyDescent="0.25">
      <c r="B54" s="947" t="s">
        <v>98</v>
      </c>
      <c r="C54" s="948"/>
      <c r="D54" s="948"/>
      <c r="E54" s="948"/>
      <c r="F54" s="948"/>
      <c r="G54" s="948"/>
      <c r="H54" s="949"/>
    </row>
    <row r="56" spans="1:8" ht="20.25" x14ac:dyDescent="0.2">
      <c r="E56" s="299"/>
      <c r="F56" s="299"/>
      <c r="G56" s="299" t="s">
        <v>128</v>
      </c>
    </row>
    <row r="58" spans="1:8" ht="14.25" x14ac:dyDescent="0.2">
      <c r="B58" s="278"/>
    </row>
    <row r="59" spans="1:8" ht="14.25" x14ac:dyDescent="0.2">
      <c r="B59" s="278"/>
    </row>
    <row r="60" spans="1:8" ht="14.25" x14ac:dyDescent="0.2">
      <c r="B60" s="278"/>
    </row>
    <row r="61" spans="1:8" ht="14.25" x14ac:dyDescent="0.2">
      <c r="B61" s="278"/>
    </row>
  </sheetData>
  <mergeCells count="16">
    <mergeCell ref="B35:H35"/>
    <mergeCell ref="G7:H7"/>
    <mergeCell ref="D11:D14"/>
    <mergeCell ref="D16:D18"/>
    <mergeCell ref="D21:D24"/>
    <mergeCell ref="D27:D31"/>
    <mergeCell ref="C3:F3"/>
    <mergeCell ref="G3:H3"/>
    <mergeCell ref="G4:H4"/>
    <mergeCell ref="G5:H5"/>
    <mergeCell ref="G6:H6"/>
    <mergeCell ref="B52:H52"/>
    <mergeCell ref="B53:H53"/>
    <mergeCell ref="B54:H54"/>
    <mergeCell ref="D41:D44"/>
    <mergeCell ref="B36:H36"/>
  </mergeCells>
  <pageMargins left="0.11811023622047245" right="0.11811023622047245" top="0.11811023622047245" bottom="0.35433070866141736" header="0.31496062992125984" footer="0.31496062992125984"/>
  <pageSetup paperSize="9" scale="87" orientation="portrait" horizontalDpi="0" verticalDpi="0" r:id="rId1"/>
  <rowBreaks count="1" manualBreakCount="1">
    <brk id="36" max="7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showWhiteSpace="0" view="pageBreakPreview" topLeftCell="A26" zoomScale="120" zoomScaleNormal="80" zoomScaleSheetLayoutView="120" zoomScalePageLayoutView="50" workbookViewId="0">
      <selection activeCell="E31" sqref="E31"/>
    </sheetView>
  </sheetViews>
  <sheetFormatPr defaultColWidth="9" defaultRowHeight="12.75" x14ac:dyDescent="0.2"/>
  <cols>
    <col min="1" max="1" width="5" style="196" customWidth="1"/>
    <col min="2" max="2" width="32.33203125" style="196" customWidth="1"/>
    <col min="3" max="3" width="22.6640625" style="196" customWidth="1"/>
    <col min="4" max="4" width="10.6640625" style="196" customWidth="1"/>
    <col min="5" max="5" width="10.1640625" style="196" customWidth="1"/>
    <col min="6" max="6" width="11.83203125" style="196" customWidth="1"/>
    <col min="7" max="7" width="16.5" style="196" customWidth="1"/>
    <col min="8" max="8" width="19" style="196" customWidth="1"/>
    <col min="9" max="16384" width="9" style="196"/>
  </cols>
  <sheetData>
    <row r="1" spans="2:8" ht="11.25" hidden="1" customHeight="1" x14ac:dyDescent="0.2">
      <c r="B1" s="197"/>
      <c r="C1" s="198"/>
      <c r="D1" s="198"/>
      <c r="E1" s="197"/>
      <c r="F1" s="197"/>
      <c r="G1" s="197"/>
      <c r="H1" s="197"/>
    </row>
    <row r="2" spans="2:8" ht="11.25" customHeight="1" x14ac:dyDescent="0.2">
      <c r="B2" s="197"/>
      <c r="C2" s="198"/>
      <c r="D2" s="198"/>
      <c r="E2" s="197"/>
      <c r="F2" s="197"/>
      <c r="G2" s="197"/>
      <c r="H2" s="197"/>
    </row>
    <row r="3" spans="2:8" ht="14.1" customHeight="1" x14ac:dyDescent="0.2">
      <c r="B3" s="197"/>
      <c r="C3" s="954"/>
      <c r="D3" s="954"/>
      <c r="E3" s="954"/>
      <c r="F3" s="954"/>
      <c r="G3" s="955" t="s">
        <v>141</v>
      </c>
      <c r="H3" s="955"/>
    </row>
    <row r="4" spans="2:8" ht="14.1" customHeight="1" x14ac:dyDescent="0.2">
      <c r="B4" s="305" t="s">
        <v>82</v>
      </c>
      <c r="C4" s="200"/>
      <c r="D4" s="200"/>
      <c r="E4" s="201"/>
      <c r="F4" s="201"/>
      <c r="G4" s="958" t="s">
        <v>85</v>
      </c>
      <c r="H4" s="958"/>
    </row>
    <row r="5" spans="2:8" ht="14.1" customHeight="1" x14ac:dyDescent="0.2">
      <c r="B5" s="306" t="s">
        <v>83</v>
      </c>
      <c r="C5" s="203"/>
      <c r="D5" s="203"/>
      <c r="E5" s="203"/>
      <c r="F5" s="203"/>
      <c r="G5" s="959" t="s">
        <v>101</v>
      </c>
      <c r="H5" s="959"/>
    </row>
    <row r="6" spans="2:8" ht="30" customHeight="1" x14ac:dyDescent="0.2">
      <c r="B6" s="307" t="s">
        <v>89</v>
      </c>
      <c r="C6" s="205"/>
      <c r="D6" s="205"/>
      <c r="E6" s="205"/>
      <c r="F6" s="205"/>
      <c r="G6" s="960" t="s">
        <v>97</v>
      </c>
      <c r="H6" s="960"/>
    </row>
    <row r="7" spans="2:8" ht="29.25" customHeight="1" x14ac:dyDescent="0.2">
      <c r="B7" s="307" t="s">
        <v>84</v>
      </c>
      <c r="C7" s="205"/>
      <c r="D7" s="205"/>
      <c r="E7" s="205"/>
      <c r="F7" s="205"/>
      <c r="G7" s="961" t="s">
        <v>87</v>
      </c>
      <c r="H7" s="961"/>
    </row>
    <row r="8" spans="2:8" ht="11.25" customHeight="1" x14ac:dyDescent="0.2">
      <c r="B8" s="197"/>
      <c r="C8" s="198"/>
      <c r="D8" s="198"/>
      <c r="E8" s="197"/>
      <c r="F8" s="197"/>
      <c r="G8" s="197"/>
      <c r="H8" s="197"/>
    </row>
    <row r="9" spans="2:8" ht="14.1" customHeight="1" thickBot="1" x14ac:dyDescent="0.25">
      <c r="B9" s="205"/>
      <c r="C9" s="205"/>
      <c r="D9" s="205"/>
      <c r="E9" s="205"/>
      <c r="F9" s="205"/>
      <c r="G9" s="205"/>
      <c r="H9" s="205"/>
    </row>
    <row r="10" spans="2:8" ht="24.95" customHeight="1" thickBot="1" x14ac:dyDescent="0.25">
      <c r="B10" s="206" t="s">
        <v>30</v>
      </c>
      <c r="C10" s="207" t="s">
        <v>31</v>
      </c>
      <c r="D10" s="207" t="s">
        <v>96</v>
      </c>
      <c r="E10" s="207" t="s">
        <v>1</v>
      </c>
      <c r="F10" s="207" t="s">
        <v>3</v>
      </c>
      <c r="G10" s="207" t="s">
        <v>2</v>
      </c>
      <c r="H10" s="208" t="s">
        <v>100</v>
      </c>
    </row>
    <row r="11" spans="2:8" ht="24.95" customHeight="1" x14ac:dyDescent="0.2">
      <c r="B11" s="285" t="s">
        <v>0</v>
      </c>
      <c r="C11" s="246">
        <v>10</v>
      </c>
      <c r="D11" s="956">
        <v>11.7</v>
      </c>
      <c r="E11" s="247">
        <v>0.65</v>
      </c>
      <c r="F11" s="248">
        <v>250000</v>
      </c>
      <c r="G11" s="249">
        <v>163</v>
      </c>
      <c r="H11" s="250">
        <f>G11*11.7</f>
        <v>1907.1</v>
      </c>
    </row>
    <row r="12" spans="2:8" ht="24.95" customHeight="1" x14ac:dyDescent="0.2">
      <c r="B12" s="245"/>
      <c r="C12" s="246">
        <v>12</v>
      </c>
      <c r="D12" s="957"/>
      <c r="E12" s="247">
        <v>0.94</v>
      </c>
      <c r="F12" s="248">
        <v>242000</v>
      </c>
      <c r="G12" s="249">
        <v>227</v>
      </c>
      <c r="H12" s="250">
        <f>G12*11.7</f>
        <v>2655.8999999999996</v>
      </c>
    </row>
    <row r="13" spans="2:8" ht="24.95" customHeight="1" x14ac:dyDescent="0.2">
      <c r="B13" s="251"/>
      <c r="C13" s="246">
        <v>14</v>
      </c>
      <c r="D13" s="957"/>
      <c r="E13" s="247">
        <v>1.25</v>
      </c>
      <c r="F13" s="248">
        <v>236500</v>
      </c>
      <c r="G13" s="249">
        <v>296</v>
      </c>
      <c r="H13" s="250">
        <f>G13*11.7</f>
        <v>3463.2</v>
      </c>
    </row>
    <row r="14" spans="2:8" ht="24.95" customHeight="1" thickBot="1" x14ac:dyDescent="0.25">
      <c r="B14" s="251"/>
      <c r="C14" s="252">
        <v>16</v>
      </c>
      <c r="D14" s="957"/>
      <c r="E14" s="253">
        <v>1.63</v>
      </c>
      <c r="F14" s="254">
        <v>235000</v>
      </c>
      <c r="G14" s="255">
        <v>383</v>
      </c>
      <c r="H14" s="250">
        <f>G14*11.7</f>
        <v>4481.0999999999995</v>
      </c>
    </row>
    <row r="15" spans="2:8" ht="24.95" customHeight="1" x14ac:dyDescent="0.2">
      <c r="B15" s="284" t="s">
        <v>8</v>
      </c>
      <c r="C15" s="310" t="s">
        <v>108</v>
      </c>
      <c r="D15" s="257">
        <v>6</v>
      </c>
      <c r="E15" s="258">
        <v>2.42</v>
      </c>
      <c r="F15" s="259">
        <v>284000</v>
      </c>
      <c r="G15" s="259">
        <v>687</v>
      </c>
      <c r="H15" s="260">
        <f>G15*6</f>
        <v>4122</v>
      </c>
    </row>
    <row r="16" spans="2:8" ht="24.95" customHeight="1" x14ac:dyDescent="0.2">
      <c r="B16" s="222"/>
      <c r="C16" s="311" t="s">
        <v>109</v>
      </c>
      <c r="D16" s="952">
        <v>12</v>
      </c>
      <c r="E16" s="224">
        <v>3.05</v>
      </c>
      <c r="F16" s="225">
        <v>284000</v>
      </c>
      <c r="G16" s="225">
        <v>866</v>
      </c>
      <c r="H16" s="261">
        <f>G16*12</f>
        <v>10392</v>
      </c>
    </row>
    <row r="17" spans="2:8" ht="24.95" customHeight="1" x14ac:dyDescent="0.2">
      <c r="B17" s="262"/>
      <c r="C17" s="311" t="s">
        <v>110</v>
      </c>
      <c r="D17" s="952"/>
      <c r="E17" s="224">
        <v>6.8</v>
      </c>
      <c r="F17" s="225">
        <v>284000</v>
      </c>
      <c r="G17" s="225">
        <v>1931</v>
      </c>
      <c r="H17" s="261">
        <f>G17*12</f>
        <v>23172</v>
      </c>
    </row>
    <row r="18" spans="2:8" ht="24.95" customHeight="1" thickBot="1" x14ac:dyDescent="0.25">
      <c r="B18" s="263"/>
      <c r="C18" s="230" t="s">
        <v>111</v>
      </c>
      <c r="D18" s="953"/>
      <c r="E18" s="231">
        <v>10.7</v>
      </c>
      <c r="F18" s="232">
        <v>284000</v>
      </c>
      <c r="G18" s="232">
        <v>3039</v>
      </c>
      <c r="H18" s="264">
        <f>G18*12</f>
        <v>36468</v>
      </c>
    </row>
    <row r="19" spans="2:8" ht="30" customHeight="1" x14ac:dyDescent="0.2">
      <c r="B19" s="284" t="s">
        <v>139</v>
      </c>
      <c r="C19" s="310" t="s">
        <v>112</v>
      </c>
      <c r="D19" s="265"/>
      <c r="E19" s="265">
        <v>34</v>
      </c>
      <c r="F19" s="259">
        <v>292000</v>
      </c>
      <c r="G19" s="259"/>
      <c r="H19" s="260">
        <f>34*292000/1000</f>
        <v>9928</v>
      </c>
    </row>
    <row r="20" spans="2:8" ht="30" customHeight="1" thickBot="1" x14ac:dyDescent="0.25">
      <c r="B20" s="227"/>
      <c r="C20" s="244" t="s">
        <v>113</v>
      </c>
      <c r="D20" s="244"/>
      <c r="E20" s="244">
        <v>49.8</v>
      </c>
      <c r="F20" s="266">
        <v>298000</v>
      </c>
      <c r="G20" s="254"/>
      <c r="H20" s="267">
        <f>E20*F20/1000</f>
        <v>14840.4</v>
      </c>
    </row>
    <row r="21" spans="2:8" ht="24.95" customHeight="1" x14ac:dyDescent="0.2">
      <c r="B21" s="328"/>
      <c r="C21" s="268" t="s">
        <v>102</v>
      </c>
      <c r="D21" s="950">
        <v>6</v>
      </c>
      <c r="E21" s="258">
        <v>1.51</v>
      </c>
      <c r="F21" s="259">
        <v>278000</v>
      </c>
      <c r="G21" s="257">
        <v>420</v>
      </c>
      <c r="H21" s="277">
        <f>G21*D21</f>
        <v>2520</v>
      </c>
    </row>
    <row r="22" spans="2:8" ht="30" customHeight="1" x14ac:dyDescent="0.2">
      <c r="B22" s="327" t="s">
        <v>138</v>
      </c>
      <c r="C22" s="311" t="s">
        <v>103</v>
      </c>
      <c r="D22" s="951"/>
      <c r="E22" s="219">
        <v>1.92</v>
      </c>
      <c r="F22" s="225">
        <v>278000</v>
      </c>
      <c r="G22" s="303">
        <v>534</v>
      </c>
      <c r="H22" s="226">
        <f>G22*6</f>
        <v>3204</v>
      </c>
    </row>
    <row r="23" spans="2:8" ht="24.95" customHeight="1" x14ac:dyDescent="0.2">
      <c r="B23" s="269"/>
      <c r="C23" s="311" t="s">
        <v>104</v>
      </c>
      <c r="D23" s="951"/>
      <c r="E23" s="224">
        <v>2.44</v>
      </c>
      <c r="F23" s="225">
        <v>278000</v>
      </c>
      <c r="G23" s="303">
        <v>678</v>
      </c>
      <c r="H23" s="226">
        <f>G23*6</f>
        <v>4068</v>
      </c>
    </row>
    <row r="24" spans="2:8" ht="24.95" customHeight="1" x14ac:dyDescent="0.2">
      <c r="B24" s="269"/>
      <c r="C24" s="311" t="s">
        <v>105</v>
      </c>
      <c r="D24" s="951"/>
      <c r="E24" s="224">
        <v>2.85</v>
      </c>
      <c r="F24" s="225">
        <v>278000</v>
      </c>
      <c r="G24" s="303">
        <v>792</v>
      </c>
      <c r="H24" s="226">
        <f>G24*6</f>
        <v>4752</v>
      </c>
    </row>
    <row r="25" spans="2:8" ht="24.95" customHeight="1" x14ac:dyDescent="0.2">
      <c r="B25" s="269"/>
      <c r="C25" s="311" t="s">
        <v>106</v>
      </c>
      <c r="D25" s="311">
        <v>10</v>
      </c>
      <c r="E25" s="224">
        <v>4.88</v>
      </c>
      <c r="F25" s="225">
        <v>278000</v>
      </c>
      <c r="G25" s="303">
        <v>1357</v>
      </c>
      <c r="H25" s="226">
        <f>G25*10</f>
        <v>13570</v>
      </c>
    </row>
    <row r="26" spans="2:8" ht="24.95" customHeight="1" thickBot="1" x14ac:dyDescent="0.25">
      <c r="B26" s="271"/>
      <c r="C26" s="230" t="s">
        <v>107</v>
      </c>
      <c r="D26" s="230">
        <v>11.7</v>
      </c>
      <c r="E26" s="272">
        <v>8.41</v>
      </c>
      <c r="F26" s="232">
        <v>290000</v>
      </c>
      <c r="G26" s="304">
        <v>2439</v>
      </c>
      <c r="H26" s="312">
        <f>G26*11.7</f>
        <v>28536.3</v>
      </c>
    </row>
    <row r="27" spans="2:8" ht="24.95" customHeight="1" x14ac:dyDescent="0.2">
      <c r="B27" s="234"/>
      <c r="C27" s="274" t="s">
        <v>54</v>
      </c>
      <c r="D27" s="962">
        <v>6</v>
      </c>
      <c r="E27" s="219">
        <v>0.86</v>
      </c>
      <c r="F27" s="225">
        <v>312000</v>
      </c>
      <c r="G27" s="275">
        <v>268</v>
      </c>
      <c r="H27" s="261">
        <f t="shared" ref="H27:H32" si="0">G27*6</f>
        <v>1608</v>
      </c>
    </row>
    <row r="28" spans="2:8" ht="24.95" customHeight="1" x14ac:dyDescent="0.2">
      <c r="B28" s="234" t="s">
        <v>140</v>
      </c>
      <c r="C28" s="274" t="s">
        <v>57</v>
      </c>
      <c r="D28" s="963"/>
      <c r="E28" s="219">
        <v>1.36</v>
      </c>
      <c r="F28" s="225">
        <v>296000</v>
      </c>
      <c r="G28" s="275">
        <v>403</v>
      </c>
      <c r="H28" s="261">
        <f t="shared" si="0"/>
        <v>2418</v>
      </c>
    </row>
    <row r="29" spans="2:8" ht="24.95" customHeight="1" x14ac:dyDescent="0.2">
      <c r="B29" s="276"/>
      <c r="C29" s="274" t="s">
        <v>133</v>
      </c>
      <c r="D29" s="963"/>
      <c r="E29" s="219">
        <v>1.72</v>
      </c>
      <c r="F29" s="225">
        <v>290000</v>
      </c>
      <c r="G29" s="275">
        <v>498</v>
      </c>
      <c r="H29" s="261">
        <f t="shared" si="0"/>
        <v>2988</v>
      </c>
    </row>
    <row r="30" spans="2:8" ht="24.95" customHeight="1" x14ac:dyDescent="0.2">
      <c r="B30" s="276"/>
      <c r="C30" s="274" t="s">
        <v>125</v>
      </c>
      <c r="D30" s="963"/>
      <c r="E30" s="219">
        <v>2.4</v>
      </c>
      <c r="F30" s="225">
        <v>290000</v>
      </c>
      <c r="G30" s="275">
        <v>696</v>
      </c>
      <c r="H30" s="261">
        <f t="shared" si="0"/>
        <v>4176</v>
      </c>
    </row>
    <row r="31" spans="2:8" ht="24.95" customHeight="1" x14ac:dyDescent="0.2">
      <c r="B31" s="276"/>
      <c r="C31" s="274" t="s">
        <v>124</v>
      </c>
      <c r="D31" s="963"/>
      <c r="E31" s="219">
        <v>3</v>
      </c>
      <c r="F31" s="225">
        <v>290000</v>
      </c>
      <c r="G31" s="275">
        <v>870</v>
      </c>
      <c r="H31" s="261">
        <f t="shared" si="0"/>
        <v>5220</v>
      </c>
    </row>
    <row r="32" spans="2:8" ht="24.95" customHeight="1" x14ac:dyDescent="0.2">
      <c r="B32" s="276"/>
      <c r="C32" s="274" t="s">
        <v>123</v>
      </c>
      <c r="D32" s="964"/>
      <c r="E32" s="219">
        <v>3</v>
      </c>
      <c r="F32" s="225">
        <v>290000</v>
      </c>
      <c r="G32" s="275">
        <v>870</v>
      </c>
      <c r="H32" s="261">
        <f t="shared" si="0"/>
        <v>5220</v>
      </c>
    </row>
    <row r="33" spans="2:8" ht="24.95" customHeight="1" x14ac:dyDescent="0.2">
      <c r="B33" s="276"/>
      <c r="C33" s="274" t="s">
        <v>122</v>
      </c>
      <c r="D33" s="274">
        <v>12</v>
      </c>
      <c r="E33" s="219">
        <v>3.6</v>
      </c>
      <c r="F33" s="225">
        <v>290000</v>
      </c>
      <c r="G33" s="275">
        <v>1044</v>
      </c>
      <c r="H33" s="261">
        <f>G33*D33</f>
        <v>12528</v>
      </c>
    </row>
    <row r="34" spans="2:8" ht="24.95" customHeight="1" x14ac:dyDescent="0.2">
      <c r="B34" s="276"/>
      <c r="C34" s="274" t="s">
        <v>120</v>
      </c>
      <c r="D34" s="274">
        <v>6</v>
      </c>
      <c r="E34" s="219">
        <v>3.6</v>
      </c>
      <c r="F34" s="225">
        <v>290000</v>
      </c>
      <c r="G34" s="275">
        <v>1044</v>
      </c>
      <c r="H34" s="261">
        <f>G34*D34</f>
        <v>6264</v>
      </c>
    </row>
    <row r="35" spans="2:8" ht="24.95" customHeight="1" thickBot="1" x14ac:dyDescent="0.25">
      <c r="B35" s="276"/>
      <c r="C35" s="286" t="s">
        <v>121</v>
      </c>
      <c r="D35" s="286">
        <v>12</v>
      </c>
      <c r="E35" s="287">
        <v>7.3</v>
      </c>
      <c r="F35" s="282">
        <v>285000</v>
      </c>
      <c r="G35" s="288">
        <v>2080</v>
      </c>
      <c r="H35" s="289">
        <f>D35*G35</f>
        <v>24960</v>
      </c>
    </row>
    <row r="36" spans="2:8" ht="33" customHeight="1" thickBot="1" x14ac:dyDescent="0.25">
      <c r="B36" s="947" t="s">
        <v>132</v>
      </c>
      <c r="C36" s="948"/>
      <c r="D36" s="948"/>
      <c r="E36" s="948"/>
      <c r="F36" s="948"/>
      <c r="G36" s="948"/>
      <c r="H36" s="949"/>
    </row>
    <row r="37" spans="2:8" ht="26.25" customHeight="1" thickBot="1" x14ac:dyDescent="0.25">
      <c r="B37" s="947" t="s">
        <v>142</v>
      </c>
      <c r="C37" s="948"/>
      <c r="D37" s="948"/>
      <c r="E37" s="948"/>
      <c r="F37" s="948"/>
      <c r="G37" s="948"/>
      <c r="H37" s="949"/>
    </row>
    <row r="38" spans="2:8" ht="24.95" customHeight="1" thickBot="1" x14ac:dyDescent="0.25">
      <c r="B38" s="209"/>
      <c r="C38" s="209"/>
      <c r="D38" s="209"/>
      <c r="E38" s="209"/>
      <c r="F38" s="209"/>
      <c r="G38" s="209"/>
      <c r="H38" s="209"/>
    </row>
    <row r="39" spans="2:8" ht="24.95" customHeight="1" thickBot="1" x14ac:dyDescent="0.25">
      <c r="B39" s="206" t="s">
        <v>30</v>
      </c>
      <c r="C39" s="207" t="s">
        <v>31</v>
      </c>
      <c r="D39" s="207" t="s">
        <v>96</v>
      </c>
      <c r="E39" s="207" t="s">
        <v>1</v>
      </c>
      <c r="F39" s="207" t="s">
        <v>3</v>
      </c>
      <c r="G39" s="207" t="s">
        <v>2</v>
      </c>
      <c r="H39" s="208" t="s">
        <v>100</v>
      </c>
    </row>
    <row r="40" spans="2:8" s="210" customFormat="1" ht="24.95" customHeight="1" thickBot="1" x14ac:dyDescent="0.25">
      <c r="B40" s="214" t="s">
        <v>127</v>
      </c>
      <c r="C40" s="213" t="s">
        <v>126</v>
      </c>
      <c r="D40" s="213">
        <v>6</v>
      </c>
      <c r="E40" s="213">
        <v>1.31</v>
      </c>
      <c r="F40" s="213">
        <v>297000</v>
      </c>
      <c r="G40" s="215">
        <f>E40*F40/1000</f>
        <v>389.07</v>
      </c>
      <c r="H40" s="216">
        <f>G40*6</f>
        <v>2334.42</v>
      </c>
    </row>
    <row r="41" spans="2:8" ht="24.95" customHeight="1" x14ac:dyDescent="0.2">
      <c r="B41" s="211" t="s">
        <v>19</v>
      </c>
      <c r="C41" s="308">
        <v>6.5</v>
      </c>
      <c r="D41" s="218">
        <v>11.7</v>
      </c>
      <c r="E41" s="219">
        <v>6.15</v>
      </c>
      <c r="F41" s="220">
        <v>315000</v>
      </c>
      <c r="G41" s="220">
        <v>1937</v>
      </c>
      <c r="H41" s="221">
        <f>G41*D41</f>
        <v>22662.899999999998</v>
      </c>
    </row>
    <row r="42" spans="2:8" ht="24.95" customHeight="1" x14ac:dyDescent="0.2">
      <c r="B42" s="222"/>
      <c r="C42" s="311">
        <v>8</v>
      </c>
      <c r="D42" s="952">
        <v>12</v>
      </c>
      <c r="E42" s="224">
        <v>7.05</v>
      </c>
      <c r="F42" s="225">
        <v>310000</v>
      </c>
      <c r="G42" s="225">
        <v>2186</v>
      </c>
      <c r="H42" s="226">
        <f>G42*12</f>
        <v>26232</v>
      </c>
    </row>
    <row r="43" spans="2:8" ht="24.95" customHeight="1" x14ac:dyDescent="0.2">
      <c r="B43" s="227"/>
      <c r="C43" s="311">
        <v>12</v>
      </c>
      <c r="D43" s="952"/>
      <c r="E43" s="228">
        <v>10.8</v>
      </c>
      <c r="F43" s="225">
        <v>320000</v>
      </c>
      <c r="G43" s="225">
        <v>3456</v>
      </c>
      <c r="H43" s="226">
        <f>G43*12</f>
        <v>41472</v>
      </c>
    </row>
    <row r="44" spans="2:8" ht="24.95" customHeight="1" x14ac:dyDescent="0.2">
      <c r="B44" s="227"/>
      <c r="C44" s="311">
        <v>14</v>
      </c>
      <c r="D44" s="952"/>
      <c r="E44" s="228">
        <v>12.7</v>
      </c>
      <c r="F44" s="225">
        <v>320000</v>
      </c>
      <c r="G44" s="225">
        <v>4064</v>
      </c>
      <c r="H44" s="226">
        <f>G44*12</f>
        <v>48768</v>
      </c>
    </row>
    <row r="45" spans="2:8" ht="24.95" customHeight="1" thickBot="1" x14ac:dyDescent="0.25">
      <c r="B45" s="229"/>
      <c r="C45" s="230">
        <v>16</v>
      </c>
      <c r="D45" s="953"/>
      <c r="E45" s="231">
        <v>14.5</v>
      </c>
      <c r="F45" s="232">
        <v>320000</v>
      </c>
      <c r="G45" s="232">
        <v>4640</v>
      </c>
      <c r="H45" s="233">
        <f>G45*12</f>
        <v>55680</v>
      </c>
    </row>
    <row r="46" spans="2:8" ht="30" customHeight="1" x14ac:dyDescent="0.2">
      <c r="B46" s="314" t="s">
        <v>114</v>
      </c>
      <c r="C46" s="974" t="s">
        <v>116</v>
      </c>
      <c r="D46" s="975"/>
      <c r="E46" s="315"/>
      <c r="F46" s="316"/>
      <c r="G46" s="259"/>
      <c r="H46" s="277">
        <v>6100</v>
      </c>
    </row>
    <row r="47" spans="2:8" ht="30" customHeight="1" x14ac:dyDescent="0.2">
      <c r="B47" s="239" t="s">
        <v>115</v>
      </c>
      <c r="C47" s="976" t="s">
        <v>118</v>
      </c>
      <c r="D47" s="977"/>
      <c r="E47" s="228"/>
      <c r="F47" s="212"/>
      <c r="G47" s="225"/>
      <c r="H47" s="226">
        <v>9600</v>
      </c>
    </row>
    <row r="48" spans="2:8" ht="30" customHeight="1" x14ac:dyDescent="0.2">
      <c r="B48" s="242"/>
      <c r="C48" s="976" t="s">
        <v>119</v>
      </c>
      <c r="D48" s="977"/>
      <c r="E48" s="228"/>
      <c r="F48" s="212"/>
      <c r="G48" s="225"/>
      <c r="H48" s="226">
        <v>9600</v>
      </c>
    </row>
    <row r="49" spans="1:8" ht="30" customHeight="1" thickBot="1" x14ac:dyDescent="0.25">
      <c r="B49" s="317"/>
      <c r="C49" s="978" t="s">
        <v>117</v>
      </c>
      <c r="D49" s="979"/>
      <c r="E49" s="231"/>
      <c r="F49" s="319"/>
      <c r="G49" s="232"/>
      <c r="H49" s="233">
        <v>10150</v>
      </c>
    </row>
    <row r="50" spans="1:8" ht="30" customHeight="1" x14ac:dyDescent="0.2">
      <c r="A50" s="320"/>
      <c r="B50" s="324" t="s">
        <v>134</v>
      </c>
      <c r="C50" s="310" t="s">
        <v>135</v>
      </c>
      <c r="D50" s="980" t="s">
        <v>143</v>
      </c>
      <c r="E50" s="981"/>
      <c r="F50" s="981"/>
      <c r="G50" s="982"/>
      <c r="H50" s="321">
        <v>260</v>
      </c>
    </row>
    <row r="51" spans="1:8" ht="30" customHeight="1" x14ac:dyDescent="0.2">
      <c r="A51" s="313"/>
      <c r="B51" s="325"/>
      <c r="C51" s="311" t="s">
        <v>136</v>
      </c>
      <c r="D51" s="983"/>
      <c r="E51" s="984"/>
      <c r="F51" s="984"/>
      <c r="G51" s="985"/>
      <c r="H51" s="322">
        <v>157</v>
      </c>
    </row>
    <row r="52" spans="1:8" ht="30" customHeight="1" thickBot="1" x14ac:dyDescent="0.25">
      <c r="A52" s="313"/>
      <c r="B52" s="326"/>
      <c r="C52" s="230" t="s">
        <v>137</v>
      </c>
      <c r="D52" s="986"/>
      <c r="E52" s="987"/>
      <c r="F52" s="987"/>
      <c r="G52" s="988"/>
      <c r="H52" s="323">
        <v>90</v>
      </c>
    </row>
    <row r="53" spans="1:8" ht="30.95" customHeight="1" x14ac:dyDescent="0.2">
      <c r="A53" s="320"/>
      <c r="B53" s="324" t="s">
        <v>144</v>
      </c>
      <c r="C53" s="310">
        <v>3.2</v>
      </c>
      <c r="D53" s="968" t="s">
        <v>145</v>
      </c>
      <c r="E53" s="969"/>
      <c r="F53" s="969"/>
      <c r="G53" s="970"/>
      <c r="H53" s="321">
        <f>5*390</f>
        <v>1950</v>
      </c>
    </row>
    <row r="54" spans="1:8" ht="30.95" customHeight="1" thickBot="1" x14ac:dyDescent="0.25">
      <c r="A54" s="313"/>
      <c r="B54" s="326"/>
      <c r="C54" s="339">
        <v>4</v>
      </c>
      <c r="D54" s="971"/>
      <c r="E54" s="972"/>
      <c r="F54" s="972"/>
      <c r="G54" s="973"/>
      <c r="H54" s="323">
        <f>5*390</f>
        <v>1950</v>
      </c>
    </row>
    <row r="55" spans="1:8" ht="30" customHeight="1" thickBot="1" x14ac:dyDescent="0.25">
      <c r="B55" s="965" t="s">
        <v>132</v>
      </c>
      <c r="C55" s="966"/>
      <c r="D55" s="966"/>
      <c r="E55" s="966"/>
      <c r="F55" s="966"/>
      <c r="G55" s="966"/>
      <c r="H55" s="967"/>
    </row>
    <row r="56" spans="1:8" ht="24.95" customHeight="1" thickBot="1" x14ac:dyDescent="0.25">
      <c r="B56" s="947" t="s">
        <v>129</v>
      </c>
      <c r="C56" s="948"/>
      <c r="D56" s="948"/>
      <c r="E56" s="948"/>
      <c r="F56" s="948"/>
      <c r="G56" s="948"/>
      <c r="H56" s="949"/>
    </row>
    <row r="57" spans="1:8" ht="24.95" customHeight="1" thickBot="1" x14ac:dyDescent="0.25">
      <c r="B57" s="947" t="s">
        <v>142</v>
      </c>
      <c r="C57" s="948"/>
      <c r="D57" s="948"/>
      <c r="E57" s="948"/>
      <c r="F57" s="948"/>
      <c r="G57" s="948"/>
      <c r="H57" s="949"/>
    </row>
    <row r="59" spans="1:8" ht="20.25" x14ac:dyDescent="0.2">
      <c r="E59" s="309"/>
      <c r="F59" s="309"/>
      <c r="G59" s="309" t="s">
        <v>128</v>
      </c>
    </row>
    <row r="61" spans="1:8" ht="14.25" x14ac:dyDescent="0.2">
      <c r="B61" s="278"/>
    </row>
    <row r="62" spans="1:8" ht="14.25" x14ac:dyDescent="0.2">
      <c r="B62" s="278"/>
    </row>
    <row r="63" spans="1:8" ht="14.25" x14ac:dyDescent="0.2">
      <c r="B63" s="278"/>
    </row>
    <row r="64" spans="1:8" ht="14.25" x14ac:dyDescent="0.2">
      <c r="B64" s="278"/>
    </row>
  </sheetData>
  <mergeCells count="22">
    <mergeCell ref="D53:G54"/>
    <mergeCell ref="B55:H55"/>
    <mergeCell ref="B56:H56"/>
    <mergeCell ref="B57:H57"/>
    <mergeCell ref="D42:D45"/>
    <mergeCell ref="C46:D46"/>
    <mergeCell ref="C47:D47"/>
    <mergeCell ref="C48:D48"/>
    <mergeCell ref="C49:D49"/>
    <mergeCell ref="D50:G52"/>
    <mergeCell ref="B37:H37"/>
    <mergeCell ref="C3:F3"/>
    <mergeCell ref="G3:H3"/>
    <mergeCell ref="G4:H4"/>
    <mergeCell ref="G5:H5"/>
    <mergeCell ref="G6:H6"/>
    <mergeCell ref="G7:H7"/>
    <mergeCell ref="D11:D14"/>
    <mergeCell ref="D16:D18"/>
    <mergeCell ref="D21:D24"/>
    <mergeCell ref="D27:D32"/>
    <mergeCell ref="B36:H36"/>
  </mergeCells>
  <pageMargins left="0.11811023622047245" right="0.11811023622047245" top="0.11811023622047245" bottom="0.35433070866141736" header="0.31496062992125984" footer="0.31496062992125984"/>
  <pageSetup paperSize="9" scale="87" orientation="portrait" horizontalDpi="0" verticalDpi="0" r:id="rId1"/>
  <rowBreaks count="1" manualBreakCount="1">
    <brk id="37" max="7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showWhiteSpace="0" view="pageBreakPreview" topLeftCell="A29" zoomScale="120" zoomScaleNormal="80" zoomScaleSheetLayoutView="120" zoomScalePageLayoutView="50" workbookViewId="0">
      <selection activeCell="A22" sqref="A22"/>
    </sheetView>
  </sheetViews>
  <sheetFormatPr defaultColWidth="9" defaultRowHeight="12.75" x14ac:dyDescent="0.2"/>
  <cols>
    <col min="1" max="1" width="5" style="196" customWidth="1"/>
    <col min="2" max="2" width="32.33203125" style="196" customWidth="1"/>
    <col min="3" max="3" width="22.6640625" style="196" customWidth="1"/>
    <col min="4" max="4" width="10.6640625" style="196" customWidth="1"/>
    <col min="5" max="5" width="10.1640625" style="196" customWidth="1"/>
    <col min="6" max="6" width="11.83203125" style="196" customWidth="1"/>
    <col min="7" max="7" width="16.5" style="196" customWidth="1"/>
    <col min="8" max="8" width="19" style="196" customWidth="1"/>
    <col min="9" max="16384" width="9" style="196"/>
  </cols>
  <sheetData>
    <row r="1" spans="2:8" ht="11.25" hidden="1" customHeight="1" x14ac:dyDescent="0.2">
      <c r="B1" s="197"/>
      <c r="C1" s="198"/>
      <c r="D1" s="198"/>
      <c r="E1" s="197"/>
      <c r="F1" s="197"/>
      <c r="G1" s="197"/>
      <c r="H1" s="197"/>
    </row>
    <row r="2" spans="2:8" ht="11.25" customHeight="1" x14ac:dyDescent="0.2">
      <c r="B2" s="197"/>
      <c r="C2" s="198"/>
      <c r="D2" s="198"/>
      <c r="E2" s="197"/>
      <c r="F2" s="197"/>
      <c r="G2" s="197"/>
      <c r="H2" s="197"/>
    </row>
    <row r="3" spans="2:8" ht="14.1" customHeight="1" x14ac:dyDescent="0.2">
      <c r="B3" s="197"/>
      <c r="C3" s="954"/>
      <c r="D3" s="954"/>
      <c r="E3" s="954"/>
      <c r="F3" s="954"/>
      <c r="G3" s="955" t="s">
        <v>148</v>
      </c>
      <c r="H3" s="955"/>
    </row>
    <row r="4" spans="2:8" ht="14.1" customHeight="1" x14ac:dyDescent="0.2">
      <c r="B4" s="333" t="s">
        <v>82</v>
      </c>
      <c r="C4" s="200"/>
      <c r="D4" s="200"/>
      <c r="E4" s="201"/>
      <c r="F4" s="201"/>
      <c r="G4" s="958" t="s">
        <v>85</v>
      </c>
      <c r="H4" s="958"/>
    </row>
    <row r="5" spans="2:8" ht="14.1" customHeight="1" x14ac:dyDescent="0.2">
      <c r="B5" s="334" t="s">
        <v>83</v>
      </c>
      <c r="C5" s="203"/>
      <c r="D5" s="203"/>
      <c r="E5" s="203"/>
      <c r="F5" s="203"/>
      <c r="G5" s="959" t="s">
        <v>101</v>
      </c>
      <c r="H5" s="959"/>
    </row>
    <row r="6" spans="2:8" ht="30" customHeight="1" x14ac:dyDescent="0.2">
      <c r="B6" s="335" t="s">
        <v>89</v>
      </c>
      <c r="C6" s="205"/>
      <c r="D6" s="205"/>
      <c r="E6" s="205"/>
      <c r="F6" s="205"/>
      <c r="G6" s="960" t="s">
        <v>97</v>
      </c>
      <c r="H6" s="960"/>
    </row>
    <row r="7" spans="2:8" ht="29.25" customHeight="1" x14ac:dyDescent="0.2">
      <c r="B7" s="335" t="s">
        <v>84</v>
      </c>
      <c r="C7" s="205"/>
      <c r="D7" s="205"/>
      <c r="E7" s="205"/>
      <c r="F7" s="205"/>
      <c r="G7" s="961" t="s">
        <v>87</v>
      </c>
      <c r="H7" s="961"/>
    </row>
    <row r="8" spans="2:8" ht="11.25" customHeight="1" x14ac:dyDescent="0.2">
      <c r="B8" s="197"/>
      <c r="C8" s="198"/>
      <c r="D8" s="198"/>
      <c r="E8" s="197"/>
      <c r="F8" s="197"/>
      <c r="G8" s="197"/>
      <c r="H8" s="197"/>
    </row>
    <row r="9" spans="2:8" ht="14.1" customHeight="1" thickBot="1" x14ac:dyDescent="0.25">
      <c r="B9" s="205"/>
      <c r="C9" s="205"/>
      <c r="D9" s="205"/>
      <c r="E9" s="205"/>
      <c r="F9" s="205"/>
      <c r="G9" s="205"/>
      <c r="H9" s="205"/>
    </row>
    <row r="10" spans="2:8" ht="24.95" customHeight="1" thickBot="1" x14ac:dyDescent="0.25">
      <c r="B10" s="206" t="s">
        <v>30</v>
      </c>
      <c r="C10" s="207" t="s">
        <v>31</v>
      </c>
      <c r="D10" s="207" t="s">
        <v>96</v>
      </c>
      <c r="E10" s="207" t="s">
        <v>1</v>
      </c>
      <c r="F10" s="207" t="s">
        <v>3</v>
      </c>
      <c r="G10" s="207" t="s">
        <v>2</v>
      </c>
      <c r="H10" s="208" t="s">
        <v>100</v>
      </c>
    </row>
    <row r="11" spans="2:8" ht="24.95" customHeight="1" x14ac:dyDescent="0.2">
      <c r="B11" s="285" t="s">
        <v>0</v>
      </c>
      <c r="C11" s="246">
        <v>10</v>
      </c>
      <c r="D11" s="956">
        <v>11.7</v>
      </c>
      <c r="E11" s="247">
        <v>0.65</v>
      </c>
      <c r="F11" s="248">
        <v>250000</v>
      </c>
      <c r="G11" s="249">
        <v>163</v>
      </c>
      <c r="H11" s="250">
        <f>G11*11.7</f>
        <v>1907.1</v>
      </c>
    </row>
    <row r="12" spans="2:8" ht="24.95" customHeight="1" x14ac:dyDescent="0.2">
      <c r="B12" s="245"/>
      <c r="C12" s="246">
        <v>12</v>
      </c>
      <c r="D12" s="957"/>
      <c r="E12" s="247">
        <v>0.94</v>
      </c>
      <c r="F12" s="248">
        <v>242000</v>
      </c>
      <c r="G12" s="249">
        <v>227</v>
      </c>
      <c r="H12" s="250">
        <f>G12*11.7</f>
        <v>2655.8999999999996</v>
      </c>
    </row>
    <row r="13" spans="2:8" ht="24.95" customHeight="1" x14ac:dyDescent="0.2">
      <c r="B13" s="251"/>
      <c r="C13" s="246">
        <v>14</v>
      </c>
      <c r="D13" s="957"/>
      <c r="E13" s="247">
        <v>1.25</v>
      </c>
      <c r="F13" s="248">
        <v>236500</v>
      </c>
      <c r="G13" s="249">
        <v>296</v>
      </c>
      <c r="H13" s="250">
        <f>G13*11.7</f>
        <v>3463.2</v>
      </c>
    </row>
    <row r="14" spans="2:8" ht="24.95" customHeight="1" thickBot="1" x14ac:dyDescent="0.25">
      <c r="B14" s="251"/>
      <c r="C14" s="252">
        <v>16</v>
      </c>
      <c r="D14" s="957"/>
      <c r="E14" s="253">
        <v>1.63</v>
      </c>
      <c r="F14" s="254">
        <v>235000</v>
      </c>
      <c r="G14" s="255">
        <v>383</v>
      </c>
      <c r="H14" s="267">
        <f>G14*11.7</f>
        <v>4481.0999999999995</v>
      </c>
    </row>
    <row r="15" spans="2:8" ht="24.95" customHeight="1" thickBot="1" x14ac:dyDescent="0.25">
      <c r="B15" s="353" t="s">
        <v>146</v>
      </c>
      <c r="C15" s="342">
        <v>80</v>
      </c>
      <c r="D15" s="343"/>
      <c r="E15" s="344">
        <v>39.46</v>
      </c>
      <c r="F15" s="345">
        <v>255000</v>
      </c>
      <c r="G15" s="346">
        <v>10062</v>
      </c>
      <c r="H15" s="347"/>
    </row>
    <row r="16" spans="2:8" ht="24.95" customHeight="1" x14ac:dyDescent="0.2">
      <c r="B16" s="211" t="s">
        <v>8</v>
      </c>
      <c r="C16" s="336" t="s">
        <v>108</v>
      </c>
      <c r="D16" s="340">
        <v>6</v>
      </c>
      <c r="E16" s="219">
        <v>2.42</v>
      </c>
      <c r="F16" s="220">
        <v>284000</v>
      </c>
      <c r="G16" s="220">
        <v>687</v>
      </c>
      <c r="H16" s="341">
        <f>G16*6</f>
        <v>4122</v>
      </c>
    </row>
    <row r="17" spans="2:8" ht="24.95" customHeight="1" x14ac:dyDescent="0.2">
      <c r="B17" s="222"/>
      <c r="C17" s="331" t="s">
        <v>109</v>
      </c>
      <c r="D17" s="952">
        <v>12</v>
      </c>
      <c r="E17" s="224">
        <v>3.05</v>
      </c>
      <c r="F17" s="225">
        <v>284000</v>
      </c>
      <c r="G17" s="225">
        <v>866</v>
      </c>
      <c r="H17" s="261">
        <f>G17*12</f>
        <v>10392</v>
      </c>
    </row>
    <row r="18" spans="2:8" ht="24.95" customHeight="1" x14ac:dyDescent="0.2">
      <c r="B18" s="262"/>
      <c r="C18" s="331" t="s">
        <v>110</v>
      </c>
      <c r="D18" s="952"/>
      <c r="E18" s="224">
        <v>6.8</v>
      </c>
      <c r="F18" s="225">
        <v>284000</v>
      </c>
      <c r="G18" s="225">
        <v>1931</v>
      </c>
      <c r="H18" s="261">
        <f>G18*12</f>
        <v>23172</v>
      </c>
    </row>
    <row r="19" spans="2:8" ht="24.95" customHeight="1" thickBot="1" x14ac:dyDescent="0.25">
      <c r="B19" s="263"/>
      <c r="C19" s="230" t="s">
        <v>111</v>
      </c>
      <c r="D19" s="953"/>
      <c r="E19" s="231">
        <v>10.7</v>
      </c>
      <c r="F19" s="232">
        <v>284000</v>
      </c>
      <c r="G19" s="232">
        <v>3039</v>
      </c>
      <c r="H19" s="264">
        <f>G19*12</f>
        <v>36468</v>
      </c>
    </row>
    <row r="20" spans="2:8" ht="30" customHeight="1" x14ac:dyDescent="0.2">
      <c r="B20" s="284" t="s">
        <v>139</v>
      </c>
      <c r="C20" s="330" t="s">
        <v>112</v>
      </c>
      <c r="D20" s="337"/>
      <c r="E20" s="337">
        <v>34</v>
      </c>
      <c r="F20" s="259">
        <v>292000</v>
      </c>
      <c r="G20" s="259"/>
      <c r="H20" s="260">
        <f>34*292000/1000</f>
        <v>9928</v>
      </c>
    </row>
    <row r="21" spans="2:8" ht="30" customHeight="1" thickBot="1" x14ac:dyDescent="0.25">
      <c r="B21" s="227"/>
      <c r="C21" s="244" t="s">
        <v>113</v>
      </c>
      <c r="D21" s="244"/>
      <c r="E21" s="244">
        <v>49.8</v>
      </c>
      <c r="F21" s="266">
        <v>298000</v>
      </c>
      <c r="G21" s="254"/>
      <c r="H21" s="267">
        <f>E21*F21/1000</f>
        <v>14840.4</v>
      </c>
    </row>
    <row r="22" spans="2:8" ht="24.95" customHeight="1" x14ac:dyDescent="0.2">
      <c r="B22" s="328"/>
      <c r="C22" s="268" t="s">
        <v>102</v>
      </c>
      <c r="D22" s="950">
        <v>6</v>
      </c>
      <c r="E22" s="258">
        <v>1.51</v>
      </c>
      <c r="F22" s="259">
        <v>278000</v>
      </c>
      <c r="G22" s="257">
        <v>420</v>
      </c>
      <c r="H22" s="277">
        <f>G22*D22</f>
        <v>2520</v>
      </c>
    </row>
    <row r="23" spans="2:8" ht="30" customHeight="1" x14ac:dyDescent="0.2">
      <c r="B23" s="327" t="s">
        <v>138</v>
      </c>
      <c r="C23" s="331" t="s">
        <v>103</v>
      </c>
      <c r="D23" s="951"/>
      <c r="E23" s="224">
        <v>1.92</v>
      </c>
      <c r="F23" s="225">
        <v>278000</v>
      </c>
      <c r="G23" s="332">
        <v>534</v>
      </c>
      <c r="H23" s="226">
        <f>G23*6</f>
        <v>3204</v>
      </c>
    </row>
    <row r="24" spans="2:8" ht="24.95" customHeight="1" x14ac:dyDescent="0.2">
      <c r="B24" s="269"/>
      <c r="C24" s="331" t="s">
        <v>104</v>
      </c>
      <c r="D24" s="951"/>
      <c r="E24" s="224">
        <v>2.44</v>
      </c>
      <c r="F24" s="225">
        <v>278000</v>
      </c>
      <c r="G24" s="332">
        <v>678</v>
      </c>
      <c r="H24" s="226">
        <f>G24*6</f>
        <v>4068</v>
      </c>
    </row>
    <row r="25" spans="2:8" ht="24.95" customHeight="1" x14ac:dyDescent="0.2">
      <c r="B25" s="269"/>
      <c r="C25" s="331" t="s">
        <v>105</v>
      </c>
      <c r="D25" s="951"/>
      <c r="E25" s="224">
        <v>2.85</v>
      </c>
      <c r="F25" s="225">
        <v>278000</v>
      </c>
      <c r="G25" s="332">
        <v>792</v>
      </c>
      <c r="H25" s="226">
        <f>G25*6</f>
        <v>4752</v>
      </c>
    </row>
    <row r="26" spans="2:8" ht="24.95" customHeight="1" x14ac:dyDescent="0.2">
      <c r="B26" s="269"/>
      <c r="C26" s="331" t="s">
        <v>106</v>
      </c>
      <c r="D26" s="331">
        <v>10</v>
      </c>
      <c r="E26" s="224">
        <v>4.88</v>
      </c>
      <c r="F26" s="225">
        <v>278000</v>
      </c>
      <c r="G26" s="332">
        <v>1357</v>
      </c>
      <c r="H26" s="226">
        <f>G26*10</f>
        <v>13570</v>
      </c>
    </row>
    <row r="27" spans="2:8" ht="24.95" customHeight="1" x14ac:dyDescent="0.2">
      <c r="B27" s="269"/>
      <c r="C27" s="331" t="s">
        <v>107</v>
      </c>
      <c r="D27" s="331">
        <v>11.7</v>
      </c>
      <c r="E27" s="224">
        <v>8.41</v>
      </c>
      <c r="F27" s="225">
        <v>290000</v>
      </c>
      <c r="G27" s="332">
        <v>2439</v>
      </c>
      <c r="H27" s="349">
        <f>G27*11.7</f>
        <v>28536.3</v>
      </c>
    </row>
    <row r="28" spans="2:8" ht="24.95" customHeight="1" thickBot="1" x14ac:dyDescent="0.25">
      <c r="B28" s="271"/>
      <c r="C28" s="230" t="s">
        <v>147</v>
      </c>
      <c r="D28" s="350">
        <v>10.199999999999999</v>
      </c>
      <c r="E28" s="272">
        <v>8.41</v>
      </c>
      <c r="F28" s="351">
        <v>400000</v>
      </c>
      <c r="G28" s="350">
        <v>3364</v>
      </c>
      <c r="H28" s="352">
        <f>G28*10.2</f>
        <v>34312.799999999996</v>
      </c>
    </row>
    <row r="29" spans="2:8" ht="24.95" customHeight="1" x14ac:dyDescent="0.2">
      <c r="B29" s="234"/>
      <c r="C29" s="236" t="s">
        <v>54</v>
      </c>
      <c r="D29" s="963">
        <v>6</v>
      </c>
      <c r="E29" s="219">
        <v>0.86</v>
      </c>
      <c r="F29" s="220">
        <v>312000</v>
      </c>
      <c r="G29" s="348">
        <v>268</v>
      </c>
      <c r="H29" s="341">
        <f t="shared" ref="H29:H34" si="0">G29*6</f>
        <v>1608</v>
      </c>
    </row>
    <row r="30" spans="2:8" ht="24.95" customHeight="1" x14ac:dyDescent="0.2">
      <c r="B30" s="234" t="s">
        <v>140</v>
      </c>
      <c r="C30" s="338" t="s">
        <v>57</v>
      </c>
      <c r="D30" s="963"/>
      <c r="E30" s="219">
        <v>1.36</v>
      </c>
      <c r="F30" s="225">
        <v>296000</v>
      </c>
      <c r="G30" s="275">
        <v>403</v>
      </c>
      <c r="H30" s="261">
        <f t="shared" si="0"/>
        <v>2418</v>
      </c>
    </row>
    <row r="31" spans="2:8" ht="24.95" customHeight="1" x14ac:dyDescent="0.2">
      <c r="B31" s="276"/>
      <c r="C31" s="338" t="s">
        <v>133</v>
      </c>
      <c r="D31" s="963"/>
      <c r="E31" s="219">
        <v>1.72</v>
      </c>
      <c r="F31" s="225">
        <v>290000</v>
      </c>
      <c r="G31" s="275">
        <v>498</v>
      </c>
      <c r="H31" s="261">
        <f t="shared" si="0"/>
        <v>2988</v>
      </c>
    </row>
    <row r="32" spans="2:8" ht="24.95" customHeight="1" x14ac:dyDescent="0.2">
      <c r="B32" s="276"/>
      <c r="C32" s="338" t="s">
        <v>125</v>
      </c>
      <c r="D32" s="963"/>
      <c r="E32" s="219">
        <v>2.4</v>
      </c>
      <c r="F32" s="225">
        <v>290000</v>
      </c>
      <c r="G32" s="275">
        <v>696</v>
      </c>
      <c r="H32" s="261">
        <f t="shared" si="0"/>
        <v>4176</v>
      </c>
    </row>
    <row r="33" spans="2:8" ht="24.95" customHeight="1" x14ac:dyDescent="0.2">
      <c r="B33" s="276"/>
      <c r="C33" s="338" t="s">
        <v>124</v>
      </c>
      <c r="D33" s="963"/>
      <c r="E33" s="219">
        <v>3</v>
      </c>
      <c r="F33" s="225">
        <v>290000</v>
      </c>
      <c r="G33" s="275">
        <v>870</v>
      </c>
      <c r="H33" s="261">
        <f t="shared" si="0"/>
        <v>5220</v>
      </c>
    </row>
    <row r="34" spans="2:8" ht="24.95" customHeight="1" x14ac:dyDescent="0.2">
      <c r="B34" s="276"/>
      <c r="C34" s="338" t="s">
        <v>123</v>
      </c>
      <c r="D34" s="964"/>
      <c r="E34" s="219">
        <v>3</v>
      </c>
      <c r="F34" s="225">
        <v>290000</v>
      </c>
      <c r="G34" s="275">
        <v>870</v>
      </c>
      <c r="H34" s="261">
        <f t="shared" si="0"/>
        <v>5220</v>
      </c>
    </row>
    <row r="35" spans="2:8" ht="24.95" customHeight="1" x14ac:dyDescent="0.2">
      <c r="B35" s="276"/>
      <c r="C35" s="338" t="s">
        <v>122</v>
      </c>
      <c r="D35" s="338">
        <v>12</v>
      </c>
      <c r="E35" s="219">
        <v>3.6</v>
      </c>
      <c r="F35" s="225">
        <v>290000</v>
      </c>
      <c r="G35" s="275">
        <v>1044</v>
      </c>
      <c r="H35" s="261">
        <f>G35*D35</f>
        <v>12528</v>
      </c>
    </row>
    <row r="36" spans="2:8" ht="24.95" customHeight="1" x14ac:dyDescent="0.2">
      <c r="B36" s="276"/>
      <c r="C36" s="338" t="s">
        <v>120</v>
      </c>
      <c r="D36" s="338">
        <v>6</v>
      </c>
      <c r="E36" s="219">
        <v>3.6</v>
      </c>
      <c r="F36" s="225">
        <v>290000</v>
      </c>
      <c r="G36" s="275">
        <v>1044</v>
      </c>
      <c r="H36" s="261">
        <f>G36*D36</f>
        <v>6264</v>
      </c>
    </row>
    <row r="37" spans="2:8" ht="24.95" customHeight="1" thickBot="1" x14ac:dyDescent="0.25">
      <c r="B37" s="276"/>
      <c r="C37" s="286" t="s">
        <v>121</v>
      </c>
      <c r="D37" s="286">
        <v>12</v>
      </c>
      <c r="E37" s="287">
        <v>7.3</v>
      </c>
      <c r="F37" s="282">
        <v>285000</v>
      </c>
      <c r="G37" s="288">
        <v>2080</v>
      </c>
      <c r="H37" s="289">
        <f>D37*G37</f>
        <v>24960</v>
      </c>
    </row>
    <row r="38" spans="2:8" ht="33" customHeight="1" thickBot="1" x14ac:dyDescent="0.25">
      <c r="B38" s="947" t="s">
        <v>132</v>
      </c>
      <c r="C38" s="948"/>
      <c r="D38" s="948"/>
      <c r="E38" s="948"/>
      <c r="F38" s="948"/>
      <c r="G38" s="948"/>
      <c r="H38" s="949"/>
    </row>
    <row r="39" spans="2:8" ht="26.25" customHeight="1" thickBot="1" x14ac:dyDescent="0.25">
      <c r="B39" s="947" t="s">
        <v>142</v>
      </c>
      <c r="C39" s="948"/>
      <c r="D39" s="948"/>
      <c r="E39" s="948"/>
      <c r="F39" s="948"/>
      <c r="G39" s="948"/>
      <c r="H39" s="949"/>
    </row>
    <row r="40" spans="2:8" ht="24.95" customHeight="1" thickBot="1" x14ac:dyDescent="0.25">
      <c r="B40" s="209"/>
      <c r="C40" s="209"/>
      <c r="D40" s="209"/>
      <c r="E40" s="209"/>
      <c r="F40" s="209"/>
      <c r="G40" s="209"/>
      <c r="H40" s="209"/>
    </row>
    <row r="41" spans="2:8" ht="24.95" customHeight="1" thickBot="1" x14ac:dyDescent="0.25">
      <c r="B41" s="206" t="s">
        <v>30</v>
      </c>
      <c r="C41" s="207" t="s">
        <v>31</v>
      </c>
      <c r="D41" s="207" t="s">
        <v>96</v>
      </c>
      <c r="E41" s="207" t="s">
        <v>1</v>
      </c>
      <c r="F41" s="207" t="s">
        <v>3</v>
      </c>
      <c r="G41" s="207" t="s">
        <v>2</v>
      </c>
      <c r="H41" s="208" t="s">
        <v>100</v>
      </c>
    </row>
    <row r="42" spans="2:8" s="210" customFormat="1" ht="24.95" customHeight="1" thickBot="1" x14ac:dyDescent="0.25">
      <c r="B42" s="214" t="s">
        <v>127</v>
      </c>
      <c r="C42" s="213" t="s">
        <v>126</v>
      </c>
      <c r="D42" s="213">
        <v>6</v>
      </c>
      <c r="E42" s="213">
        <v>1.31</v>
      </c>
      <c r="F42" s="213">
        <v>297000</v>
      </c>
      <c r="G42" s="215">
        <f>E42*F42/1000</f>
        <v>389.07</v>
      </c>
      <c r="H42" s="216">
        <f>G42*6</f>
        <v>2334.42</v>
      </c>
    </row>
    <row r="43" spans="2:8" ht="24.95" customHeight="1" x14ac:dyDescent="0.2">
      <c r="B43" s="211" t="s">
        <v>19</v>
      </c>
      <c r="C43" s="336">
        <v>6.5</v>
      </c>
      <c r="D43" s="218">
        <v>11.7</v>
      </c>
      <c r="E43" s="219">
        <v>6.15</v>
      </c>
      <c r="F43" s="220">
        <v>315000</v>
      </c>
      <c r="G43" s="220">
        <v>1937</v>
      </c>
      <c r="H43" s="221">
        <f>G43*D43</f>
        <v>22662.899999999998</v>
      </c>
    </row>
    <row r="44" spans="2:8" ht="24.95" customHeight="1" x14ac:dyDescent="0.2">
      <c r="B44" s="222"/>
      <c r="C44" s="331">
        <v>8</v>
      </c>
      <c r="D44" s="952">
        <v>12</v>
      </c>
      <c r="E44" s="224">
        <v>7.05</v>
      </c>
      <c r="F44" s="225">
        <v>310000</v>
      </c>
      <c r="G44" s="225">
        <v>2186</v>
      </c>
      <c r="H44" s="226">
        <f>G44*12</f>
        <v>26232</v>
      </c>
    </row>
    <row r="45" spans="2:8" ht="24.95" customHeight="1" x14ac:dyDescent="0.2">
      <c r="B45" s="227"/>
      <c r="C45" s="331">
        <v>12</v>
      </c>
      <c r="D45" s="952"/>
      <c r="E45" s="228">
        <v>10.8</v>
      </c>
      <c r="F45" s="225">
        <v>320000</v>
      </c>
      <c r="G45" s="225">
        <v>3456</v>
      </c>
      <c r="H45" s="226">
        <f>G45*12</f>
        <v>41472</v>
      </c>
    </row>
    <row r="46" spans="2:8" ht="24.95" customHeight="1" x14ac:dyDescent="0.2">
      <c r="B46" s="227"/>
      <c r="C46" s="331">
        <v>14</v>
      </c>
      <c r="D46" s="952"/>
      <c r="E46" s="228">
        <v>12.7</v>
      </c>
      <c r="F46" s="225">
        <v>34000</v>
      </c>
      <c r="G46" s="225">
        <v>4064</v>
      </c>
      <c r="H46" s="226">
        <f>G46*12</f>
        <v>48768</v>
      </c>
    </row>
    <row r="47" spans="2:8" ht="24.95" customHeight="1" thickBot="1" x14ac:dyDescent="0.25">
      <c r="B47" s="229"/>
      <c r="C47" s="230">
        <v>16</v>
      </c>
      <c r="D47" s="953"/>
      <c r="E47" s="231">
        <v>14.5</v>
      </c>
      <c r="F47" s="232">
        <v>320000</v>
      </c>
      <c r="G47" s="232">
        <v>4640</v>
      </c>
      <c r="H47" s="233">
        <f>G47*12</f>
        <v>55680</v>
      </c>
    </row>
    <row r="48" spans="2:8" ht="30" customHeight="1" x14ac:dyDescent="0.2">
      <c r="B48" s="314" t="s">
        <v>114</v>
      </c>
      <c r="C48" s="974" t="s">
        <v>116</v>
      </c>
      <c r="D48" s="975"/>
      <c r="E48" s="315"/>
      <c r="F48" s="316"/>
      <c r="G48" s="259"/>
      <c r="H48" s="277">
        <v>6100</v>
      </c>
    </row>
    <row r="49" spans="1:8" ht="30" customHeight="1" x14ac:dyDescent="0.2">
      <c r="B49" s="239" t="s">
        <v>115</v>
      </c>
      <c r="C49" s="976" t="s">
        <v>118</v>
      </c>
      <c r="D49" s="977"/>
      <c r="E49" s="228"/>
      <c r="F49" s="212"/>
      <c r="G49" s="225"/>
      <c r="H49" s="226">
        <v>9600</v>
      </c>
    </row>
    <row r="50" spans="1:8" ht="30" customHeight="1" x14ac:dyDescent="0.2">
      <c r="B50" s="242"/>
      <c r="C50" s="976" t="s">
        <v>119</v>
      </c>
      <c r="D50" s="977"/>
      <c r="E50" s="228"/>
      <c r="F50" s="212"/>
      <c r="G50" s="225"/>
      <c r="H50" s="226">
        <v>9600</v>
      </c>
    </row>
    <row r="51" spans="1:8" ht="30" customHeight="1" thickBot="1" x14ac:dyDescent="0.25">
      <c r="B51" s="317"/>
      <c r="C51" s="978" t="s">
        <v>117</v>
      </c>
      <c r="D51" s="979"/>
      <c r="E51" s="231"/>
      <c r="F51" s="319"/>
      <c r="G51" s="232"/>
      <c r="H51" s="233">
        <v>10150</v>
      </c>
    </row>
    <row r="52" spans="1:8" ht="30" customHeight="1" x14ac:dyDescent="0.2">
      <c r="A52" s="320"/>
      <c r="B52" s="324" t="s">
        <v>134</v>
      </c>
      <c r="C52" s="330" t="s">
        <v>135</v>
      </c>
      <c r="D52" s="980" t="s">
        <v>143</v>
      </c>
      <c r="E52" s="981"/>
      <c r="F52" s="981"/>
      <c r="G52" s="982"/>
      <c r="H52" s="321">
        <v>260</v>
      </c>
    </row>
    <row r="53" spans="1:8" ht="30" customHeight="1" x14ac:dyDescent="0.2">
      <c r="A53" s="313"/>
      <c r="B53" s="325"/>
      <c r="C53" s="331" t="s">
        <v>136</v>
      </c>
      <c r="D53" s="983"/>
      <c r="E53" s="984"/>
      <c r="F53" s="984"/>
      <c r="G53" s="985"/>
      <c r="H53" s="322">
        <v>157</v>
      </c>
    </row>
    <row r="54" spans="1:8" ht="30" customHeight="1" thickBot="1" x14ac:dyDescent="0.25">
      <c r="A54" s="313"/>
      <c r="B54" s="326"/>
      <c r="C54" s="230" t="s">
        <v>137</v>
      </c>
      <c r="D54" s="986"/>
      <c r="E54" s="987"/>
      <c r="F54" s="987"/>
      <c r="G54" s="988"/>
      <c r="H54" s="323">
        <v>90</v>
      </c>
    </row>
    <row r="55" spans="1:8" ht="30.95" customHeight="1" x14ac:dyDescent="0.2">
      <c r="A55" s="320"/>
      <c r="B55" s="324" t="s">
        <v>144</v>
      </c>
      <c r="C55" s="330">
        <v>3.2</v>
      </c>
      <c r="D55" s="968" t="s">
        <v>145</v>
      </c>
      <c r="E55" s="969"/>
      <c r="F55" s="969"/>
      <c r="G55" s="970"/>
      <c r="H55" s="321">
        <f>5*390</f>
        <v>1950</v>
      </c>
    </row>
    <row r="56" spans="1:8" ht="30.95" customHeight="1" thickBot="1" x14ac:dyDescent="0.25">
      <c r="A56" s="313"/>
      <c r="B56" s="326"/>
      <c r="C56" s="339">
        <v>4</v>
      </c>
      <c r="D56" s="971"/>
      <c r="E56" s="972"/>
      <c r="F56" s="972"/>
      <c r="G56" s="973"/>
      <c r="H56" s="323">
        <f>5*390</f>
        <v>1950</v>
      </c>
    </row>
    <row r="57" spans="1:8" ht="30" customHeight="1" thickBot="1" x14ac:dyDescent="0.25">
      <c r="B57" s="965" t="s">
        <v>132</v>
      </c>
      <c r="C57" s="966"/>
      <c r="D57" s="966"/>
      <c r="E57" s="966"/>
      <c r="F57" s="966"/>
      <c r="G57" s="966"/>
      <c r="H57" s="967"/>
    </row>
    <row r="58" spans="1:8" ht="24.95" customHeight="1" thickBot="1" x14ac:dyDescent="0.25">
      <c r="B58" s="947" t="s">
        <v>129</v>
      </c>
      <c r="C58" s="948"/>
      <c r="D58" s="948"/>
      <c r="E58" s="948"/>
      <c r="F58" s="948"/>
      <c r="G58" s="948"/>
      <c r="H58" s="949"/>
    </row>
    <row r="59" spans="1:8" ht="24.95" customHeight="1" thickBot="1" x14ac:dyDescent="0.25">
      <c r="B59" s="947" t="s">
        <v>142</v>
      </c>
      <c r="C59" s="948"/>
      <c r="D59" s="948"/>
      <c r="E59" s="948"/>
      <c r="F59" s="948"/>
      <c r="G59" s="948"/>
      <c r="H59" s="949"/>
    </row>
    <row r="61" spans="1:8" ht="20.25" x14ac:dyDescent="0.2">
      <c r="E61" s="329"/>
      <c r="F61" s="329"/>
      <c r="G61" s="329" t="s">
        <v>128</v>
      </c>
    </row>
    <row r="63" spans="1:8" ht="14.25" x14ac:dyDescent="0.2">
      <c r="B63" s="278"/>
    </row>
    <row r="64" spans="1:8" ht="14.25" x14ac:dyDescent="0.2">
      <c r="B64" s="278"/>
    </row>
    <row r="65" spans="2:2" ht="14.25" x14ac:dyDescent="0.2">
      <c r="B65" s="278"/>
    </row>
    <row r="66" spans="2:2" ht="14.25" x14ac:dyDescent="0.2">
      <c r="B66" s="278"/>
    </row>
  </sheetData>
  <mergeCells count="22">
    <mergeCell ref="B39:H39"/>
    <mergeCell ref="C3:F3"/>
    <mergeCell ref="G3:H3"/>
    <mergeCell ref="G4:H4"/>
    <mergeCell ref="G5:H5"/>
    <mergeCell ref="G6:H6"/>
    <mergeCell ref="G7:H7"/>
    <mergeCell ref="D11:D14"/>
    <mergeCell ref="D17:D19"/>
    <mergeCell ref="D22:D25"/>
    <mergeCell ref="D29:D34"/>
    <mergeCell ref="B38:H38"/>
    <mergeCell ref="D55:G56"/>
    <mergeCell ref="B57:H57"/>
    <mergeCell ref="B58:H58"/>
    <mergeCell ref="B59:H59"/>
    <mergeCell ref="D44:D47"/>
    <mergeCell ref="C48:D48"/>
    <mergeCell ref="C49:D49"/>
    <mergeCell ref="C50:D50"/>
    <mergeCell ref="C51:D51"/>
    <mergeCell ref="D52:G54"/>
  </mergeCells>
  <pageMargins left="0.11811023622047245" right="0.11811023622047245" top="0.11811023622047245" bottom="0.35433070866141736" header="0.31496062992125984" footer="0.31496062992125984"/>
  <pageSetup paperSize="9" scale="87" orientation="portrait" horizontalDpi="0" verticalDpi="0" r:id="rId1"/>
  <rowBreaks count="1" manualBreakCount="1">
    <brk id="39" max="7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showWhiteSpace="0" view="pageBreakPreview" topLeftCell="A32" zoomScaleNormal="80" zoomScaleSheetLayoutView="100" zoomScalePageLayoutView="50" workbookViewId="0">
      <selection activeCell="M77" sqref="M77"/>
    </sheetView>
  </sheetViews>
  <sheetFormatPr defaultColWidth="9" defaultRowHeight="12.75" x14ac:dyDescent="0.2"/>
  <cols>
    <col min="1" max="1" width="5" style="196" customWidth="1"/>
    <col min="2" max="2" width="32.33203125" style="196" customWidth="1"/>
    <col min="3" max="3" width="22.6640625" style="196" customWidth="1"/>
    <col min="4" max="4" width="10.6640625" style="196" customWidth="1"/>
    <col min="5" max="5" width="10.1640625" style="196" customWidth="1"/>
    <col min="6" max="6" width="11.83203125" style="196" customWidth="1"/>
    <col min="7" max="7" width="16.5" style="196" customWidth="1"/>
    <col min="8" max="8" width="19" style="196" customWidth="1"/>
    <col min="9" max="16384" width="9" style="196"/>
  </cols>
  <sheetData>
    <row r="1" spans="2:8" ht="11.25" hidden="1" customHeight="1" x14ac:dyDescent="0.2">
      <c r="B1" s="197"/>
      <c r="C1" s="198"/>
      <c r="D1" s="198"/>
      <c r="E1" s="197"/>
      <c r="F1" s="197"/>
      <c r="G1" s="197"/>
      <c r="H1" s="197"/>
    </row>
    <row r="2" spans="2:8" ht="11.25" customHeight="1" x14ac:dyDescent="0.2">
      <c r="B2" s="197"/>
      <c r="C2" s="198"/>
      <c r="D2" s="198"/>
      <c r="E2" s="197"/>
      <c r="F2" s="197"/>
      <c r="G2" s="197"/>
      <c r="H2" s="197"/>
    </row>
    <row r="3" spans="2:8" ht="14.1" customHeight="1" x14ac:dyDescent="0.2">
      <c r="B3" s="197"/>
      <c r="C3" s="954"/>
      <c r="D3" s="954"/>
      <c r="E3" s="954"/>
      <c r="F3" s="954"/>
      <c r="G3" s="955" t="s">
        <v>161</v>
      </c>
      <c r="H3" s="955"/>
    </row>
    <row r="4" spans="2:8" ht="14.1" customHeight="1" x14ac:dyDescent="0.2">
      <c r="B4" s="356" t="s">
        <v>82</v>
      </c>
      <c r="C4" s="200"/>
      <c r="D4" s="200"/>
      <c r="E4" s="201"/>
      <c r="F4" s="201"/>
      <c r="G4" s="958" t="s">
        <v>85</v>
      </c>
      <c r="H4" s="958"/>
    </row>
    <row r="5" spans="2:8" ht="14.1" customHeight="1" x14ac:dyDescent="0.2">
      <c r="B5" s="357" t="s">
        <v>83</v>
      </c>
      <c r="C5" s="203"/>
      <c r="D5" s="203"/>
      <c r="E5" s="203"/>
      <c r="F5" s="203"/>
      <c r="G5" s="959" t="s">
        <v>101</v>
      </c>
      <c r="H5" s="959"/>
    </row>
    <row r="6" spans="2:8" ht="30" customHeight="1" x14ac:dyDescent="0.2">
      <c r="B6" s="358" t="s">
        <v>89</v>
      </c>
      <c r="C6" s="205"/>
      <c r="D6" s="205"/>
      <c r="E6" s="205"/>
      <c r="F6" s="205"/>
      <c r="G6" s="960" t="s">
        <v>97</v>
      </c>
      <c r="H6" s="960"/>
    </row>
    <row r="7" spans="2:8" ht="29.25" customHeight="1" x14ac:dyDescent="0.2">
      <c r="B7" s="358" t="s">
        <v>84</v>
      </c>
      <c r="C7" s="205"/>
      <c r="D7" s="205"/>
      <c r="E7" s="205"/>
      <c r="F7" s="205"/>
      <c r="G7" s="961" t="s">
        <v>87</v>
      </c>
      <c r="H7" s="961"/>
    </row>
    <row r="8" spans="2:8" ht="11.25" customHeight="1" x14ac:dyDescent="0.2">
      <c r="B8" s="197"/>
      <c r="C8" s="198"/>
      <c r="D8" s="198"/>
      <c r="E8" s="197"/>
      <c r="F8" s="197"/>
      <c r="G8" s="197"/>
      <c r="H8" s="197"/>
    </row>
    <row r="9" spans="2:8" ht="14.1" customHeight="1" thickBot="1" x14ac:dyDescent="0.25">
      <c r="B9" s="205"/>
      <c r="C9" s="205"/>
      <c r="D9" s="205"/>
      <c r="E9" s="205"/>
      <c r="F9" s="205"/>
      <c r="G9" s="205"/>
      <c r="H9" s="205"/>
    </row>
    <row r="10" spans="2:8" ht="24.95" customHeight="1" thickBot="1" x14ac:dyDescent="0.25">
      <c r="B10" s="369" t="s">
        <v>30</v>
      </c>
      <c r="C10" s="370" t="s">
        <v>31</v>
      </c>
      <c r="D10" s="370" t="s">
        <v>96</v>
      </c>
      <c r="E10" s="991" t="s">
        <v>3</v>
      </c>
      <c r="F10" s="993"/>
      <c r="G10" s="370" t="s">
        <v>2</v>
      </c>
      <c r="H10" s="371" t="s">
        <v>100</v>
      </c>
    </row>
    <row r="11" spans="2:8" ht="24.95" customHeight="1" x14ac:dyDescent="0.2">
      <c r="B11" s="284" t="s">
        <v>0</v>
      </c>
      <c r="C11" s="363">
        <v>8</v>
      </c>
      <c r="D11" s="377">
        <v>6</v>
      </c>
      <c r="E11" s="1005">
        <v>280000</v>
      </c>
      <c r="F11" s="1006"/>
      <c r="G11" s="257">
        <v>115</v>
      </c>
      <c r="H11" s="260">
        <f>G11*6</f>
        <v>690</v>
      </c>
    </row>
    <row r="12" spans="2:8" ht="24.95" customHeight="1" x14ac:dyDescent="0.2">
      <c r="B12" s="211"/>
      <c r="C12" s="364">
        <v>10</v>
      </c>
      <c r="D12" s="1026">
        <v>11.7</v>
      </c>
      <c r="E12" s="997">
        <v>250000</v>
      </c>
      <c r="F12" s="998"/>
      <c r="G12" s="365">
        <v>163</v>
      </c>
      <c r="H12" s="261">
        <f>G12*11.7</f>
        <v>1907.1</v>
      </c>
    </row>
    <row r="13" spans="2:8" ht="24.95" customHeight="1" x14ac:dyDescent="0.2">
      <c r="B13" s="222"/>
      <c r="C13" s="364">
        <v>12</v>
      </c>
      <c r="D13" s="1026"/>
      <c r="E13" s="997">
        <v>242000</v>
      </c>
      <c r="F13" s="998"/>
      <c r="G13" s="365">
        <v>227</v>
      </c>
      <c r="H13" s="261">
        <f>G13*11.7</f>
        <v>2655.8999999999996</v>
      </c>
    </row>
    <row r="14" spans="2:8" ht="24.95" customHeight="1" x14ac:dyDescent="0.2">
      <c r="B14" s="227"/>
      <c r="C14" s="364">
        <v>14</v>
      </c>
      <c r="D14" s="1026"/>
      <c r="E14" s="997">
        <v>236500</v>
      </c>
      <c r="F14" s="998"/>
      <c r="G14" s="365">
        <v>296</v>
      </c>
      <c r="H14" s="261">
        <f>G14*11.7</f>
        <v>3463.2</v>
      </c>
    </row>
    <row r="15" spans="2:8" ht="24.95" customHeight="1" thickBot="1" x14ac:dyDescent="0.25">
      <c r="B15" s="229"/>
      <c r="C15" s="230">
        <v>16</v>
      </c>
      <c r="D15" s="1027"/>
      <c r="E15" s="999">
        <v>235000</v>
      </c>
      <c r="F15" s="1000"/>
      <c r="G15" s="366">
        <v>383</v>
      </c>
      <c r="H15" s="264">
        <f>G15*11.7</f>
        <v>4481.0999999999995</v>
      </c>
    </row>
    <row r="16" spans="2:8" ht="24.95" customHeight="1" x14ac:dyDescent="0.2">
      <c r="B16" s="994" t="s">
        <v>146</v>
      </c>
      <c r="C16" s="380">
        <v>10</v>
      </c>
      <c r="D16" s="377">
        <v>12</v>
      </c>
      <c r="E16" s="1005">
        <v>260000</v>
      </c>
      <c r="F16" s="1006"/>
      <c r="G16" s="257">
        <v>160</v>
      </c>
      <c r="H16" s="260">
        <f>G16*12</f>
        <v>1920</v>
      </c>
    </row>
    <row r="17" spans="2:8" ht="24.95" customHeight="1" x14ac:dyDescent="0.2">
      <c r="B17" s="995"/>
      <c r="C17" s="381">
        <v>12</v>
      </c>
      <c r="D17" s="383">
        <v>11.75</v>
      </c>
      <c r="E17" s="997">
        <v>245000</v>
      </c>
      <c r="F17" s="998"/>
      <c r="G17" s="382">
        <v>226</v>
      </c>
      <c r="H17" s="261">
        <f>G17*11.75</f>
        <v>2655.5</v>
      </c>
    </row>
    <row r="18" spans="2:8" ht="24.95" customHeight="1" x14ac:dyDescent="0.2">
      <c r="B18" s="995"/>
      <c r="C18" s="381">
        <v>14</v>
      </c>
      <c r="D18" s="383">
        <v>12.05</v>
      </c>
      <c r="E18" s="997">
        <v>245000</v>
      </c>
      <c r="F18" s="998"/>
      <c r="G18" s="382">
        <v>296</v>
      </c>
      <c r="H18" s="261">
        <f>G18*12.05</f>
        <v>3566.8</v>
      </c>
    </row>
    <row r="19" spans="2:8" ht="24.95" customHeight="1" thickBot="1" x14ac:dyDescent="0.25">
      <c r="B19" s="996"/>
      <c r="C19" s="372">
        <v>80</v>
      </c>
      <c r="D19" s="373"/>
      <c r="E19" s="999">
        <v>255000</v>
      </c>
      <c r="F19" s="1000"/>
      <c r="G19" s="374">
        <v>10062</v>
      </c>
      <c r="H19" s="375"/>
    </row>
    <row r="20" spans="2:8" ht="30" customHeight="1" x14ac:dyDescent="0.2">
      <c r="B20" s="211" t="s">
        <v>8</v>
      </c>
      <c r="C20" s="359" t="s">
        <v>108</v>
      </c>
      <c r="D20" s="340">
        <v>6</v>
      </c>
      <c r="E20" s="1005">
        <v>287000</v>
      </c>
      <c r="F20" s="1006"/>
      <c r="G20" s="220">
        <v>695</v>
      </c>
      <c r="H20" s="341">
        <f>G20*6</f>
        <v>4170</v>
      </c>
    </row>
    <row r="21" spans="2:8" ht="24.95" customHeight="1" x14ac:dyDescent="0.2">
      <c r="B21" s="222"/>
      <c r="C21" s="355" t="s">
        <v>109</v>
      </c>
      <c r="D21" s="952">
        <v>12</v>
      </c>
      <c r="E21" s="997">
        <v>284000</v>
      </c>
      <c r="F21" s="998"/>
      <c r="G21" s="225">
        <v>866</v>
      </c>
      <c r="H21" s="261">
        <f>G21*12</f>
        <v>10392</v>
      </c>
    </row>
    <row r="22" spans="2:8" ht="24.95" customHeight="1" x14ac:dyDescent="0.2">
      <c r="B22" s="262"/>
      <c r="C22" s="355" t="s">
        <v>110</v>
      </c>
      <c r="D22" s="952"/>
      <c r="E22" s="997">
        <v>284000</v>
      </c>
      <c r="F22" s="998"/>
      <c r="G22" s="225">
        <v>1931</v>
      </c>
      <c r="H22" s="261">
        <f>G22*12</f>
        <v>23172</v>
      </c>
    </row>
    <row r="23" spans="2:8" ht="24.95" customHeight="1" thickBot="1" x14ac:dyDescent="0.25">
      <c r="B23" s="262"/>
      <c r="C23" s="244" t="s">
        <v>111</v>
      </c>
      <c r="D23" s="1015"/>
      <c r="E23" s="999">
        <v>284000</v>
      </c>
      <c r="F23" s="1000"/>
      <c r="G23" s="282">
        <v>3039</v>
      </c>
      <c r="H23" s="289">
        <f>G23*12</f>
        <v>36468</v>
      </c>
    </row>
    <row r="24" spans="2:8" ht="24.95" customHeight="1" x14ac:dyDescent="0.2">
      <c r="B24" s="1009" t="s">
        <v>159</v>
      </c>
      <c r="C24" s="974" t="s">
        <v>149</v>
      </c>
      <c r="D24" s="975"/>
      <c r="E24" s="1005">
        <v>283000</v>
      </c>
      <c r="F24" s="1006"/>
      <c r="G24" s="1005">
        <v>5490</v>
      </c>
      <c r="H24" s="1012"/>
    </row>
    <row r="25" spans="2:8" ht="30" customHeight="1" x14ac:dyDescent="0.2">
      <c r="B25" s="1010"/>
      <c r="C25" s="976" t="s">
        <v>112</v>
      </c>
      <c r="D25" s="977"/>
      <c r="E25" s="997">
        <v>294000</v>
      </c>
      <c r="F25" s="998"/>
      <c r="G25" s="997">
        <v>9996</v>
      </c>
      <c r="H25" s="1013"/>
    </row>
    <row r="26" spans="2:8" ht="30" customHeight="1" thickBot="1" x14ac:dyDescent="0.25">
      <c r="B26" s="1011"/>
      <c r="C26" s="978" t="s">
        <v>113</v>
      </c>
      <c r="D26" s="979"/>
      <c r="E26" s="999">
        <v>298000</v>
      </c>
      <c r="F26" s="1000"/>
      <c r="G26" s="999">
        <v>14840</v>
      </c>
      <c r="H26" s="1014"/>
    </row>
    <row r="27" spans="2:8" ht="24.95" customHeight="1" x14ac:dyDescent="0.2">
      <c r="B27" s="327"/>
      <c r="C27" s="376" t="s">
        <v>102</v>
      </c>
      <c r="D27" s="964">
        <v>6</v>
      </c>
      <c r="E27" s="1005">
        <v>278000</v>
      </c>
      <c r="F27" s="1006"/>
      <c r="G27" s="340">
        <v>420</v>
      </c>
      <c r="H27" s="238">
        <f>G27*D27</f>
        <v>2520</v>
      </c>
    </row>
    <row r="28" spans="2:8" ht="30" customHeight="1" x14ac:dyDescent="0.2">
      <c r="B28" s="327" t="s">
        <v>138</v>
      </c>
      <c r="C28" s="362" t="s">
        <v>103</v>
      </c>
      <c r="D28" s="951"/>
      <c r="E28" s="997">
        <v>278000</v>
      </c>
      <c r="F28" s="998"/>
      <c r="G28" s="361">
        <v>534</v>
      </c>
      <c r="H28" s="226">
        <f>G28*6</f>
        <v>3204</v>
      </c>
    </row>
    <row r="29" spans="2:8" ht="24.95" customHeight="1" x14ac:dyDescent="0.2">
      <c r="B29" s="269"/>
      <c r="C29" s="362" t="s">
        <v>104</v>
      </c>
      <c r="D29" s="951"/>
      <c r="E29" s="997">
        <v>278000</v>
      </c>
      <c r="F29" s="998"/>
      <c r="G29" s="361">
        <v>678</v>
      </c>
      <c r="H29" s="226">
        <f>G29*6</f>
        <v>4068</v>
      </c>
    </row>
    <row r="30" spans="2:8" ht="24.95" customHeight="1" x14ac:dyDescent="0.2">
      <c r="B30" s="269"/>
      <c r="C30" s="362" t="s">
        <v>105</v>
      </c>
      <c r="D30" s="951"/>
      <c r="E30" s="997">
        <v>278000</v>
      </c>
      <c r="F30" s="998"/>
      <c r="G30" s="361">
        <v>792</v>
      </c>
      <c r="H30" s="226">
        <f>G30*6</f>
        <v>4752</v>
      </c>
    </row>
    <row r="31" spans="2:8" ht="24.95" customHeight="1" x14ac:dyDescent="0.2">
      <c r="B31" s="269"/>
      <c r="C31" s="362" t="s">
        <v>106</v>
      </c>
      <c r="D31" s="362">
        <v>10</v>
      </c>
      <c r="E31" s="997">
        <v>278000</v>
      </c>
      <c r="F31" s="998"/>
      <c r="G31" s="361">
        <v>1357</v>
      </c>
      <c r="H31" s="226">
        <f>G31*10</f>
        <v>13570</v>
      </c>
    </row>
    <row r="32" spans="2:8" ht="24.95" customHeight="1" x14ac:dyDescent="0.2">
      <c r="B32" s="269"/>
      <c r="C32" s="362" t="s">
        <v>107</v>
      </c>
      <c r="D32" s="362">
        <v>11.7</v>
      </c>
      <c r="E32" s="997">
        <v>290000</v>
      </c>
      <c r="F32" s="998"/>
      <c r="G32" s="361">
        <v>2439</v>
      </c>
      <c r="H32" s="349">
        <f>G32*11.7</f>
        <v>28536.3</v>
      </c>
    </row>
    <row r="33" spans="2:8" ht="24.95" customHeight="1" thickBot="1" x14ac:dyDescent="0.25">
      <c r="B33" s="271"/>
      <c r="C33" s="230" t="s">
        <v>182</v>
      </c>
      <c r="D33" s="350">
        <v>10.199999999999999</v>
      </c>
      <c r="E33" s="1007">
        <v>400000</v>
      </c>
      <c r="F33" s="1008"/>
      <c r="G33" s="350">
        <v>3364</v>
      </c>
      <c r="H33" s="352">
        <f>G33*10.2</f>
        <v>34312.799999999996</v>
      </c>
    </row>
    <row r="34" spans="2:8" ht="24.95" customHeight="1" x14ac:dyDescent="0.2">
      <c r="B34" s="234" t="s">
        <v>140</v>
      </c>
      <c r="C34" s="236" t="s">
        <v>54</v>
      </c>
      <c r="D34" s="962">
        <v>6</v>
      </c>
      <c r="E34" s="1005">
        <v>325000</v>
      </c>
      <c r="F34" s="1006"/>
      <c r="G34" s="348">
        <v>280</v>
      </c>
      <c r="H34" s="341">
        <f>G34*6</f>
        <v>1680</v>
      </c>
    </row>
    <row r="35" spans="2:8" ht="24.95" customHeight="1" x14ac:dyDescent="0.2">
      <c r="B35" s="234"/>
      <c r="C35" s="360" t="s">
        <v>57</v>
      </c>
      <c r="D35" s="963"/>
      <c r="E35" s="997">
        <v>311000</v>
      </c>
      <c r="F35" s="998"/>
      <c r="G35" s="275">
        <v>423</v>
      </c>
      <c r="H35" s="261">
        <f t="shared" ref="H35:H42" si="0">G35*6</f>
        <v>2538</v>
      </c>
    </row>
    <row r="36" spans="2:8" ht="24.95" customHeight="1" x14ac:dyDescent="0.2">
      <c r="B36" s="276"/>
      <c r="C36" s="360" t="s">
        <v>133</v>
      </c>
      <c r="D36" s="963"/>
      <c r="E36" s="997">
        <v>300000</v>
      </c>
      <c r="F36" s="998"/>
      <c r="G36" s="275">
        <v>520</v>
      </c>
      <c r="H36" s="261">
        <f t="shared" si="0"/>
        <v>3120</v>
      </c>
    </row>
    <row r="37" spans="2:8" ht="24.95" customHeight="1" x14ac:dyDescent="0.2">
      <c r="B37" s="276"/>
      <c r="C37" s="360" t="s">
        <v>125</v>
      </c>
      <c r="D37" s="963"/>
      <c r="E37" s="997">
        <v>300000</v>
      </c>
      <c r="F37" s="998"/>
      <c r="G37" s="275">
        <v>720</v>
      </c>
      <c r="H37" s="261">
        <f>G37*6</f>
        <v>4320</v>
      </c>
    </row>
    <row r="38" spans="2:8" ht="24.95" customHeight="1" thickBot="1" x14ac:dyDescent="0.25">
      <c r="B38" s="276"/>
      <c r="C38" s="360" t="s">
        <v>124</v>
      </c>
      <c r="D38" s="963"/>
      <c r="E38" s="999">
        <v>300000</v>
      </c>
      <c r="F38" s="1000"/>
      <c r="G38" s="275">
        <v>900</v>
      </c>
      <c r="H38" s="261">
        <f t="shared" si="0"/>
        <v>5400</v>
      </c>
    </row>
    <row r="39" spans="2:8" ht="33" customHeight="1" thickBot="1" x14ac:dyDescent="0.25">
      <c r="B39" s="947" t="s">
        <v>132</v>
      </c>
      <c r="C39" s="948"/>
      <c r="D39" s="948"/>
      <c r="E39" s="948"/>
      <c r="F39" s="948"/>
      <c r="G39" s="948"/>
      <c r="H39" s="949"/>
    </row>
    <row r="40" spans="2:8" ht="26.25" customHeight="1" thickBot="1" x14ac:dyDescent="0.25">
      <c r="B40" s="947" t="s">
        <v>142</v>
      </c>
      <c r="C40" s="948"/>
      <c r="D40" s="948"/>
      <c r="E40" s="948"/>
      <c r="F40" s="948"/>
      <c r="G40" s="948"/>
      <c r="H40" s="949"/>
    </row>
    <row r="41" spans="2:8" ht="24.95" customHeight="1" thickBot="1" x14ac:dyDescent="0.25">
      <c r="B41" s="206" t="s">
        <v>30</v>
      </c>
      <c r="C41" s="207" t="s">
        <v>31</v>
      </c>
      <c r="D41" s="207" t="s">
        <v>96</v>
      </c>
      <c r="E41" s="991" t="s">
        <v>3</v>
      </c>
      <c r="F41" s="993"/>
      <c r="G41" s="207" t="s">
        <v>2</v>
      </c>
      <c r="H41" s="208" t="s">
        <v>100</v>
      </c>
    </row>
    <row r="42" spans="2:8" ht="24.95" customHeight="1" x14ac:dyDescent="0.2">
      <c r="B42" s="276"/>
      <c r="C42" s="360" t="s">
        <v>123</v>
      </c>
      <c r="D42" s="367">
        <v>6</v>
      </c>
      <c r="E42" s="1005">
        <v>300000</v>
      </c>
      <c r="F42" s="1006"/>
      <c r="G42" s="275">
        <v>900</v>
      </c>
      <c r="H42" s="261">
        <f t="shared" si="0"/>
        <v>5400</v>
      </c>
    </row>
    <row r="43" spans="2:8" ht="24.95" customHeight="1" x14ac:dyDescent="0.2">
      <c r="B43" s="276"/>
      <c r="C43" s="360" t="s">
        <v>122</v>
      </c>
      <c r="D43" s="368">
        <v>12</v>
      </c>
      <c r="E43" s="997">
        <v>300000</v>
      </c>
      <c r="F43" s="998"/>
      <c r="G43" s="275">
        <v>1080</v>
      </c>
      <c r="H43" s="261">
        <f>G43*D43</f>
        <v>12960</v>
      </c>
    </row>
    <row r="44" spans="2:8" ht="24.95" customHeight="1" x14ac:dyDescent="0.2">
      <c r="B44" s="276"/>
      <c r="C44" s="360" t="s">
        <v>120</v>
      </c>
      <c r="D44" s="368">
        <v>6</v>
      </c>
      <c r="E44" s="997">
        <v>290000</v>
      </c>
      <c r="F44" s="998"/>
      <c r="G44" s="275">
        <v>1080</v>
      </c>
      <c r="H44" s="261">
        <f>G44*D44</f>
        <v>6480</v>
      </c>
    </row>
    <row r="45" spans="2:8" ht="24.95" customHeight="1" thickBot="1" x14ac:dyDescent="0.25">
      <c r="B45" s="276"/>
      <c r="C45" s="286" t="s">
        <v>121</v>
      </c>
      <c r="D45" s="286">
        <v>12</v>
      </c>
      <c r="E45" s="999">
        <v>300000</v>
      </c>
      <c r="F45" s="1000"/>
      <c r="G45" s="288">
        <v>2200</v>
      </c>
      <c r="H45" s="289">
        <f>D45*G45</f>
        <v>26400</v>
      </c>
    </row>
    <row r="46" spans="2:8" s="210" customFormat="1" ht="24.95" customHeight="1" thickBot="1" x14ac:dyDescent="0.25">
      <c r="B46" s="214" t="s">
        <v>127</v>
      </c>
      <c r="C46" s="213" t="s">
        <v>126</v>
      </c>
      <c r="D46" s="213">
        <v>6</v>
      </c>
      <c r="E46" s="1034">
        <v>297000</v>
      </c>
      <c r="F46" s="1035"/>
      <c r="G46" s="215">
        <v>389</v>
      </c>
      <c r="H46" s="216">
        <f>G46*6</f>
        <v>2334</v>
      </c>
    </row>
    <row r="47" spans="2:8" ht="24.95" customHeight="1" x14ac:dyDescent="0.2">
      <c r="B47" s="211" t="s">
        <v>19</v>
      </c>
      <c r="C47" s="359">
        <v>6.5</v>
      </c>
      <c r="D47" s="218">
        <v>11.7</v>
      </c>
      <c r="E47" s="1005">
        <v>315000</v>
      </c>
      <c r="F47" s="1006"/>
      <c r="G47" s="220">
        <v>1937</v>
      </c>
      <c r="H47" s="221">
        <f>G47*D47</f>
        <v>22662.899999999998</v>
      </c>
    </row>
    <row r="48" spans="2:8" ht="24.95" customHeight="1" x14ac:dyDescent="0.2">
      <c r="B48" s="222"/>
      <c r="C48" s="355">
        <v>8</v>
      </c>
      <c r="D48" s="952">
        <v>12</v>
      </c>
      <c r="E48" s="997">
        <v>310000</v>
      </c>
      <c r="F48" s="998"/>
      <c r="G48" s="225">
        <v>2186</v>
      </c>
      <c r="H48" s="226">
        <f>G48*12</f>
        <v>26232</v>
      </c>
    </row>
    <row r="49" spans="1:8" ht="24.95" customHeight="1" x14ac:dyDescent="0.2">
      <c r="B49" s="227"/>
      <c r="C49" s="355">
        <v>12</v>
      </c>
      <c r="D49" s="952"/>
      <c r="E49" s="997">
        <v>320000</v>
      </c>
      <c r="F49" s="998"/>
      <c r="G49" s="225">
        <v>3456</v>
      </c>
      <c r="H49" s="226">
        <f>G49*12</f>
        <v>41472</v>
      </c>
    </row>
    <row r="50" spans="1:8" ht="24.95" customHeight="1" x14ac:dyDescent="0.2">
      <c r="B50" s="227"/>
      <c r="C50" s="355">
        <v>14</v>
      </c>
      <c r="D50" s="952"/>
      <c r="E50" s="997">
        <v>340000</v>
      </c>
      <c r="F50" s="998"/>
      <c r="G50" s="225">
        <v>4320</v>
      </c>
      <c r="H50" s="226">
        <f>G50*12</f>
        <v>51840</v>
      </c>
    </row>
    <row r="51" spans="1:8" ht="24.95" customHeight="1" thickBot="1" x14ac:dyDescent="0.25">
      <c r="B51" s="229"/>
      <c r="C51" s="230">
        <v>16</v>
      </c>
      <c r="D51" s="953"/>
      <c r="E51" s="999">
        <v>340000</v>
      </c>
      <c r="F51" s="1000"/>
      <c r="G51" s="232">
        <v>4930</v>
      </c>
      <c r="H51" s="233">
        <f>G51*12</f>
        <v>59160</v>
      </c>
    </row>
    <row r="52" spans="1:8" ht="30" customHeight="1" x14ac:dyDescent="0.2">
      <c r="B52" s="314" t="s">
        <v>114</v>
      </c>
      <c r="C52" s="974" t="s">
        <v>116</v>
      </c>
      <c r="D52" s="975"/>
      <c r="E52" s="1002"/>
      <c r="F52" s="1003"/>
      <c r="G52" s="1004"/>
      <c r="H52" s="277">
        <v>6100</v>
      </c>
    </row>
    <row r="53" spans="1:8" ht="30" customHeight="1" x14ac:dyDescent="0.2">
      <c r="B53" s="239" t="s">
        <v>115</v>
      </c>
      <c r="C53" s="976" t="s">
        <v>118</v>
      </c>
      <c r="D53" s="977"/>
      <c r="E53" s="1019"/>
      <c r="F53" s="1020"/>
      <c r="G53" s="1021"/>
      <c r="H53" s="226">
        <v>9600</v>
      </c>
    </row>
    <row r="54" spans="1:8" ht="30" customHeight="1" x14ac:dyDescent="0.2">
      <c r="B54" s="242"/>
      <c r="C54" s="976" t="s">
        <v>119</v>
      </c>
      <c r="D54" s="977"/>
      <c r="E54" s="1019"/>
      <c r="F54" s="1020"/>
      <c r="G54" s="1021"/>
      <c r="H54" s="226">
        <v>9600</v>
      </c>
    </row>
    <row r="55" spans="1:8" ht="30" customHeight="1" thickBot="1" x14ac:dyDescent="0.25">
      <c r="B55" s="317"/>
      <c r="C55" s="978" t="s">
        <v>117</v>
      </c>
      <c r="D55" s="979"/>
      <c r="E55" s="1031"/>
      <c r="F55" s="1032"/>
      <c r="G55" s="1033"/>
      <c r="H55" s="233">
        <v>10150</v>
      </c>
    </row>
    <row r="56" spans="1:8" ht="30" customHeight="1" x14ac:dyDescent="0.2">
      <c r="B56" s="994" t="s">
        <v>152</v>
      </c>
      <c r="C56" s="950" t="s">
        <v>150</v>
      </c>
      <c r="D56" s="950"/>
      <c r="E56" s="1002"/>
      <c r="F56" s="1003"/>
      <c r="G56" s="1004"/>
      <c r="H56" s="277">
        <v>1950</v>
      </c>
    </row>
    <row r="57" spans="1:8" ht="30" customHeight="1" x14ac:dyDescent="0.2">
      <c r="B57" s="995"/>
      <c r="C57" s="951" t="s">
        <v>160</v>
      </c>
      <c r="D57" s="951"/>
      <c r="E57" s="1019"/>
      <c r="F57" s="1020"/>
      <c r="G57" s="1021"/>
      <c r="H57" s="226">
        <v>4005</v>
      </c>
    </row>
    <row r="58" spans="1:8" ht="30" customHeight="1" thickBot="1" x14ac:dyDescent="0.25">
      <c r="B58" s="995"/>
      <c r="C58" s="1001" t="s">
        <v>151</v>
      </c>
      <c r="D58" s="1001"/>
      <c r="E58" s="1023"/>
      <c r="F58" s="1024"/>
      <c r="G58" s="1025"/>
      <c r="H58" s="283">
        <v>2700</v>
      </c>
    </row>
    <row r="59" spans="1:8" ht="23.25" customHeight="1" x14ac:dyDescent="0.2">
      <c r="B59" s="994" t="s">
        <v>153</v>
      </c>
      <c r="C59" s="950" t="s">
        <v>154</v>
      </c>
      <c r="D59" s="950"/>
      <c r="E59" s="1017" t="s">
        <v>155</v>
      </c>
      <c r="F59" s="1017"/>
      <c r="G59" s="1017"/>
      <c r="H59" s="277">
        <v>900</v>
      </c>
    </row>
    <row r="60" spans="1:8" ht="24" customHeight="1" x14ac:dyDescent="0.2">
      <c r="B60" s="995"/>
      <c r="C60" s="951" t="s">
        <v>156</v>
      </c>
      <c r="D60" s="951"/>
      <c r="E60" s="1018" t="s">
        <v>157</v>
      </c>
      <c r="F60" s="1018"/>
      <c r="G60" s="1018"/>
      <c r="H60" s="226">
        <v>1820</v>
      </c>
    </row>
    <row r="61" spans="1:8" ht="21.75" customHeight="1" thickBot="1" x14ac:dyDescent="0.25">
      <c r="B61" s="996"/>
      <c r="C61" s="1022" t="s">
        <v>156</v>
      </c>
      <c r="D61" s="1022"/>
      <c r="E61" s="1016" t="s">
        <v>158</v>
      </c>
      <c r="F61" s="1016"/>
      <c r="G61" s="1016"/>
      <c r="H61" s="233">
        <v>1400</v>
      </c>
    </row>
    <row r="62" spans="1:8" ht="30" customHeight="1" x14ac:dyDescent="0.2">
      <c r="A62" s="320"/>
      <c r="B62" s="379" t="s">
        <v>134</v>
      </c>
      <c r="C62" s="367" t="s">
        <v>135</v>
      </c>
      <c r="D62" s="983" t="s">
        <v>143</v>
      </c>
      <c r="E62" s="984"/>
      <c r="F62" s="984"/>
      <c r="G62" s="985"/>
      <c r="H62" s="378">
        <v>260</v>
      </c>
    </row>
    <row r="63" spans="1:8" ht="23.25" customHeight="1" x14ac:dyDescent="0.2">
      <c r="A63" s="313"/>
      <c r="B63" s="325"/>
      <c r="C63" s="364" t="s">
        <v>136</v>
      </c>
      <c r="D63" s="983"/>
      <c r="E63" s="984"/>
      <c r="F63" s="984"/>
      <c r="G63" s="985"/>
      <c r="H63" s="322">
        <v>160</v>
      </c>
    </row>
    <row r="64" spans="1:8" ht="26.25" customHeight="1" thickBot="1" x14ac:dyDescent="0.25">
      <c r="A64" s="313"/>
      <c r="B64" s="326"/>
      <c r="C64" s="230" t="s">
        <v>137</v>
      </c>
      <c r="D64" s="986"/>
      <c r="E64" s="987"/>
      <c r="F64" s="987"/>
      <c r="G64" s="988"/>
      <c r="H64" s="323">
        <v>90</v>
      </c>
    </row>
    <row r="65" spans="1:8" ht="30.95" customHeight="1" x14ac:dyDescent="0.2">
      <c r="A65" s="320"/>
      <c r="B65" s="324" t="s">
        <v>144</v>
      </c>
      <c r="C65" s="363">
        <v>3.2</v>
      </c>
      <c r="D65" s="968" t="s">
        <v>177</v>
      </c>
      <c r="E65" s="969"/>
      <c r="F65" s="969"/>
      <c r="G65" s="970"/>
      <c r="H65" s="321">
        <v>2150</v>
      </c>
    </row>
    <row r="66" spans="1:8" ht="30.95" customHeight="1" thickBot="1" x14ac:dyDescent="0.25">
      <c r="A66" s="313"/>
      <c r="B66" s="325"/>
      <c r="C66" s="384">
        <v>4</v>
      </c>
      <c r="D66" s="1036"/>
      <c r="E66" s="1037"/>
      <c r="F66" s="1037"/>
      <c r="G66" s="1038"/>
      <c r="H66" s="385">
        <v>2150</v>
      </c>
    </row>
    <row r="67" spans="1:8" ht="75" customHeight="1" thickBot="1" x14ac:dyDescent="0.25">
      <c r="A67" s="313"/>
      <c r="B67" s="387" t="s">
        <v>164</v>
      </c>
      <c r="C67" s="989">
        <v>1.2</v>
      </c>
      <c r="D67" s="989"/>
      <c r="E67" s="1028"/>
      <c r="F67" s="1029"/>
      <c r="G67" s="1030"/>
      <c r="H67" s="386">
        <v>340</v>
      </c>
    </row>
    <row r="68" spans="1:8" ht="30" customHeight="1" thickBot="1" x14ac:dyDescent="0.25">
      <c r="B68" s="965" t="s">
        <v>132</v>
      </c>
      <c r="C68" s="966"/>
      <c r="D68" s="966"/>
      <c r="E68" s="966"/>
      <c r="F68" s="966"/>
      <c r="G68" s="966"/>
      <c r="H68" s="967"/>
    </row>
    <row r="69" spans="1:8" ht="24.95" customHeight="1" thickBot="1" x14ac:dyDescent="0.25">
      <c r="B69" s="947" t="s">
        <v>129</v>
      </c>
      <c r="C69" s="948"/>
      <c r="D69" s="948"/>
      <c r="E69" s="948"/>
      <c r="F69" s="948"/>
      <c r="G69" s="948"/>
      <c r="H69" s="949"/>
    </row>
    <row r="70" spans="1:8" ht="24.95" customHeight="1" thickBot="1" x14ac:dyDescent="0.25">
      <c r="B70" s="947" t="s">
        <v>142</v>
      </c>
      <c r="C70" s="948"/>
      <c r="D70" s="948"/>
      <c r="E70" s="948"/>
      <c r="F70" s="948"/>
      <c r="G70" s="948"/>
      <c r="H70" s="949"/>
    </row>
    <row r="72" spans="1:8" ht="20.25" x14ac:dyDescent="0.2">
      <c r="E72" s="354"/>
      <c r="F72" s="354"/>
      <c r="G72" s="354" t="s">
        <v>128</v>
      </c>
    </row>
    <row r="73" spans="1:8" ht="13.5" thickBot="1" x14ac:dyDescent="0.25"/>
    <row r="74" spans="1:8" ht="24.75" customHeight="1" thickBot="1" x14ac:dyDescent="0.25">
      <c r="B74" s="206" t="s">
        <v>30</v>
      </c>
      <c r="C74" s="991" t="s">
        <v>31</v>
      </c>
      <c r="D74" s="992"/>
      <c r="E74" s="992"/>
      <c r="F74" s="992"/>
      <c r="G74" s="993"/>
      <c r="H74" s="208" t="s">
        <v>100</v>
      </c>
    </row>
    <row r="75" spans="1:8" ht="76.5" customHeight="1" thickBot="1" x14ac:dyDescent="0.25">
      <c r="A75" s="313"/>
      <c r="B75" s="387" t="s">
        <v>162</v>
      </c>
      <c r="C75" s="989" t="s">
        <v>163</v>
      </c>
      <c r="D75" s="989"/>
      <c r="E75" s="990" t="s">
        <v>165</v>
      </c>
      <c r="F75" s="990"/>
      <c r="G75" s="990"/>
      <c r="H75" s="386">
        <v>75</v>
      </c>
    </row>
    <row r="76" spans="1:8" ht="74.25" customHeight="1" thickBot="1" x14ac:dyDescent="0.25">
      <c r="A76" s="313"/>
      <c r="B76" s="387" t="s">
        <v>166</v>
      </c>
      <c r="C76" s="989" t="s">
        <v>167</v>
      </c>
      <c r="D76" s="989"/>
      <c r="E76" s="990" t="s">
        <v>168</v>
      </c>
      <c r="F76" s="990"/>
      <c r="G76" s="990"/>
      <c r="H76" s="386">
        <v>186</v>
      </c>
    </row>
    <row r="77" spans="1:8" ht="72.75" customHeight="1" thickBot="1" x14ac:dyDescent="0.25">
      <c r="A77" s="313"/>
      <c r="B77" s="388" t="s">
        <v>171</v>
      </c>
      <c r="C77" s="989" t="s">
        <v>167</v>
      </c>
      <c r="D77" s="989"/>
      <c r="E77" s="990" t="s">
        <v>168</v>
      </c>
      <c r="F77" s="990"/>
      <c r="G77" s="990"/>
      <c r="H77" s="386">
        <v>300</v>
      </c>
    </row>
    <row r="78" spans="1:8" ht="76.5" customHeight="1" thickBot="1" x14ac:dyDescent="0.25">
      <c r="A78" s="313"/>
      <c r="B78" s="388" t="s">
        <v>172</v>
      </c>
      <c r="C78" s="989" t="s">
        <v>167</v>
      </c>
      <c r="D78" s="989"/>
      <c r="E78" s="990" t="s">
        <v>168</v>
      </c>
      <c r="F78" s="990"/>
      <c r="G78" s="990"/>
      <c r="H78" s="386">
        <v>330</v>
      </c>
    </row>
    <row r="79" spans="1:8" ht="71.25" customHeight="1" thickBot="1" x14ac:dyDescent="0.25">
      <c r="A79" s="313"/>
      <c r="B79" s="387" t="s">
        <v>170</v>
      </c>
      <c r="C79" s="989" t="s">
        <v>167</v>
      </c>
      <c r="D79" s="989"/>
      <c r="E79" s="990" t="s">
        <v>168</v>
      </c>
      <c r="F79" s="990"/>
      <c r="G79" s="990"/>
      <c r="H79" s="386">
        <v>240</v>
      </c>
    </row>
    <row r="80" spans="1:8" ht="81" customHeight="1" thickBot="1" x14ac:dyDescent="0.25">
      <c r="A80" s="313"/>
      <c r="B80" s="388" t="s">
        <v>169</v>
      </c>
      <c r="C80" s="989" t="s">
        <v>167</v>
      </c>
      <c r="D80" s="989"/>
      <c r="E80" s="990" t="s">
        <v>168</v>
      </c>
      <c r="F80" s="990"/>
      <c r="G80" s="990"/>
      <c r="H80" s="386">
        <v>340</v>
      </c>
    </row>
    <row r="81" spans="1:8" ht="79.5" customHeight="1" thickBot="1" x14ac:dyDescent="0.25">
      <c r="A81" s="313"/>
      <c r="B81" s="388" t="s">
        <v>173</v>
      </c>
      <c r="C81" s="989" t="s">
        <v>175</v>
      </c>
      <c r="D81" s="989"/>
      <c r="E81" s="990"/>
      <c r="F81" s="990"/>
      <c r="G81" s="990"/>
      <c r="H81" s="386">
        <v>600</v>
      </c>
    </row>
    <row r="82" spans="1:8" ht="80.25" customHeight="1" thickBot="1" x14ac:dyDescent="0.25">
      <c r="A82" s="313"/>
      <c r="B82" s="388" t="s">
        <v>174</v>
      </c>
      <c r="C82" s="989"/>
      <c r="D82" s="989"/>
      <c r="E82" s="990" t="s">
        <v>178</v>
      </c>
      <c r="F82" s="990"/>
      <c r="G82" s="990"/>
      <c r="H82" s="386" t="s">
        <v>179</v>
      </c>
    </row>
    <row r="83" spans="1:8" ht="84" customHeight="1" thickBot="1" x14ac:dyDescent="0.25">
      <c r="A83" s="313"/>
      <c r="B83" s="406" t="s">
        <v>176</v>
      </c>
      <c r="C83" s="989"/>
      <c r="D83" s="989"/>
      <c r="E83" s="990" t="s">
        <v>178</v>
      </c>
      <c r="F83" s="990"/>
      <c r="G83" s="990"/>
      <c r="H83" s="386" t="s">
        <v>181</v>
      </c>
    </row>
    <row r="84" spans="1:8" ht="75.75" customHeight="1" thickBot="1" x14ac:dyDescent="0.25">
      <c r="A84" s="313"/>
      <c r="B84" s="406" t="s">
        <v>183</v>
      </c>
      <c r="C84" s="989"/>
      <c r="D84" s="989"/>
      <c r="E84" s="990" t="s">
        <v>180</v>
      </c>
      <c r="F84" s="990"/>
      <c r="G84" s="990"/>
      <c r="H84" s="386" t="s">
        <v>179</v>
      </c>
    </row>
    <row r="85" spans="1:8" ht="94.5" customHeight="1" thickBot="1" x14ac:dyDescent="0.25">
      <c r="A85" s="313"/>
      <c r="B85" s="406" t="s">
        <v>184</v>
      </c>
      <c r="C85" s="989"/>
      <c r="D85" s="989"/>
      <c r="E85" s="990" t="s">
        <v>180</v>
      </c>
      <c r="F85" s="990"/>
      <c r="G85" s="990"/>
      <c r="H85" s="386" t="s">
        <v>181</v>
      </c>
    </row>
  </sheetData>
  <mergeCells count="113">
    <mergeCell ref="C84:D84"/>
    <mergeCell ref="E84:G84"/>
    <mergeCell ref="C85:D85"/>
    <mergeCell ref="E85:G85"/>
    <mergeCell ref="C3:F3"/>
    <mergeCell ref="G3:H3"/>
    <mergeCell ref="G4:H4"/>
    <mergeCell ref="G5:H5"/>
    <mergeCell ref="G6:H6"/>
    <mergeCell ref="C67:D67"/>
    <mergeCell ref="E67:G67"/>
    <mergeCell ref="E41:F41"/>
    <mergeCell ref="E55:G55"/>
    <mergeCell ref="E43:F43"/>
    <mergeCell ref="E44:F44"/>
    <mergeCell ref="E45:F45"/>
    <mergeCell ref="E46:F46"/>
    <mergeCell ref="E47:F47"/>
    <mergeCell ref="D65:G66"/>
    <mergeCell ref="E42:F42"/>
    <mergeCell ref="G7:H7"/>
    <mergeCell ref="E10:F10"/>
    <mergeCell ref="E11:F11"/>
    <mergeCell ref="E13:F13"/>
    <mergeCell ref="E15:F15"/>
    <mergeCell ref="E19:F19"/>
    <mergeCell ref="E20:F20"/>
    <mergeCell ref="E21:F21"/>
    <mergeCell ref="E22:F22"/>
    <mergeCell ref="E16:F16"/>
    <mergeCell ref="E17:F17"/>
    <mergeCell ref="E18:F18"/>
    <mergeCell ref="C61:D61"/>
    <mergeCell ref="E56:G56"/>
    <mergeCell ref="E57:G57"/>
    <mergeCell ref="E58:G58"/>
    <mergeCell ref="D12:D15"/>
    <mergeCell ref="E14:F14"/>
    <mergeCell ref="E12:F12"/>
    <mergeCell ref="E54:G54"/>
    <mergeCell ref="C82:D82"/>
    <mergeCell ref="E82:G82"/>
    <mergeCell ref="C83:D83"/>
    <mergeCell ref="E83:G83"/>
    <mergeCell ref="D21:D23"/>
    <mergeCell ref="E23:F23"/>
    <mergeCell ref="E25:F25"/>
    <mergeCell ref="E26:F26"/>
    <mergeCell ref="D48:D51"/>
    <mergeCell ref="C52:D52"/>
    <mergeCell ref="E61:G61"/>
    <mergeCell ref="E35:F35"/>
    <mergeCell ref="E34:F34"/>
    <mergeCell ref="B40:H40"/>
    <mergeCell ref="E59:G59"/>
    <mergeCell ref="E60:G60"/>
    <mergeCell ref="E24:F24"/>
    <mergeCell ref="C76:D76"/>
    <mergeCell ref="E76:G76"/>
    <mergeCell ref="B68:H68"/>
    <mergeCell ref="B69:H69"/>
    <mergeCell ref="B70:H70"/>
    <mergeCell ref="D62:G64"/>
    <mergeCell ref="E53:G53"/>
    <mergeCell ref="B16:B19"/>
    <mergeCell ref="D27:D30"/>
    <mergeCell ref="B39:H39"/>
    <mergeCell ref="E27:F27"/>
    <mergeCell ref="E28:F28"/>
    <mergeCell ref="E29:F29"/>
    <mergeCell ref="E30:F30"/>
    <mergeCell ref="E31:F31"/>
    <mergeCell ref="E32:F32"/>
    <mergeCell ref="E33:F33"/>
    <mergeCell ref="B24:B26"/>
    <mergeCell ref="G24:H24"/>
    <mergeCell ref="G25:H25"/>
    <mergeCell ref="G26:H26"/>
    <mergeCell ref="C24:D24"/>
    <mergeCell ref="E38:F38"/>
    <mergeCell ref="E37:F37"/>
    <mergeCell ref="E36:F36"/>
    <mergeCell ref="C75:D75"/>
    <mergeCell ref="E75:G75"/>
    <mergeCell ref="C74:G74"/>
    <mergeCell ref="B59:B61"/>
    <mergeCell ref="C59:D59"/>
    <mergeCell ref="C60:D60"/>
    <mergeCell ref="C25:D25"/>
    <mergeCell ref="C26:D26"/>
    <mergeCell ref="C53:D53"/>
    <mergeCell ref="C54:D54"/>
    <mergeCell ref="C55:D55"/>
    <mergeCell ref="E48:F48"/>
    <mergeCell ref="E49:F49"/>
    <mergeCell ref="E50:F50"/>
    <mergeCell ref="E51:F51"/>
    <mergeCell ref="B56:B58"/>
    <mergeCell ref="C56:D56"/>
    <mergeCell ref="C57:D57"/>
    <mergeCell ref="C58:D58"/>
    <mergeCell ref="D34:D38"/>
    <mergeCell ref="E52:G52"/>
    <mergeCell ref="C81:D81"/>
    <mergeCell ref="E81:G81"/>
    <mergeCell ref="C79:D79"/>
    <mergeCell ref="E79:G79"/>
    <mergeCell ref="C80:D80"/>
    <mergeCell ref="E80:G80"/>
    <mergeCell ref="C77:D77"/>
    <mergeCell ref="E77:G77"/>
    <mergeCell ref="C78:D78"/>
    <mergeCell ref="E78:G78"/>
  </mergeCells>
  <pageMargins left="0.11811023622047245" right="0.11811023622047245" top="0.11811023622047245" bottom="0.35433070866141736" header="0.31496062992125984" footer="0.31496062992125984"/>
  <pageSetup paperSize="9" scale="84" orientation="portrait" horizontalDpi="0" verticalDpi="0" r:id="rId1"/>
  <rowBreaks count="2" manualBreakCount="2">
    <brk id="40" max="7" man="1"/>
    <brk id="73" max="7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showWhiteSpace="0" view="pageBreakPreview" topLeftCell="A35" zoomScaleNormal="80" zoomScaleSheetLayoutView="100" zoomScalePageLayoutView="50" workbookViewId="0">
      <selection activeCell="F93" sqref="F93"/>
    </sheetView>
  </sheetViews>
  <sheetFormatPr defaultColWidth="9" defaultRowHeight="12.75" x14ac:dyDescent="0.2"/>
  <cols>
    <col min="1" max="1" width="5" style="196" customWidth="1"/>
    <col min="2" max="2" width="32.33203125" style="196" customWidth="1"/>
    <col min="3" max="3" width="22.6640625" style="196" customWidth="1"/>
    <col min="4" max="4" width="10.6640625" style="196" customWidth="1"/>
    <col min="5" max="5" width="10.1640625" style="196" customWidth="1"/>
    <col min="6" max="6" width="11.83203125" style="196" customWidth="1"/>
    <col min="7" max="7" width="16.5" style="196" customWidth="1"/>
    <col min="8" max="8" width="19" style="196" customWidth="1"/>
    <col min="9" max="16384" width="9" style="196"/>
  </cols>
  <sheetData>
    <row r="1" spans="2:8" ht="11.25" hidden="1" customHeight="1" x14ac:dyDescent="0.2">
      <c r="B1" s="197"/>
      <c r="C1" s="198"/>
      <c r="D1" s="198"/>
      <c r="E1" s="197"/>
      <c r="F1" s="197"/>
      <c r="G1" s="197"/>
      <c r="H1" s="197"/>
    </row>
    <row r="2" spans="2:8" ht="11.25" customHeight="1" x14ac:dyDescent="0.2">
      <c r="B2" s="197"/>
      <c r="C2" s="198"/>
      <c r="D2" s="198"/>
      <c r="E2" s="197"/>
      <c r="F2" s="197"/>
      <c r="G2" s="197"/>
      <c r="H2" s="197"/>
    </row>
    <row r="3" spans="2:8" ht="14.1" customHeight="1" x14ac:dyDescent="0.2">
      <c r="B3" s="197"/>
      <c r="C3" s="954"/>
      <c r="D3" s="954"/>
      <c r="E3" s="954"/>
      <c r="F3" s="954"/>
      <c r="G3" s="955" t="s">
        <v>185</v>
      </c>
      <c r="H3" s="955"/>
    </row>
    <row r="4" spans="2:8" ht="14.1" customHeight="1" x14ac:dyDescent="0.2">
      <c r="B4" s="394" t="s">
        <v>82</v>
      </c>
      <c r="C4" s="200"/>
      <c r="D4" s="200"/>
      <c r="E4" s="201"/>
      <c r="F4" s="201"/>
      <c r="G4" s="958" t="s">
        <v>85</v>
      </c>
      <c r="H4" s="958"/>
    </row>
    <row r="5" spans="2:8" ht="14.1" customHeight="1" x14ac:dyDescent="0.2">
      <c r="B5" s="395" t="s">
        <v>83</v>
      </c>
      <c r="C5" s="203"/>
      <c r="D5" s="203"/>
      <c r="E5" s="203"/>
      <c r="F5" s="203"/>
      <c r="G5" s="959" t="s">
        <v>101</v>
      </c>
      <c r="H5" s="959"/>
    </row>
    <row r="6" spans="2:8" ht="30" customHeight="1" x14ac:dyDescent="0.2">
      <c r="B6" s="396" t="s">
        <v>89</v>
      </c>
      <c r="C6" s="205"/>
      <c r="D6" s="205"/>
      <c r="E6" s="205"/>
      <c r="F6" s="205"/>
      <c r="G6" s="960" t="s">
        <v>97</v>
      </c>
      <c r="H6" s="960"/>
    </row>
    <row r="7" spans="2:8" ht="29.25" customHeight="1" x14ac:dyDescent="0.2">
      <c r="B7" s="396" t="s">
        <v>84</v>
      </c>
      <c r="C7" s="205"/>
      <c r="D7" s="205"/>
      <c r="E7" s="205"/>
      <c r="F7" s="205"/>
      <c r="G7" s="961" t="s">
        <v>87</v>
      </c>
      <c r="H7" s="961"/>
    </row>
    <row r="8" spans="2:8" ht="11.25" customHeight="1" x14ac:dyDescent="0.2">
      <c r="B8" s="197"/>
      <c r="C8" s="198"/>
      <c r="D8" s="198"/>
      <c r="E8" s="197"/>
      <c r="F8" s="197"/>
      <c r="G8" s="197"/>
      <c r="H8" s="197"/>
    </row>
    <row r="9" spans="2:8" ht="14.1" customHeight="1" thickBot="1" x14ac:dyDescent="0.25">
      <c r="B9" s="205"/>
      <c r="C9" s="205"/>
      <c r="D9" s="205"/>
      <c r="E9" s="205"/>
      <c r="F9" s="205"/>
      <c r="G9" s="205"/>
      <c r="H9" s="205"/>
    </row>
    <row r="10" spans="2:8" ht="24.95" customHeight="1" thickBot="1" x14ac:dyDescent="0.25">
      <c r="B10" s="369" t="s">
        <v>30</v>
      </c>
      <c r="C10" s="370" t="s">
        <v>31</v>
      </c>
      <c r="D10" s="370" t="s">
        <v>96</v>
      </c>
      <c r="E10" s="991" t="s">
        <v>3</v>
      </c>
      <c r="F10" s="993"/>
      <c r="G10" s="370" t="s">
        <v>2</v>
      </c>
      <c r="H10" s="371" t="s">
        <v>100</v>
      </c>
    </row>
    <row r="11" spans="2:8" ht="24.95" customHeight="1" x14ac:dyDescent="0.2">
      <c r="B11" s="284" t="s">
        <v>0</v>
      </c>
      <c r="C11" s="390">
        <v>8</v>
      </c>
      <c r="D11" s="377">
        <v>6</v>
      </c>
      <c r="E11" s="1005">
        <v>280000</v>
      </c>
      <c r="F11" s="1006"/>
      <c r="G11" s="257">
        <v>115</v>
      </c>
      <c r="H11" s="260">
        <f>G11*6</f>
        <v>690</v>
      </c>
    </row>
    <row r="12" spans="2:8" ht="24.95" customHeight="1" x14ac:dyDescent="0.2">
      <c r="B12" s="211"/>
      <c r="C12" s="391">
        <v>10</v>
      </c>
      <c r="D12" s="1026">
        <v>11.7</v>
      </c>
      <c r="E12" s="997">
        <v>250000</v>
      </c>
      <c r="F12" s="998"/>
      <c r="G12" s="392">
        <v>163</v>
      </c>
      <c r="H12" s="261">
        <f>G12*11.7</f>
        <v>1907.1</v>
      </c>
    </row>
    <row r="13" spans="2:8" ht="24.95" customHeight="1" x14ac:dyDescent="0.2">
      <c r="B13" s="222"/>
      <c r="C13" s="391">
        <v>12</v>
      </c>
      <c r="D13" s="1026"/>
      <c r="E13" s="997">
        <v>242000</v>
      </c>
      <c r="F13" s="998"/>
      <c r="G13" s="392">
        <v>227</v>
      </c>
      <c r="H13" s="261">
        <f>G13*11.7</f>
        <v>2655.8999999999996</v>
      </c>
    </row>
    <row r="14" spans="2:8" ht="24.95" customHeight="1" x14ac:dyDescent="0.2">
      <c r="B14" s="227"/>
      <c r="C14" s="391">
        <v>14</v>
      </c>
      <c r="D14" s="1026"/>
      <c r="E14" s="997">
        <v>236500</v>
      </c>
      <c r="F14" s="998"/>
      <c r="G14" s="392">
        <v>296</v>
      </c>
      <c r="H14" s="261">
        <f>G14*11.7</f>
        <v>3463.2</v>
      </c>
    </row>
    <row r="15" spans="2:8" ht="24.95" customHeight="1" thickBot="1" x14ac:dyDescent="0.25">
      <c r="B15" s="229"/>
      <c r="C15" s="400">
        <v>16</v>
      </c>
      <c r="D15" s="1027"/>
      <c r="E15" s="999">
        <v>235000</v>
      </c>
      <c r="F15" s="1000"/>
      <c r="G15" s="393">
        <v>383</v>
      </c>
      <c r="H15" s="264">
        <f>G15*11.7</f>
        <v>4481.0999999999995</v>
      </c>
    </row>
    <row r="16" spans="2:8" ht="24.95" customHeight="1" x14ac:dyDescent="0.2">
      <c r="B16" s="994" t="s">
        <v>146</v>
      </c>
      <c r="C16" s="390">
        <v>10</v>
      </c>
      <c r="D16" s="377">
        <v>12</v>
      </c>
      <c r="E16" s="1005">
        <v>260000</v>
      </c>
      <c r="F16" s="1006"/>
      <c r="G16" s="257">
        <v>160</v>
      </c>
      <c r="H16" s="260">
        <f>G16*12</f>
        <v>1920</v>
      </c>
    </row>
    <row r="17" spans="2:8" ht="24.95" customHeight="1" x14ac:dyDescent="0.2">
      <c r="B17" s="995"/>
      <c r="C17" s="391">
        <v>12</v>
      </c>
      <c r="D17" s="401">
        <v>11.75</v>
      </c>
      <c r="E17" s="997">
        <v>245000</v>
      </c>
      <c r="F17" s="998"/>
      <c r="G17" s="392">
        <v>226</v>
      </c>
      <c r="H17" s="261">
        <f>G17*11.75</f>
        <v>2655.5</v>
      </c>
    </row>
    <row r="18" spans="2:8" ht="24.95" customHeight="1" x14ac:dyDescent="0.2">
      <c r="B18" s="995"/>
      <c r="C18" s="391">
        <v>14</v>
      </c>
      <c r="D18" s="401">
        <v>12.05</v>
      </c>
      <c r="E18" s="997">
        <v>245000</v>
      </c>
      <c r="F18" s="998"/>
      <c r="G18" s="392">
        <v>296</v>
      </c>
      <c r="H18" s="261">
        <f>G18*12.05</f>
        <v>3566.8</v>
      </c>
    </row>
    <row r="19" spans="2:8" ht="24.95" customHeight="1" thickBot="1" x14ac:dyDescent="0.25">
      <c r="B19" s="996"/>
      <c r="C19" s="372">
        <v>80</v>
      </c>
      <c r="D19" s="373"/>
      <c r="E19" s="999">
        <v>255000</v>
      </c>
      <c r="F19" s="1000"/>
      <c r="G19" s="374">
        <v>10062</v>
      </c>
      <c r="H19" s="375"/>
    </row>
    <row r="20" spans="2:8" ht="30" customHeight="1" x14ac:dyDescent="0.2">
      <c r="B20" s="211" t="s">
        <v>8</v>
      </c>
      <c r="C20" s="397" t="s">
        <v>108</v>
      </c>
      <c r="D20" s="340">
        <v>6</v>
      </c>
      <c r="E20" s="1005">
        <v>287000</v>
      </c>
      <c r="F20" s="1006"/>
      <c r="G20" s="403">
        <v>695</v>
      </c>
      <c r="H20" s="341">
        <f>G20*6</f>
        <v>4170</v>
      </c>
    </row>
    <row r="21" spans="2:8" ht="24.95" customHeight="1" x14ac:dyDescent="0.2">
      <c r="B21" s="222"/>
      <c r="C21" s="391" t="s">
        <v>109</v>
      </c>
      <c r="D21" s="952">
        <v>12</v>
      </c>
      <c r="E21" s="997">
        <v>284000</v>
      </c>
      <c r="F21" s="998"/>
      <c r="G21" s="404">
        <v>866</v>
      </c>
      <c r="H21" s="261">
        <f>G21*12</f>
        <v>10392</v>
      </c>
    </row>
    <row r="22" spans="2:8" ht="24.95" customHeight="1" x14ac:dyDescent="0.2">
      <c r="B22" s="262"/>
      <c r="C22" s="391" t="s">
        <v>110</v>
      </c>
      <c r="D22" s="952"/>
      <c r="E22" s="997">
        <v>284000</v>
      </c>
      <c r="F22" s="998"/>
      <c r="G22" s="404">
        <v>1931</v>
      </c>
      <c r="H22" s="261">
        <f>G22*12</f>
        <v>23172</v>
      </c>
    </row>
    <row r="23" spans="2:8" ht="24.95" customHeight="1" thickBot="1" x14ac:dyDescent="0.25">
      <c r="B23" s="262"/>
      <c r="C23" s="402" t="s">
        <v>111</v>
      </c>
      <c r="D23" s="1015"/>
      <c r="E23" s="999">
        <v>284000</v>
      </c>
      <c r="F23" s="1000"/>
      <c r="G23" s="282">
        <v>3039</v>
      </c>
      <c r="H23" s="289">
        <f>G23*12</f>
        <v>36468</v>
      </c>
    </row>
    <row r="24" spans="2:8" ht="24.95" customHeight="1" x14ac:dyDescent="0.2">
      <c r="B24" s="1009" t="s">
        <v>159</v>
      </c>
      <c r="C24" s="974" t="s">
        <v>149</v>
      </c>
      <c r="D24" s="975"/>
      <c r="E24" s="1005">
        <v>283000</v>
      </c>
      <c r="F24" s="1006"/>
      <c r="G24" s="1005">
        <v>5490</v>
      </c>
      <c r="H24" s="1012"/>
    </row>
    <row r="25" spans="2:8" ht="30" customHeight="1" x14ac:dyDescent="0.2">
      <c r="B25" s="1010"/>
      <c r="C25" s="976" t="s">
        <v>112</v>
      </c>
      <c r="D25" s="977"/>
      <c r="E25" s="997">
        <v>294000</v>
      </c>
      <c r="F25" s="998"/>
      <c r="G25" s="997">
        <v>9996</v>
      </c>
      <c r="H25" s="1013"/>
    </row>
    <row r="26" spans="2:8" ht="30" customHeight="1" thickBot="1" x14ac:dyDescent="0.25">
      <c r="B26" s="1011"/>
      <c r="C26" s="978" t="s">
        <v>113</v>
      </c>
      <c r="D26" s="979"/>
      <c r="E26" s="999">
        <v>298000</v>
      </c>
      <c r="F26" s="1000"/>
      <c r="G26" s="999">
        <v>14840</v>
      </c>
      <c r="H26" s="1014"/>
    </row>
    <row r="27" spans="2:8" ht="24.95" customHeight="1" x14ac:dyDescent="0.2">
      <c r="B27" s="327"/>
      <c r="C27" s="376" t="s">
        <v>102</v>
      </c>
      <c r="D27" s="964">
        <v>6</v>
      </c>
      <c r="E27" s="1005">
        <v>278000</v>
      </c>
      <c r="F27" s="1006"/>
      <c r="G27" s="340">
        <v>420</v>
      </c>
      <c r="H27" s="238">
        <f>G27*D27</f>
        <v>2520</v>
      </c>
    </row>
    <row r="28" spans="2:8" ht="30" customHeight="1" x14ac:dyDescent="0.2">
      <c r="B28" s="327" t="s">
        <v>138</v>
      </c>
      <c r="C28" s="391" t="s">
        <v>103</v>
      </c>
      <c r="D28" s="951"/>
      <c r="E28" s="997">
        <v>278000</v>
      </c>
      <c r="F28" s="998"/>
      <c r="G28" s="392">
        <v>534</v>
      </c>
      <c r="H28" s="226">
        <f>G28*6</f>
        <v>3204</v>
      </c>
    </row>
    <row r="29" spans="2:8" ht="24.95" customHeight="1" x14ac:dyDescent="0.2">
      <c r="B29" s="269"/>
      <c r="C29" s="391" t="s">
        <v>104</v>
      </c>
      <c r="D29" s="951"/>
      <c r="E29" s="997">
        <v>278000</v>
      </c>
      <c r="F29" s="998"/>
      <c r="G29" s="392">
        <v>678</v>
      </c>
      <c r="H29" s="226">
        <f>G29*6</f>
        <v>4068</v>
      </c>
    </row>
    <row r="30" spans="2:8" ht="24.95" customHeight="1" x14ac:dyDescent="0.2">
      <c r="B30" s="269"/>
      <c r="C30" s="391" t="s">
        <v>105</v>
      </c>
      <c r="D30" s="951"/>
      <c r="E30" s="997">
        <v>278000</v>
      </c>
      <c r="F30" s="998"/>
      <c r="G30" s="392">
        <v>792</v>
      </c>
      <c r="H30" s="226">
        <f>G30*6</f>
        <v>4752</v>
      </c>
    </row>
    <row r="31" spans="2:8" ht="24.95" customHeight="1" x14ac:dyDescent="0.2">
      <c r="B31" s="269"/>
      <c r="C31" s="391" t="s">
        <v>106</v>
      </c>
      <c r="D31" s="391">
        <v>10</v>
      </c>
      <c r="E31" s="997">
        <v>278000</v>
      </c>
      <c r="F31" s="998"/>
      <c r="G31" s="392">
        <v>1357</v>
      </c>
      <c r="H31" s="226">
        <f>G31*10</f>
        <v>13570</v>
      </c>
    </row>
    <row r="32" spans="2:8" ht="24.95" customHeight="1" x14ac:dyDescent="0.2">
      <c r="B32" s="269"/>
      <c r="C32" s="391" t="s">
        <v>107</v>
      </c>
      <c r="D32" s="391">
        <v>11.7</v>
      </c>
      <c r="E32" s="997">
        <v>290000</v>
      </c>
      <c r="F32" s="998"/>
      <c r="G32" s="392">
        <v>2439</v>
      </c>
      <c r="H32" s="349">
        <f>G32*11.7</f>
        <v>28536.3</v>
      </c>
    </row>
    <row r="33" spans="2:8" ht="24.95" customHeight="1" thickBot="1" x14ac:dyDescent="0.25">
      <c r="B33" s="271"/>
      <c r="C33" s="400" t="s">
        <v>182</v>
      </c>
      <c r="D33" s="350">
        <v>10.199999999999999</v>
      </c>
      <c r="E33" s="1007">
        <v>400000</v>
      </c>
      <c r="F33" s="1008"/>
      <c r="G33" s="350">
        <v>3364</v>
      </c>
      <c r="H33" s="352">
        <f>G33*10.2</f>
        <v>34312.799999999996</v>
      </c>
    </row>
    <row r="34" spans="2:8" ht="24.95" customHeight="1" x14ac:dyDescent="0.2">
      <c r="B34" s="234" t="s">
        <v>140</v>
      </c>
      <c r="C34" s="236" t="s">
        <v>54</v>
      </c>
      <c r="D34" s="962">
        <v>6</v>
      </c>
      <c r="E34" s="1005">
        <v>325000</v>
      </c>
      <c r="F34" s="1006"/>
      <c r="G34" s="348">
        <v>280</v>
      </c>
      <c r="H34" s="341">
        <f>G34*6</f>
        <v>1680</v>
      </c>
    </row>
    <row r="35" spans="2:8" ht="24.95" customHeight="1" x14ac:dyDescent="0.2">
      <c r="B35" s="234"/>
      <c r="C35" s="398" t="s">
        <v>57</v>
      </c>
      <c r="D35" s="963"/>
      <c r="E35" s="997">
        <v>311000</v>
      </c>
      <c r="F35" s="998"/>
      <c r="G35" s="275">
        <v>423</v>
      </c>
      <c r="H35" s="261">
        <f t="shared" ref="H35:H42" si="0">G35*6</f>
        <v>2538</v>
      </c>
    </row>
    <row r="36" spans="2:8" ht="24.95" customHeight="1" x14ac:dyDescent="0.2">
      <c r="B36" s="276"/>
      <c r="C36" s="398" t="s">
        <v>133</v>
      </c>
      <c r="D36" s="963"/>
      <c r="E36" s="997">
        <v>300000</v>
      </c>
      <c r="F36" s="998"/>
      <c r="G36" s="275">
        <v>520</v>
      </c>
      <c r="H36" s="261">
        <f t="shared" si="0"/>
        <v>3120</v>
      </c>
    </row>
    <row r="37" spans="2:8" ht="24.95" customHeight="1" x14ac:dyDescent="0.2">
      <c r="B37" s="276"/>
      <c r="C37" s="398" t="s">
        <v>125</v>
      </c>
      <c r="D37" s="963"/>
      <c r="E37" s="997">
        <v>300000</v>
      </c>
      <c r="F37" s="998"/>
      <c r="G37" s="275">
        <v>720</v>
      </c>
      <c r="H37" s="261">
        <f>G37*6</f>
        <v>4320</v>
      </c>
    </row>
    <row r="38" spans="2:8" ht="24.95" customHeight="1" thickBot="1" x14ac:dyDescent="0.25">
      <c r="B38" s="276"/>
      <c r="C38" s="398" t="s">
        <v>124</v>
      </c>
      <c r="D38" s="963"/>
      <c r="E38" s="999">
        <v>300000</v>
      </c>
      <c r="F38" s="1000"/>
      <c r="G38" s="275">
        <v>900</v>
      </c>
      <c r="H38" s="261">
        <f t="shared" si="0"/>
        <v>5400</v>
      </c>
    </row>
    <row r="39" spans="2:8" ht="33" customHeight="1" thickBot="1" x14ac:dyDescent="0.25">
      <c r="B39" s="947" t="s">
        <v>132</v>
      </c>
      <c r="C39" s="948"/>
      <c r="D39" s="948"/>
      <c r="E39" s="948"/>
      <c r="F39" s="948"/>
      <c r="G39" s="948"/>
      <c r="H39" s="949"/>
    </row>
    <row r="40" spans="2:8" ht="26.25" customHeight="1" thickBot="1" x14ac:dyDescent="0.25">
      <c r="B40" s="947" t="s">
        <v>142</v>
      </c>
      <c r="C40" s="948"/>
      <c r="D40" s="948"/>
      <c r="E40" s="948"/>
      <c r="F40" s="948"/>
      <c r="G40" s="948"/>
      <c r="H40" s="949"/>
    </row>
    <row r="41" spans="2:8" ht="24.95" customHeight="1" thickBot="1" x14ac:dyDescent="0.25">
      <c r="B41" s="206" t="s">
        <v>30</v>
      </c>
      <c r="C41" s="207" t="s">
        <v>31</v>
      </c>
      <c r="D41" s="207" t="s">
        <v>96</v>
      </c>
      <c r="E41" s="991" t="s">
        <v>3</v>
      </c>
      <c r="F41" s="993"/>
      <c r="G41" s="207" t="s">
        <v>2</v>
      </c>
      <c r="H41" s="208" t="s">
        <v>100</v>
      </c>
    </row>
    <row r="42" spans="2:8" ht="24.95" customHeight="1" x14ac:dyDescent="0.2">
      <c r="B42" s="276"/>
      <c r="C42" s="398" t="s">
        <v>123</v>
      </c>
      <c r="D42" s="397">
        <v>6</v>
      </c>
      <c r="E42" s="1005">
        <v>300000</v>
      </c>
      <c r="F42" s="1006"/>
      <c r="G42" s="275">
        <v>900</v>
      </c>
      <c r="H42" s="261">
        <f t="shared" si="0"/>
        <v>5400</v>
      </c>
    </row>
    <row r="43" spans="2:8" ht="24.95" customHeight="1" x14ac:dyDescent="0.2">
      <c r="B43" s="276"/>
      <c r="C43" s="398" t="s">
        <v>122</v>
      </c>
      <c r="D43" s="398">
        <v>12</v>
      </c>
      <c r="E43" s="997">
        <v>300000</v>
      </c>
      <c r="F43" s="998"/>
      <c r="G43" s="275">
        <v>1080</v>
      </c>
      <c r="H43" s="261">
        <f>G43*D43</f>
        <v>12960</v>
      </c>
    </row>
    <row r="44" spans="2:8" ht="24.95" customHeight="1" x14ac:dyDescent="0.2">
      <c r="B44" s="276"/>
      <c r="C44" s="398" t="s">
        <v>120</v>
      </c>
      <c r="D44" s="398">
        <v>6</v>
      </c>
      <c r="E44" s="997">
        <v>290000</v>
      </c>
      <c r="F44" s="998"/>
      <c r="G44" s="275">
        <v>1080</v>
      </c>
      <c r="H44" s="261">
        <f>G44*D44</f>
        <v>6480</v>
      </c>
    </row>
    <row r="45" spans="2:8" ht="24.95" customHeight="1" thickBot="1" x14ac:dyDescent="0.25">
      <c r="B45" s="276"/>
      <c r="C45" s="286" t="s">
        <v>121</v>
      </c>
      <c r="D45" s="286">
        <v>12</v>
      </c>
      <c r="E45" s="999">
        <v>300000</v>
      </c>
      <c r="F45" s="1000"/>
      <c r="G45" s="288">
        <v>2200</v>
      </c>
      <c r="H45" s="289">
        <f>D45*G45</f>
        <v>26400</v>
      </c>
    </row>
    <row r="46" spans="2:8" s="210" customFormat="1" ht="24.95" customHeight="1" thickBot="1" x14ac:dyDescent="0.25">
      <c r="B46" s="214" t="s">
        <v>127</v>
      </c>
      <c r="C46" s="213" t="s">
        <v>126</v>
      </c>
      <c r="D46" s="213">
        <v>6</v>
      </c>
      <c r="E46" s="1034">
        <v>297000</v>
      </c>
      <c r="F46" s="1035"/>
      <c r="G46" s="215">
        <v>389</v>
      </c>
      <c r="H46" s="216">
        <f>G46*6</f>
        <v>2334</v>
      </c>
    </row>
    <row r="47" spans="2:8" ht="24.95" customHeight="1" x14ac:dyDescent="0.2">
      <c r="B47" s="211" t="s">
        <v>19</v>
      </c>
      <c r="C47" s="397">
        <v>6.5</v>
      </c>
      <c r="D47" s="218">
        <v>11.7</v>
      </c>
      <c r="E47" s="1005">
        <v>315000</v>
      </c>
      <c r="F47" s="1006"/>
      <c r="G47" s="403">
        <v>1937</v>
      </c>
      <c r="H47" s="221">
        <f>G47*D47</f>
        <v>22662.899999999998</v>
      </c>
    </row>
    <row r="48" spans="2:8" ht="24.95" customHeight="1" x14ac:dyDescent="0.2">
      <c r="B48" s="222"/>
      <c r="C48" s="391">
        <v>8</v>
      </c>
      <c r="D48" s="952">
        <v>12</v>
      </c>
      <c r="E48" s="997">
        <v>310000</v>
      </c>
      <c r="F48" s="998"/>
      <c r="G48" s="404">
        <v>2186</v>
      </c>
      <c r="H48" s="226">
        <f>G48*12</f>
        <v>26232</v>
      </c>
    </row>
    <row r="49" spans="1:8" ht="24.95" customHeight="1" x14ac:dyDescent="0.2">
      <c r="B49" s="227"/>
      <c r="C49" s="391">
        <v>12</v>
      </c>
      <c r="D49" s="952"/>
      <c r="E49" s="997">
        <v>320000</v>
      </c>
      <c r="F49" s="998"/>
      <c r="G49" s="404">
        <v>3456</v>
      </c>
      <c r="H49" s="226">
        <f>G49*12</f>
        <v>41472</v>
      </c>
    </row>
    <row r="50" spans="1:8" ht="24.95" customHeight="1" x14ac:dyDescent="0.2">
      <c r="B50" s="227"/>
      <c r="C50" s="391">
        <v>14</v>
      </c>
      <c r="D50" s="952"/>
      <c r="E50" s="997">
        <v>340000</v>
      </c>
      <c r="F50" s="998"/>
      <c r="G50" s="404">
        <v>4320</v>
      </c>
      <c r="H50" s="226">
        <f>G50*12</f>
        <v>51840</v>
      </c>
    </row>
    <row r="51" spans="1:8" ht="24.95" customHeight="1" thickBot="1" x14ac:dyDescent="0.25">
      <c r="B51" s="229"/>
      <c r="C51" s="400">
        <v>16</v>
      </c>
      <c r="D51" s="953"/>
      <c r="E51" s="999">
        <v>340000</v>
      </c>
      <c r="F51" s="1000"/>
      <c r="G51" s="405">
        <v>4930</v>
      </c>
      <c r="H51" s="233">
        <f>G51*12</f>
        <v>59160</v>
      </c>
    </row>
    <row r="52" spans="1:8" ht="30" customHeight="1" x14ac:dyDescent="0.2">
      <c r="B52" s="314" t="s">
        <v>114</v>
      </c>
      <c r="C52" s="974" t="s">
        <v>116</v>
      </c>
      <c r="D52" s="975"/>
      <c r="E52" s="1002"/>
      <c r="F52" s="1003"/>
      <c r="G52" s="1004"/>
      <c r="H52" s="277">
        <v>6100</v>
      </c>
    </row>
    <row r="53" spans="1:8" ht="30" customHeight="1" x14ac:dyDescent="0.2">
      <c r="B53" s="399" t="s">
        <v>115</v>
      </c>
      <c r="C53" s="976" t="s">
        <v>118</v>
      </c>
      <c r="D53" s="977"/>
      <c r="E53" s="1019"/>
      <c r="F53" s="1020"/>
      <c r="G53" s="1021"/>
      <c r="H53" s="226">
        <v>9600</v>
      </c>
    </row>
    <row r="54" spans="1:8" ht="30" customHeight="1" x14ac:dyDescent="0.2">
      <c r="B54" s="242"/>
      <c r="C54" s="976" t="s">
        <v>119</v>
      </c>
      <c r="D54" s="977"/>
      <c r="E54" s="1019"/>
      <c r="F54" s="1020"/>
      <c r="G54" s="1021"/>
      <c r="H54" s="226">
        <v>9600</v>
      </c>
    </row>
    <row r="55" spans="1:8" ht="30" customHeight="1" thickBot="1" x14ac:dyDescent="0.25">
      <c r="B55" s="317"/>
      <c r="C55" s="978" t="s">
        <v>117</v>
      </c>
      <c r="D55" s="979"/>
      <c r="E55" s="1031"/>
      <c r="F55" s="1032"/>
      <c r="G55" s="1033"/>
      <c r="H55" s="233">
        <v>10150</v>
      </c>
    </row>
    <row r="56" spans="1:8" ht="30" customHeight="1" x14ac:dyDescent="0.2">
      <c r="B56" s="994" t="s">
        <v>152</v>
      </c>
      <c r="C56" s="950" t="s">
        <v>150</v>
      </c>
      <c r="D56" s="950"/>
      <c r="E56" s="1002"/>
      <c r="F56" s="1003"/>
      <c r="G56" s="1004"/>
      <c r="H56" s="277">
        <v>1950</v>
      </c>
    </row>
    <row r="57" spans="1:8" ht="30" customHeight="1" x14ac:dyDescent="0.2">
      <c r="B57" s="995"/>
      <c r="C57" s="951" t="s">
        <v>160</v>
      </c>
      <c r="D57" s="951"/>
      <c r="E57" s="1019"/>
      <c r="F57" s="1020"/>
      <c r="G57" s="1021"/>
      <c r="H57" s="226">
        <v>4005</v>
      </c>
    </row>
    <row r="58" spans="1:8" ht="30" customHeight="1" thickBot="1" x14ac:dyDescent="0.25">
      <c r="B58" s="995"/>
      <c r="C58" s="1001" t="s">
        <v>151</v>
      </c>
      <c r="D58" s="1001"/>
      <c r="E58" s="1023"/>
      <c r="F58" s="1024"/>
      <c r="G58" s="1025"/>
      <c r="H58" s="283">
        <v>2700</v>
      </c>
    </row>
    <row r="59" spans="1:8" ht="23.25" customHeight="1" x14ac:dyDescent="0.2">
      <c r="B59" s="994" t="s">
        <v>153</v>
      </c>
      <c r="C59" s="950" t="s">
        <v>154</v>
      </c>
      <c r="D59" s="950"/>
      <c r="E59" s="1017" t="s">
        <v>155</v>
      </c>
      <c r="F59" s="1017"/>
      <c r="G59" s="1017"/>
      <c r="H59" s="277">
        <v>900</v>
      </c>
    </row>
    <row r="60" spans="1:8" ht="24" customHeight="1" x14ac:dyDescent="0.2">
      <c r="B60" s="995"/>
      <c r="C60" s="951" t="s">
        <v>156</v>
      </c>
      <c r="D60" s="951"/>
      <c r="E60" s="1018" t="s">
        <v>157</v>
      </c>
      <c r="F60" s="1018"/>
      <c r="G60" s="1018"/>
      <c r="H60" s="226">
        <v>1820</v>
      </c>
    </row>
    <row r="61" spans="1:8" ht="21.75" customHeight="1" thickBot="1" x14ac:dyDescent="0.25">
      <c r="B61" s="996"/>
      <c r="C61" s="1022" t="s">
        <v>156</v>
      </c>
      <c r="D61" s="1022"/>
      <c r="E61" s="1016" t="s">
        <v>158</v>
      </c>
      <c r="F61" s="1016"/>
      <c r="G61" s="1016"/>
      <c r="H61" s="233">
        <v>1400</v>
      </c>
    </row>
    <row r="62" spans="1:8" ht="30" customHeight="1" x14ac:dyDescent="0.2">
      <c r="A62" s="320"/>
      <c r="B62" s="379" t="s">
        <v>134</v>
      </c>
      <c r="C62" s="397" t="s">
        <v>135</v>
      </c>
      <c r="D62" s="983" t="s">
        <v>143</v>
      </c>
      <c r="E62" s="984"/>
      <c r="F62" s="984"/>
      <c r="G62" s="985"/>
      <c r="H62" s="378">
        <v>260</v>
      </c>
    </row>
    <row r="63" spans="1:8" ht="23.25" customHeight="1" x14ac:dyDescent="0.2">
      <c r="A63" s="313"/>
      <c r="B63" s="325"/>
      <c r="C63" s="391" t="s">
        <v>136</v>
      </c>
      <c r="D63" s="983"/>
      <c r="E63" s="984"/>
      <c r="F63" s="984"/>
      <c r="G63" s="985"/>
      <c r="H63" s="322">
        <v>160</v>
      </c>
    </row>
    <row r="64" spans="1:8" ht="26.25" customHeight="1" thickBot="1" x14ac:dyDescent="0.25">
      <c r="A64" s="313"/>
      <c r="B64" s="326"/>
      <c r="C64" s="400" t="s">
        <v>137</v>
      </c>
      <c r="D64" s="986"/>
      <c r="E64" s="987"/>
      <c r="F64" s="987"/>
      <c r="G64" s="988"/>
      <c r="H64" s="323">
        <v>90</v>
      </c>
    </row>
    <row r="65" spans="1:8" ht="30.95" customHeight="1" x14ac:dyDescent="0.2">
      <c r="A65" s="320"/>
      <c r="B65" s="324" t="s">
        <v>144</v>
      </c>
      <c r="C65" s="390">
        <v>3.2</v>
      </c>
      <c r="D65" s="968" t="s">
        <v>177</v>
      </c>
      <c r="E65" s="969"/>
      <c r="F65" s="969"/>
      <c r="G65" s="970"/>
      <c r="H65" s="321">
        <v>2150</v>
      </c>
    </row>
    <row r="66" spans="1:8" ht="30.95" customHeight="1" thickBot="1" x14ac:dyDescent="0.25">
      <c r="A66" s="313"/>
      <c r="B66" s="325"/>
      <c r="C66" s="384">
        <v>4</v>
      </c>
      <c r="D66" s="1036"/>
      <c r="E66" s="1037"/>
      <c r="F66" s="1037"/>
      <c r="G66" s="1038"/>
      <c r="H66" s="385">
        <v>2150</v>
      </c>
    </row>
    <row r="67" spans="1:8" ht="75" customHeight="1" thickBot="1" x14ac:dyDescent="0.25">
      <c r="A67" s="313"/>
      <c r="B67" s="387" t="s">
        <v>164</v>
      </c>
      <c r="C67" s="989">
        <v>1.2</v>
      </c>
      <c r="D67" s="989"/>
      <c r="E67" s="1028"/>
      <c r="F67" s="1029"/>
      <c r="G67" s="1030"/>
      <c r="H67" s="386">
        <v>340</v>
      </c>
    </row>
    <row r="68" spans="1:8" ht="30" customHeight="1" thickBot="1" x14ac:dyDescent="0.25">
      <c r="B68" s="965" t="s">
        <v>132</v>
      </c>
      <c r="C68" s="966"/>
      <c r="D68" s="966"/>
      <c r="E68" s="966"/>
      <c r="F68" s="966"/>
      <c r="G68" s="966"/>
      <c r="H68" s="967"/>
    </row>
    <row r="69" spans="1:8" ht="24.95" customHeight="1" thickBot="1" x14ac:dyDescent="0.25">
      <c r="B69" s="947" t="s">
        <v>129</v>
      </c>
      <c r="C69" s="948"/>
      <c r="D69" s="948"/>
      <c r="E69" s="948"/>
      <c r="F69" s="948"/>
      <c r="G69" s="948"/>
      <c r="H69" s="949"/>
    </row>
    <row r="70" spans="1:8" ht="24.95" customHeight="1" thickBot="1" x14ac:dyDescent="0.25">
      <c r="B70" s="947" t="s">
        <v>142</v>
      </c>
      <c r="C70" s="948"/>
      <c r="D70" s="948"/>
      <c r="E70" s="948"/>
      <c r="F70" s="948"/>
      <c r="G70" s="948"/>
      <c r="H70" s="949"/>
    </row>
    <row r="72" spans="1:8" ht="20.25" x14ac:dyDescent="0.2">
      <c r="E72" s="389"/>
      <c r="F72" s="389"/>
      <c r="G72" s="389" t="s">
        <v>128</v>
      </c>
    </row>
    <row r="73" spans="1:8" ht="13.5" thickBot="1" x14ac:dyDescent="0.25"/>
    <row r="74" spans="1:8" ht="24.75" customHeight="1" thickBot="1" x14ac:dyDescent="0.25">
      <c r="B74" s="206" t="s">
        <v>30</v>
      </c>
      <c r="C74" s="991" t="s">
        <v>31</v>
      </c>
      <c r="D74" s="992"/>
      <c r="E74" s="992"/>
      <c r="F74" s="992"/>
      <c r="G74" s="993"/>
      <c r="H74" s="208" t="s">
        <v>100</v>
      </c>
    </row>
    <row r="75" spans="1:8" ht="76.5" customHeight="1" thickBot="1" x14ac:dyDescent="0.25">
      <c r="A75" s="313"/>
      <c r="B75" s="387" t="s">
        <v>162</v>
      </c>
      <c r="C75" s="989" t="s">
        <v>163</v>
      </c>
      <c r="D75" s="989"/>
      <c r="E75" s="990" t="s">
        <v>165</v>
      </c>
      <c r="F75" s="990"/>
      <c r="G75" s="990"/>
      <c r="H75" s="386">
        <v>75</v>
      </c>
    </row>
    <row r="76" spans="1:8" ht="74.25" customHeight="1" thickBot="1" x14ac:dyDescent="0.25">
      <c r="A76" s="313"/>
      <c r="B76" s="387" t="s">
        <v>166</v>
      </c>
      <c r="C76" s="989" t="s">
        <v>167</v>
      </c>
      <c r="D76" s="989"/>
      <c r="E76" s="990" t="s">
        <v>168</v>
      </c>
      <c r="F76" s="990"/>
      <c r="G76" s="990"/>
      <c r="H76" s="386">
        <v>186</v>
      </c>
    </row>
    <row r="77" spans="1:8" ht="72.75" customHeight="1" thickBot="1" x14ac:dyDescent="0.25">
      <c r="A77" s="313"/>
      <c r="B77" s="388" t="s">
        <v>171</v>
      </c>
      <c r="C77" s="989" t="s">
        <v>167</v>
      </c>
      <c r="D77" s="989"/>
      <c r="E77" s="990" t="s">
        <v>168</v>
      </c>
      <c r="F77" s="990"/>
      <c r="G77" s="990"/>
      <c r="H77" s="386">
        <v>300</v>
      </c>
    </row>
    <row r="78" spans="1:8" ht="76.5" customHeight="1" thickBot="1" x14ac:dyDescent="0.25">
      <c r="A78" s="313"/>
      <c r="B78" s="388" t="s">
        <v>172</v>
      </c>
      <c r="C78" s="989" t="s">
        <v>167</v>
      </c>
      <c r="D78" s="989"/>
      <c r="E78" s="990" t="s">
        <v>168</v>
      </c>
      <c r="F78" s="990"/>
      <c r="G78" s="990"/>
      <c r="H78" s="386">
        <v>330</v>
      </c>
    </row>
    <row r="79" spans="1:8" ht="71.25" customHeight="1" thickBot="1" x14ac:dyDescent="0.25">
      <c r="A79" s="313"/>
      <c r="B79" s="387" t="s">
        <v>170</v>
      </c>
      <c r="C79" s="989" t="s">
        <v>167</v>
      </c>
      <c r="D79" s="989"/>
      <c r="E79" s="990" t="s">
        <v>168</v>
      </c>
      <c r="F79" s="990"/>
      <c r="G79" s="990"/>
      <c r="H79" s="386">
        <v>240</v>
      </c>
    </row>
    <row r="80" spans="1:8" ht="81" customHeight="1" thickBot="1" x14ac:dyDescent="0.25">
      <c r="A80" s="313"/>
      <c r="B80" s="388" t="s">
        <v>169</v>
      </c>
      <c r="C80" s="989" t="s">
        <v>167</v>
      </c>
      <c r="D80" s="989"/>
      <c r="E80" s="990" t="s">
        <v>168</v>
      </c>
      <c r="F80" s="990"/>
      <c r="G80" s="990"/>
      <c r="H80" s="386">
        <v>340</v>
      </c>
    </row>
    <row r="81" spans="1:8" ht="79.5" customHeight="1" thickBot="1" x14ac:dyDescent="0.25">
      <c r="A81" s="313"/>
      <c r="B81" s="388" t="s">
        <v>173</v>
      </c>
      <c r="C81" s="989" t="s">
        <v>175</v>
      </c>
      <c r="D81" s="989"/>
      <c r="E81" s="990"/>
      <c r="F81" s="990"/>
      <c r="G81" s="990"/>
      <c r="H81" s="386">
        <v>600</v>
      </c>
    </row>
    <row r="82" spans="1:8" ht="80.25" customHeight="1" thickBot="1" x14ac:dyDescent="0.25">
      <c r="A82" s="313"/>
      <c r="B82" s="388" t="s">
        <v>174</v>
      </c>
      <c r="C82" s="989"/>
      <c r="D82" s="989"/>
      <c r="E82" s="990" t="s">
        <v>178</v>
      </c>
      <c r="F82" s="990"/>
      <c r="G82" s="990"/>
      <c r="H82" s="386" t="s">
        <v>179</v>
      </c>
    </row>
    <row r="83" spans="1:8" ht="84" customHeight="1" thickBot="1" x14ac:dyDescent="0.25">
      <c r="A83" s="313"/>
      <c r="B83" s="406" t="s">
        <v>176</v>
      </c>
      <c r="C83" s="989"/>
      <c r="D83" s="989"/>
      <c r="E83" s="990" t="s">
        <v>178</v>
      </c>
      <c r="F83" s="990"/>
      <c r="G83" s="990"/>
      <c r="H83" s="386" t="s">
        <v>181</v>
      </c>
    </row>
    <row r="84" spans="1:8" ht="75.75" customHeight="1" thickBot="1" x14ac:dyDescent="0.25">
      <c r="A84" s="313"/>
      <c r="B84" s="406" t="s">
        <v>183</v>
      </c>
      <c r="C84" s="989"/>
      <c r="D84" s="989"/>
      <c r="E84" s="990" t="s">
        <v>180</v>
      </c>
      <c r="F84" s="990"/>
      <c r="G84" s="990"/>
      <c r="H84" s="386" t="s">
        <v>179</v>
      </c>
    </row>
    <row r="85" spans="1:8" ht="94.5" customHeight="1" thickBot="1" x14ac:dyDescent="0.25">
      <c r="A85" s="313"/>
      <c r="B85" s="406" t="s">
        <v>184</v>
      </c>
      <c r="C85" s="989"/>
      <c r="D85" s="989"/>
      <c r="E85" s="990" t="s">
        <v>180</v>
      </c>
      <c r="F85" s="990"/>
      <c r="G85" s="990"/>
      <c r="H85" s="386" t="s">
        <v>181</v>
      </c>
    </row>
    <row r="88" spans="1:8" ht="20.25" x14ac:dyDescent="0.2">
      <c r="E88" s="389"/>
      <c r="F88" s="389"/>
      <c r="G88" s="389" t="s">
        <v>128</v>
      </c>
    </row>
  </sheetData>
  <mergeCells count="113">
    <mergeCell ref="E10:F10"/>
    <mergeCell ref="E11:F11"/>
    <mergeCell ref="D12:D15"/>
    <mergeCell ref="E12:F12"/>
    <mergeCell ref="E13:F13"/>
    <mergeCell ref="E14:F14"/>
    <mergeCell ref="E15:F15"/>
    <mergeCell ref="C3:F3"/>
    <mergeCell ref="G3:H3"/>
    <mergeCell ref="G4:H4"/>
    <mergeCell ref="G5:H5"/>
    <mergeCell ref="G6:H6"/>
    <mergeCell ref="G7:H7"/>
    <mergeCell ref="D21:D23"/>
    <mergeCell ref="E21:F21"/>
    <mergeCell ref="E22:F22"/>
    <mergeCell ref="E23:F23"/>
    <mergeCell ref="B24:B26"/>
    <mergeCell ref="C24:D24"/>
    <mergeCell ref="E24:F24"/>
    <mergeCell ref="B16:B19"/>
    <mergeCell ref="E16:F16"/>
    <mergeCell ref="E17:F17"/>
    <mergeCell ref="E18:F18"/>
    <mergeCell ref="E19:F19"/>
    <mergeCell ref="E20:F20"/>
    <mergeCell ref="D27:D30"/>
    <mergeCell ref="E27:F27"/>
    <mergeCell ref="E28:F28"/>
    <mergeCell ref="E29:F29"/>
    <mergeCell ref="E30:F30"/>
    <mergeCell ref="E31:F31"/>
    <mergeCell ref="G24:H24"/>
    <mergeCell ref="C25:D25"/>
    <mergeCell ref="E25:F25"/>
    <mergeCell ref="G25:H25"/>
    <mergeCell ref="C26:D26"/>
    <mergeCell ref="E26:F26"/>
    <mergeCell ref="G26:H26"/>
    <mergeCell ref="B39:H39"/>
    <mergeCell ref="B40:H40"/>
    <mergeCell ref="E41:F41"/>
    <mergeCell ref="E42:F42"/>
    <mergeCell ref="E43:F43"/>
    <mergeCell ref="E44:F44"/>
    <mergeCell ref="E32:F32"/>
    <mergeCell ref="E33:F33"/>
    <mergeCell ref="D34:D38"/>
    <mergeCell ref="E34:F34"/>
    <mergeCell ref="E35:F35"/>
    <mergeCell ref="E36:F36"/>
    <mergeCell ref="E37:F37"/>
    <mergeCell ref="E38:F38"/>
    <mergeCell ref="C52:D52"/>
    <mergeCell ref="E52:G52"/>
    <mergeCell ref="C53:D53"/>
    <mergeCell ref="E53:G53"/>
    <mergeCell ref="C54:D54"/>
    <mergeCell ref="E54:G54"/>
    <mergeCell ref="E45:F45"/>
    <mergeCell ref="E46:F46"/>
    <mergeCell ref="E47:F47"/>
    <mergeCell ref="D48:D51"/>
    <mergeCell ref="E48:F48"/>
    <mergeCell ref="E49:F49"/>
    <mergeCell ref="E50:F50"/>
    <mergeCell ref="E51:F51"/>
    <mergeCell ref="C55:D55"/>
    <mergeCell ref="E55:G55"/>
    <mergeCell ref="B56:B58"/>
    <mergeCell ref="C56:D56"/>
    <mergeCell ref="E56:G56"/>
    <mergeCell ref="C57:D57"/>
    <mergeCell ref="E57:G57"/>
    <mergeCell ref="C58:D58"/>
    <mergeCell ref="E58:G58"/>
    <mergeCell ref="D62:G64"/>
    <mergeCell ref="D65:G66"/>
    <mergeCell ref="C67:D67"/>
    <mergeCell ref="E67:G67"/>
    <mergeCell ref="B68:H68"/>
    <mergeCell ref="B69:H69"/>
    <mergeCell ref="B59:B61"/>
    <mergeCell ref="C59:D59"/>
    <mergeCell ref="E59:G59"/>
    <mergeCell ref="C60:D60"/>
    <mergeCell ref="E60:G60"/>
    <mergeCell ref="C61:D61"/>
    <mergeCell ref="E61:G61"/>
    <mergeCell ref="C77:D77"/>
    <mergeCell ref="E77:G77"/>
    <mergeCell ref="C78:D78"/>
    <mergeCell ref="E78:G78"/>
    <mergeCell ref="C79:D79"/>
    <mergeCell ref="E79:G79"/>
    <mergeCell ref="B70:H70"/>
    <mergeCell ref="C74:G74"/>
    <mergeCell ref="C75:D75"/>
    <mergeCell ref="E75:G75"/>
    <mergeCell ref="C76:D76"/>
    <mergeCell ref="E76:G76"/>
    <mergeCell ref="C83:D83"/>
    <mergeCell ref="E83:G83"/>
    <mergeCell ref="C84:D84"/>
    <mergeCell ref="E84:G84"/>
    <mergeCell ref="C85:D85"/>
    <mergeCell ref="E85:G85"/>
    <mergeCell ref="C80:D80"/>
    <mergeCell ref="E80:G80"/>
    <mergeCell ref="C81:D81"/>
    <mergeCell ref="E81:G81"/>
    <mergeCell ref="C82:D82"/>
    <mergeCell ref="E82:G82"/>
  </mergeCells>
  <pageMargins left="0.11811023622047245" right="0.11811023622047245" top="0.11811023622047245" bottom="0.35433070866141736" header="0.31496062992125984" footer="0.31496062992125984"/>
  <pageSetup paperSize="9" scale="84" orientation="portrait" horizontalDpi="0" verticalDpi="0" r:id="rId1"/>
  <rowBreaks count="2" manualBreakCount="2">
    <brk id="40" max="7" man="1"/>
    <brk id="73" max="7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showWhiteSpace="0" view="pageBreakPreview" topLeftCell="A29" zoomScaleNormal="80" zoomScaleSheetLayoutView="100" zoomScalePageLayoutView="50" workbookViewId="0">
      <selection activeCell="C18" sqref="C18"/>
    </sheetView>
  </sheetViews>
  <sheetFormatPr defaultColWidth="9" defaultRowHeight="12.75" x14ac:dyDescent="0.2"/>
  <cols>
    <col min="1" max="1" width="5" style="196" customWidth="1"/>
    <col min="2" max="2" width="32.33203125" style="196" customWidth="1"/>
    <col min="3" max="3" width="22.6640625" style="196" customWidth="1"/>
    <col min="4" max="4" width="10.6640625" style="196" customWidth="1"/>
    <col min="5" max="5" width="10.1640625" style="196" customWidth="1"/>
    <col min="6" max="6" width="11.83203125" style="196" customWidth="1"/>
    <col min="7" max="7" width="16.5" style="196" customWidth="1"/>
    <col min="8" max="8" width="19" style="196" customWidth="1"/>
    <col min="9" max="16384" width="9" style="196"/>
  </cols>
  <sheetData>
    <row r="1" spans="2:8" ht="11.25" hidden="1" customHeight="1" x14ac:dyDescent="0.2">
      <c r="B1" s="197"/>
      <c r="C1" s="198"/>
      <c r="D1" s="198"/>
      <c r="E1" s="197"/>
      <c r="F1" s="197"/>
      <c r="G1" s="197"/>
      <c r="H1" s="197"/>
    </row>
    <row r="2" spans="2:8" ht="11.25" customHeight="1" x14ac:dyDescent="0.2">
      <c r="B2" s="197"/>
      <c r="C2" s="198"/>
      <c r="D2" s="198"/>
      <c r="E2" s="197"/>
      <c r="F2" s="197"/>
      <c r="G2" s="197"/>
      <c r="H2" s="197"/>
    </row>
    <row r="3" spans="2:8" ht="14.1" customHeight="1" x14ac:dyDescent="0.2">
      <c r="B3" s="197"/>
      <c r="C3" s="954"/>
      <c r="D3" s="954"/>
      <c r="E3" s="954"/>
      <c r="F3" s="954"/>
      <c r="G3" s="955" t="s">
        <v>195</v>
      </c>
      <c r="H3" s="955"/>
    </row>
    <row r="4" spans="2:8" ht="14.1" customHeight="1" x14ac:dyDescent="0.2">
      <c r="B4" s="412" t="s">
        <v>82</v>
      </c>
      <c r="C4" s="200"/>
      <c r="D4" s="200"/>
      <c r="E4" s="201"/>
      <c r="F4" s="201"/>
      <c r="G4" s="958" t="s">
        <v>85</v>
      </c>
      <c r="H4" s="958"/>
    </row>
    <row r="5" spans="2:8" ht="14.1" customHeight="1" x14ac:dyDescent="0.2">
      <c r="B5" s="413" t="s">
        <v>83</v>
      </c>
      <c r="C5" s="203"/>
      <c r="D5" s="203"/>
      <c r="E5" s="203"/>
      <c r="F5" s="203"/>
      <c r="G5" s="959" t="s">
        <v>101</v>
      </c>
      <c r="H5" s="959"/>
    </row>
    <row r="6" spans="2:8" ht="30" customHeight="1" x14ac:dyDescent="0.2">
      <c r="B6" s="414" t="s">
        <v>89</v>
      </c>
      <c r="C6" s="205"/>
      <c r="D6" s="205"/>
      <c r="E6" s="205"/>
      <c r="F6" s="205"/>
      <c r="G6" s="960" t="s">
        <v>97</v>
      </c>
      <c r="H6" s="960"/>
    </row>
    <row r="7" spans="2:8" ht="29.25" customHeight="1" x14ac:dyDescent="0.2">
      <c r="B7" s="414" t="s">
        <v>84</v>
      </c>
      <c r="C7" s="205"/>
      <c r="D7" s="205"/>
      <c r="E7" s="205"/>
      <c r="F7" s="205"/>
      <c r="G7" s="961" t="s">
        <v>87</v>
      </c>
      <c r="H7" s="961"/>
    </row>
    <row r="8" spans="2:8" ht="11.25" customHeight="1" x14ac:dyDescent="0.2">
      <c r="B8" s="197"/>
      <c r="C8" s="198"/>
      <c r="D8" s="198"/>
      <c r="E8" s="197"/>
      <c r="F8" s="197"/>
      <c r="G8" s="197"/>
      <c r="H8" s="197"/>
    </row>
    <row r="9" spans="2:8" ht="14.1" customHeight="1" thickBot="1" x14ac:dyDescent="0.25">
      <c r="B9" s="205"/>
      <c r="C9" s="205"/>
      <c r="D9" s="205"/>
      <c r="E9" s="205"/>
      <c r="F9" s="205"/>
      <c r="G9" s="205"/>
      <c r="H9" s="205"/>
    </row>
    <row r="10" spans="2:8" ht="24.95" customHeight="1" thickBot="1" x14ac:dyDescent="0.25">
      <c r="B10" s="369" t="s">
        <v>30</v>
      </c>
      <c r="C10" s="370" t="s">
        <v>31</v>
      </c>
      <c r="D10" s="370" t="s">
        <v>96</v>
      </c>
      <c r="E10" s="991" t="s">
        <v>3</v>
      </c>
      <c r="F10" s="993"/>
      <c r="G10" s="370" t="s">
        <v>2</v>
      </c>
      <c r="H10" s="371" t="s">
        <v>100</v>
      </c>
    </row>
    <row r="11" spans="2:8" ht="21.95" customHeight="1" x14ac:dyDescent="0.2">
      <c r="B11" s="284" t="s">
        <v>0</v>
      </c>
      <c r="C11" s="408">
        <v>8</v>
      </c>
      <c r="D11" s="377">
        <v>6</v>
      </c>
      <c r="E11" s="1005">
        <v>280000</v>
      </c>
      <c r="F11" s="1006"/>
      <c r="G11" s="257">
        <v>115</v>
      </c>
      <c r="H11" s="260">
        <f>G11*6</f>
        <v>690</v>
      </c>
    </row>
    <row r="12" spans="2:8" ht="21.95" customHeight="1" x14ac:dyDescent="0.2">
      <c r="B12" s="211"/>
      <c r="C12" s="409">
        <v>10</v>
      </c>
      <c r="D12" s="1026">
        <v>11.7</v>
      </c>
      <c r="E12" s="997">
        <v>250000</v>
      </c>
      <c r="F12" s="998"/>
      <c r="G12" s="410">
        <v>163</v>
      </c>
      <c r="H12" s="261">
        <f>G12*11.7</f>
        <v>1907.1</v>
      </c>
    </row>
    <row r="13" spans="2:8" ht="21.95" customHeight="1" x14ac:dyDescent="0.2">
      <c r="B13" s="222"/>
      <c r="C13" s="409">
        <v>12</v>
      </c>
      <c r="D13" s="1026"/>
      <c r="E13" s="997">
        <v>242000</v>
      </c>
      <c r="F13" s="998"/>
      <c r="G13" s="410">
        <v>227</v>
      </c>
      <c r="H13" s="261">
        <f>G13*11.7</f>
        <v>2655.8999999999996</v>
      </c>
    </row>
    <row r="14" spans="2:8" ht="21.95" customHeight="1" x14ac:dyDescent="0.2">
      <c r="B14" s="227"/>
      <c r="C14" s="409">
        <v>14</v>
      </c>
      <c r="D14" s="1026"/>
      <c r="E14" s="997">
        <v>236500</v>
      </c>
      <c r="F14" s="998"/>
      <c r="G14" s="410">
        <v>296</v>
      </c>
      <c r="H14" s="261">
        <f>G14*11.7</f>
        <v>3463.2</v>
      </c>
    </row>
    <row r="15" spans="2:8" ht="21.95" customHeight="1" thickBot="1" x14ac:dyDescent="0.25">
      <c r="B15" s="229"/>
      <c r="C15" s="419">
        <v>16</v>
      </c>
      <c r="D15" s="1027"/>
      <c r="E15" s="999">
        <v>235000</v>
      </c>
      <c r="F15" s="1000"/>
      <c r="G15" s="411">
        <v>383</v>
      </c>
      <c r="H15" s="264">
        <f>G15*11.7</f>
        <v>4481.0999999999995</v>
      </c>
    </row>
    <row r="16" spans="2:8" ht="21.95" customHeight="1" x14ac:dyDescent="0.2">
      <c r="B16" s="994" t="s">
        <v>146</v>
      </c>
      <c r="C16" s="408">
        <v>10</v>
      </c>
      <c r="D16" s="377">
        <v>12</v>
      </c>
      <c r="E16" s="1005">
        <v>260000</v>
      </c>
      <c r="F16" s="1006"/>
      <c r="G16" s="257">
        <v>160</v>
      </c>
      <c r="H16" s="260">
        <f>G16*12</f>
        <v>1920</v>
      </c>
    </row>
    <row r="17" spans="2:8" ht="21.95" customHeight="1" x14ac:dyDescent="0.2">
      <c r="B17" s="995"/>
      <c r="C17" s="409">
        <v>12</v>
      </c>
      <c r="D17" s="420">
        <v>11.75</v>
      </c>
      <c r="E17" s="997">
        <v>245000</v>
      </c>
      <c r="F17" s="998"/>
      <c r="G17" s="410">
        <v>226</v>
      </c>
      <c r="H17" s="261">
        <f>G17*11.75</f>
        <v>2655.5</v>
      </c>
    </row>
    <row r="18" spans="2:8" ht="21.95" customHeight="1" x14ac:dyDescent="0.2">
      <c r="B18" s="995"/>
      <c r="C18" s="409">
        <v>14</v>
      </c>
      <c r="D18" s="420">
        <v>12.05</v>
      </c>
      <c r="E18" s="997">
        <v>245000</v>
      </c>
      <c r="F18" s="998"/>
      <c r="G18" s="410">
        <v>296</v>
      </c>
      <c r="H18" s="261">
        <f>G18*12.05</f>
        <v>3566.8</v>
      </c>
    </row>
    <row r="19" spans="2:8" ht="21.95" customHeight="1" thickBot="1" x14ac:dyDescent="0.25">
      <c r="B19" s="995"/>
      <c r="C19" s="415">
        <v>80</v>
      </c>
      <c r="D19" s="423"/>
      <c r="E19" s="1039">
        <v>255000</v>
      </c>
      <c r="F19" s="1040"/>
      <c r="G19" s="424">
        <v>10062</v>
      </c>
      <c r="H19" s="425"/>
    </row>
    <row r="20" spans="2:8" ht="23.1" customHeight="1" x14ac:dyDescent="0.2">
      <c r="B20" s="427" t="s">
        <v>191</v>
      </c>
      <c r="C20" s="453" t="s">
        <v>189</v>
      </c>
      <c r="D20" s="1058">
        <v>6</v>
      </c>
      <c r="E20" s="1059">
        <v>287000</v>
      </c>
      <c r="F20" s="1060"/>
      <c r="G20" s="454">
        <v>420</v>
      </c>
      <c r="H20" s="455">
        <f>420*6</f>
        <v>2520</v>
      </c>
    </row>
    <row r="21" spans="2:8" ht="23.1" customHeight="1" x14ac:dyDescent="0.2">
      <c r="B21" s="327" t="s">
        <v>192</v>
      </c>
      <c r="C21" s="409" t="s">
        <v>108</v>
      </c>
      <c r="D21" s="952"/>
      <c r="E21" s="1051">
        <v>287000</v>
      </c>
      <c r="F21" s="1051"/>
      <c r="G21" s="421">
        <v>695</v>
      </c>
      <c r="H21" s="261">
        <f>G21*6</f>
        <v>4170</v>
      </c>
    </row>
    <row r="22" spans="2:8" ht="23.1" customHeight="1" x14ac:dyDescent="0.2">
      <c r="B22" s="222"/>
      <c r="C22" s="409" t="s">
        <v>109</v>
      </c>
      <c r="D22" s="410">
        <v>12</v>
      </c>
      <c r="E22" s="1051">
        <v>284000</v>
      </c>
      <c r="F22" s="1051"/>
      <c r="G22" s="421">
        <v>866</v>
      </c>
      <c r="H22" s="261">
        <f>G22*12</f>
        <v>10392</v>
      </c>
    </row>
    <row r="23" spans="2:8" ht="23.1" customHeight="1" x14ac:dyDescent="0.2">
      <c r="B23" s="222"/>
      <c r="C23" s="447" t="s">
        <v>186</v>
      </c>
      <c r="D23" s="426">
        <v>11.7</v>
      </c>
      <c r="E23" s="1052">
        <v>284000</v>
      </c>
      <c r="F23" s="1052"/>
      <c r="G23" s="456">
        <v>1366</v>
      </c>
      <c r="H23" s="457">
        <f>G23*11.7</f>
        <v>15982.199999999999</v>
      </c>
    </row>
    <row r="24" spans="2:8" ht="23.1" customHeight="1" x14ac:dyDescent="0.2">
      <c r="B24" s="262"/>
      <c r="C24" s="409" t="s">
        <v>110</v>
      </c>
      <c r="D24" s="224">
        <v>12.05</v>
      </c>
      <c r="E24" s="1051">
        <v>284000</v>
      </c>
      <c r="F24" s="1051"/>
      <c r="G24" s="421">
        <v>1931</v>
      </c>
      <c r="H24" s="261">
        <f>G24*12.05</f>
        <v>23268.550000000003</v>
      </c>
    </row>
    <row r="25" spans="2:8" ht="23.1" customHeight="1" thickBot="1" x14ac:dyDescent="0.25">
      <c r="B25" s="263"/>
      <c r="C25" s="419" t="s">
        <v>111</v>
      </c>
      <c r="D25" s="411">
        <v>12</v>
      </c>
      <c r="E25" s="1053">
        <v>284000</v>
      </c>
      <c r="F25" s="1053"/>
      <c r="G25" s="405">
        <v>3039</v>
      </c>
      <c r="H25" s="264">
        <f>G25*12</f>
        <v>36468</v>
      </c>
    </row>
    <row r="26" spans="2:8" ht="21" customHeight="1" x14ac:dyDescent="0.2">
      <c r="B26" s="1054" t="s">
        <v>159</v>
      </c>
      <c r="C26" s="1056" t="s">
        <v>149</v>
      </c>
      <c r="D26" s="1057"/>
      <c r="E26" s="1043">
        <v>283000</v>
      </c>
      <c r="F26" s="1044"/>
      <c r="G26" s="1043">
        <v>5490</v>
      </c>
      <c r="H26" s="1047"/>
    </row>
    <row r="27" spans="2:8" ht="24" customHeight="1" x14ac:dyDescent="0.2">
      <c r="B27" s="1010"/>
      <c r="C27" s="976" t="s">
        <v>112</v>
      </c>
      <c r="D27" s="977"/>
      <c r="E27" s="997">
        <v>294000</v>
      </c>
      <c r="F27" s="998"/>
      <c r="G27" s="997">
        <v>9996</v>
      </c>
      <c r="H27" s="1013"/>
    </row>
    <row r="28" spans="2:8" ht="23.25" customHeight="1" thickBot="1" x14ac:dyDescent="0.25">
      <c r="B28" s="1055"/>
      <c r="C28" s="1048" t="s">
        <v>113</v>
      </c>
      <c r="D28" s="1049"/>
      <c r="E28" s="1039">
        <v>298000</v>
      </c>
      <c r="F28" s="1040"/>
      <c r="G28" s="1039">
        <v>14840</v>
      </c>
      <c r="H28" s="1050"/>
    </row>
    <row r="29" spans="2:8" ht="21.95" customHeight="1" x14ac:dyDescent="0.2">
      <c r="B29" s="328"/>
      <c r="C29" s="268" t="s">
        <v>102</v>
      </c>
      <c r="D29" s="950">
        <v>6</v>
      </c>
      <c r="E29" s="1005">
        <v>278000</v>
      </c>
      <c r="F29" s="1006"/>
      <c r="G29" s="257">
        <v>420</v>
      </c>
      <c r="H29" s="277">
        <f>G29*D29</f>
        <v>2520</v>
      </c>
    </row>
    <row r="30" spans="2:8" ht="21.95" customHeight="1" x14ac:dyDescent="0.2">
      <c r="B30" s="290" t="s">
        <v>193</v>
      </c>
      <c r="C30" s="409" t="s">
        <v>103</v>
      </c>
      <c r="D30" s="951"/>
      <c r="E30" s="997">
        <v>278000</v>
      </c>
      <c r="F30" s="998"/>
      <c r="G30" s="410">
        <v>534</v>
      </c>
      <c r="H30" s="226">
        <f>G30*6</f>
        <v>3204</v>
      </c>
    </row>
    <row r="31" spans="2:8" ht="21.95" customHeight="1" x14ac:dyDescent="0.2">
      <c r="B31" s="327" t="s">
        <v>194</v>
      </c>
      <c r="C31" s="409" t="s">
        <v>104</v>
      </c>
      <c r="D31" s="951"/>
      <c r="E31" s="997">
        <v>278000</v>
      </c>
      <c r="F31" s="998"/>
      <c r="G31" s="410">
        <v>678</v>
      </c>
      <c r="H31" s="226">
        <f>G31*6</f>
        <v>4068</v>
      </c>
    </row>
    <row r="32" spans="2:8" ht="21.95" customHeight="1" x14ac:dyDescent="0.2">
      <c r="B32" s="269"/>
      <c r="C32" s="447" t="s">
        <v>190</v>
      </c>
      <c r="D32" s="447">
        <v>5.8</v>
      </c>
      <c r="E32" s="1045">
        <v>278000</v>
      </c>
      <c r="F32" s="1046"/>
      <c r="G32" s="448">
        <v>807</v>
      </c>
      <c r="H32" s="449">
        <f>G32*6</f>
        <v>4842</v>
      </c>
    </row>
    <row r="33" spans="2:8" ht="21.95" customHeight="1" x14ac:dyDescent="0.2">
      <c r="B33" s="269"/>
      <c r="C33" s="409" t="s">
        <v>105</v>
      </c>
      <c r="D33" s="409">
        <v>6</v>
      </c>
      <c r="E33" s="997">
        <v>278000</v>
      </c>
      <c r="F33" s="998"/>
      <c r="G33" s="410">
        <v>792</v>
      </c>
      <c r="H33" s="226">
        <f>G33*6</f>
        <v>4752</v>
      </c>
    </row>
    <row r="34" spans="2:8" ht="21.95" customHeight="1" x14ac:dyDescent="0.2">
      <c r="B34" s="269"/>
      <c r="C34" s="409" t="s">
        <v>106</v>
      </c>
      <c r="D34" s="951">
        <v>10</v>
      </c>
      <c r="E34" s="997">
        <v>278000</v>
      </c>
      <c r="F34" s="998"/>
      <c r="G34" s="410">
        <v>1357</v>
      </c>
      <c r="H34" s="226">
        <f>G34*10</f>
        <v>13570</v>
      </c>
    </row>
    <row r="35" spans="2:8" ht="21.95" customHeight="1" x14ac:dyDescent="0.2">
      <c r="B35" s="269"/>
      <c r="C35" s="447" t="s">
        <v>188</v>
      </c>
      <c r="D35" s="951"/>
      <c r="E35" s="1045">
        <v>278000</v>
      </c>
      <c r="F35" s="1046"/>
      <c r="G35" s="448">
        <v>1670</v>
      </c>
      <c r="H35" s="449">
        <v>16700</v>
      </c>
    </row>
    <row r="36" spans="2:8" ht="21.95" customHeight="1" x14ac:dyDescent="0.2">
      <c r="B36" s="269"/>
      <c r="C36" s="409" t="s">
        <v>107</v>
      </c>
      <c r="D36" s="409">
        <v>11.7</v>
      </c>
      <c r="E36" s="997">
        <v>290000</v>
      </c>
      <c r="F36" s="998"/>
      <c r="G36" s="410">
        <v>2439</v>
      </c>
      <c r="H36" s="349">
        <f>G36*11.7</f>
        <v>28536.3</v>
      </c>
    </row>
    <row r="37" spans="2:8" ht="21.95" customHeight="1" thickBot="1" x14ac:dyDescent="0.25">
      <c r="B37" s="271"/>
      <c r="C37" s="419" t="s">
        <v>182</v>
      </c>
      <c r="D37" s="350">
        <v>10.199999999999999</v>
      </c>
      <c r="E37" s="1007">
        <v>400000</v>
      </c>
      <c r="F37" s="1008"/>
      <c r="G37" s="350">
        <v>3364</v>
      </c>
      <c r="H37" s="352">
        <f>G37*10.2</f>
        <v>34312.799999999996</v>
      </c>
    </row>
    <row r="38" spans="2:8" ht="24.95" customHeight="1" x14ac:dyDescent="0.2">
      <c r="B38" s="234" t="s">
        <v>140</v>
      </c>
      <c r="C38" s="422" t="s">
        <v>54</v>
      </c>
      <c r="D38" s="963">
        <v>6</v>
      </c>
      <c r="E38" s="1043">
        <v>325000</v>
      </c>
      <c r="F38" s="1044"/>
      <c r="G38" s="348">
        <v>280</v>
      </c>
      <c r="H38" s="341">
        <f>G38*6</f>
        <v>1680</v>
      </c>
    </row>
    <row r="39" spans="2:8" ht="24.95" customHeight="1" x14ac:dyDescent="0.2">
      <c r="B39" s="234"/>
      <c r="C39" s="417" t="s">
        <v>57</v>
      </c>
      <c r="D39" s="963"/>
      <c r="E39" s="997">
        <v>311000</v>
      </c>
      <c r="F39" s="998"/>
      <c r="G39" s="275">
        <v>423</v>
      </c>
      <c r="H39" s="261">
        <f t="shared" ref="H39:H45" si="0">G39*6</f>
        <v>2538</v>
      </c>
    </row>
    <row r="40" spans="2:8" ht="24.95" customHeight="1" x14ac:dyDescent="0.2">
      <c r="B40" s="276"/>
      <c r="C40" s="417" t="s">
        <v>133</v>
      </c>
      <c r="D40" s="963"/>
      <c r="E40" s="997">
        <v>300000</v>
      </c>
      <c r="F40" s="998"/>
      <c r="G40" s="275">
        <v>520</v>
      </c>
      <c r="H40" s="261">
        <f t="shared" si="0"/>
        <v>3120</v>
      </c>
    </row>
    <row r="41" spans="2:8" ht="24.95" customHeight="1" x14ac:dyDescent="0.2">
      <c r="B41" s="276"/>
      <c r="C41" s="417" t="s">
        <v>125</v>
      </c>
      <c r="D41" s="963"/>
      <c r="E41" s="997">
        <v>300000</v>
      </c>
      <c r="F41" s="998"/>
      <c r="G41" s="275">
        <v>720</v>
      </c>
      <c r="H41" s="261">
        <f>G41*6</f>
        <v>4320</v>
      </c>
    </row>
    <row r="42" spans="2:8" ht="24.95" customHeight="1" thickBot="1" x14ac:dyDescent="0.25">
      <c r="B42" s="276"/>
      <c r="C42" s="417" t="s">
        <v>124</v>
      </c>
      <c r="D42" s="963"/>
      <c r="E42" s="999">
        <v>300000</v>
      </c>
      <c r="F42" s="1000"/>
      <c r="G42" s="275">
        <v>900</v>
      </c>
      <c r="H42" s="261">
        <f t="shared" si="0"/>
        <v>5400</v>
      </c>
    </row>
    <row r="43" spans="2:8" ht="26.25" customHeight="1" thickBot="1" x14ac:dyDescent="0.25">
      <c r="B43" s="947" t="s">
        <v>142</v>
      </c>
      <c r="C43" s="948"/>
      <c r="D43" s="948"/>
      <c r="E43" s="948"/>
      <c r="F43" s="948"/>
      <c r="G43" s="948"/>
      <c r="H43" s="949"/>
    </row>
    <row r="44" spans="2:8" ht="24.95" customHeight="1" thickBot="1" x14ac:dyDescent="0.25">
      <c r="B44" s="206" t="s">
        <v>30</v>
      </c>
      <c r="C44" s="207" t="s">
        <v>31</v>
      </c>
      <c r="D44" s="207" t="s">
        <v>96</v>
      </c>
      <c r="E44" s="991" t="s">
        <v>3</v>
      </c>
      <c r="F44" s="993"/>
      <c r="G44" s="207" t="s">
        <v>2</v>
      </c>
      <c r="H44" s="208" t="s">
        <v>100</v>
      </c>
    </row>
    <row r="45" spans="2:8" ht="24.95" customHeight="1" x14ac:dyDescent="0.2">
      <c r="B45" s="276"/>
      <c r="C45" s="417" t="s">
        <v>123</v>
      </c>
      <c r="D45" s="416">
        <v>6</v>
      </c>
      <c r="E45" s="1005">
        <v>300000</v>
      </c>
      <c r="F45" s="1006"/>
      <c r="G45" s="275">
        <v>900</v>
      </c>
      <c r="H45" s="261">
        <f t="shared" si="0"/>
        <v>5400</v>
      </c>
    </row>
    <row r="46" spans="2:8" ht="24.95" customHeight="1" x14ac:dyDescent="0.2">
      <c r="B46" s="276"/>
      <c r="C46" s="417" t="s">
        <v>122</v>
      </c>
      <c r="D46" s="417">
        <v>12</v>
      </c>
      <c r="E46" s="997">
        <v>300000</v>
      </c>
      <c r="F46" s="998"/>
      <c r="G46" s="275">
        <v>1080</v>
      </c>
      <c r="H46" s="261">
        <f>G46*D46</f>
        <v>12960</v>
      </c>
    </row>
    <row r="47" spans="2:8" ht="24.95" customHeight="1" x14ac:dyDescent="0.2">
      <c r="B47" s="276"/>
      <c r="C47" s="417" t="s">
        <v>120</v>
      </c>
      <c r="D47" s="1001">
        <v>6</v>
      </c>
      <c r="E47" s="997">
        <v>290000</v>
      </c>
      <c r="F47" s="998"/>
      <c r="G47" s="275">
        <v>1080</v>
      </c>
      <c r="H47" s="261">
        <f>G47*D47</f>
        <v>6480</v>
      </c>
    </row>
    <row r="48" spans="2:8" ht="24.95" customHeight="1" x14ac:dyDescent="0.2">
      <c r="B48" s="276"/>
      <c r="C48" s="286" t="s">
        <v>121</v>
      </c>
      <c r="D48" s="963"/>
      <c r="E48" s="1039">
        <v>300000</v>
      </c>
      <c r="F48" s="1040"/>
      <c r="G48" s="288">
        <v>2200</v>
      </c>
      <c r="H48" s="289">
        <f>G48*6</f>
        <v>13200</v>
      </c>
    </row>
    <row r="49" spans="2:8" ht="24.95" customHeight="1" thickBot="1" x14ac:dyDescent="0.25">
      <c r="B49" s="276"/>
      <c r="C49" s="450" t="s">
        <v>187</v>
      </c>
      <c r="D49" s="963"/>
      <c r="E49" s="1041">
        <v>300000</v>
      </c>
      <c r="F49" s="1042"/>
      <c r="G49" s="451">
        <v>2790</v>
      </c>
      <c r="H49" s="452">
        <f>G49*6</f>
        <v>16740</v>
      </c>
    </row>
    <row r="50" spans="2:8" s="210" customFormat="1" ht="24.95" customHeight="1" thickBot="1" x14ac:dyDescent="0.25">
      <c r="B50" s="214" t="s">
        <v>127</v>
      </c>
      <c r="C50" s="213" t="s">
        <v>126</v>
      </c>
      <c r="D50" s="213">
        <v>6</v>
      </c>
      <c r="E50" s="1034">
        <v>297000</v>
      </c>
      <c r="F50" s="1035"/>
      <c r="G50" s="215">
        <v>389</v>
      </c>
      <c r="H50" s="216">
        <f>G50*6</f>
        <v>2334</v>
      </c>
    </row>
    <row r="51" spans="2:8" ht="24.95" customHeight="1" x14ac:dyDescent="0.2">
      <c r="B51" s="211" t="s">
        <v>19</v>
      </c>
      <c r="C51" s="416">
        <v>6.5</v>
      </c>
      <c r="D51" s="218">
        <v>11.7</v>
      </c>
      <c r="E51" s="1005">
        <v>315000</v>
      </c>
      <c r="F51" s="1006"/>
      <c r="G51" s="403">
        <v>1937</v>
      </c>
      <c r="H51" s="221">
        <f>G51*D51</f>
        <v>22662.899999999998</v>
      </c>
    </row>
    <row r="52" spans="2:8" ht="24.95" customHeight="1" x14ac:dyDescent="0.2">
      <c r="B52" s="222"/>
      <c r="C52" s="409">
        <v>8</v>
      </c>
      <c r="D52" s="952">
        <v>12</v>
      </c>
      <c r="E52" s="997">
        <v>310000</v>
      </c>
      <c r="F52" s="998"/>
      <c r="G52" s="421">
        <v>2186</v>
      </c>
      <c r="H52" s="226">
        <f>G52*12</f>
        <v>26232</v>
      </c>
    </row>
    <row r="53" spans="2:8" ht="24.95" customHeight="1" x14ac:dyDescent="0.2">
      <c r="B53" s="227"/>
      <c r="C53" s="409">
        <v>12</v>
      </c>
      <c r="D53" s="952"/>
      <c r="E53" s="997">
        <v>320000</v>
      </c>
      <c r="F53" s="998"/>
      <c r="G53" s="421">
        <v>3456</v>
      </c>
      <c r="H53" s="226">
        <f>G53*12</f>
        <v>41472</v>
      </c>
    </row>
    <row r="54" spans="2:8" ht="24.95" customHeight="1" x14ac:dyDescent="0.2">
      <c r="B54" s="227"/>
      <c r="C54" s="409">
        <v>14</v>
      </c>
      <c r="D54" s="952"/>
      <c r="E54" s="997">
        <v>340000</v>
      </c>
      <c r="F54" s="998"/>
      <c r="G54" s="421">
        <v>4320</v>
      </c>
      <c r="H54" s="226">
        <f>G54*12</f>
        <v>51840</v>
      </c>
    </row>
    <row r="55" spans="2:8" ht="24.95" customHeight="1" thickBot="1" x14ac:dyDescent="0.25">
      <c r="B55" s="229"/>
      <c r="C55" s="419">
        <v>16</v>
      </c>
      <c r="D55" s="953"/>
      <c r="E55" s="999">
        <v>340000</v>
      </c>
      <c r="F55" s="1000"/>
      <c r="G55" s="405">
        <v>4930</v>
      </c>
      <c r="H55" s="233">
        <f>G55*12</f>
        <v>59160</v>
      </c>
    </row>
    <row r="56" spans="2:8" ht="30" customHeight="1" x14ac:dyDescent="0.2">
      <c r="B56" s="314" t="s">
        <v>114</v>
      </c>
      <c r="C56" s="974" t="s">
        <v>116</v>
      </c>
      <c r="D56" s="975"/>
      <c r="E56" s="1002"/>
      <c r="F56" s="1003"/>
      <c r="G56" s="1004"/>
      <c r="H56" s="277">
        <v>6100</v>
      </c>
    </row>
    <row r="57" spans="2:8" ht="30" customHeight="1" x14ac:dyDescent="0.2">
      <c r="B57" s="418" t="s">
        <v>115</v>
      </c>
      <c r="C57" s="976" t="s">
        <v>118</v>
      </c>
      <c r="D57" s="977"/>
      <c r="E57" s="1019"/>
      <c r="F57" s="1020"/>
      <c r="G57" s="1021"/>
      <c r="H57" s="226">
        <v>9600</v>
      </c>
    </row>
    <row r="58" spans="2:8" ht="30" customHeight="1" x14ac:dyDescent="0.2">
      <c r="B58" s="242"/>
      <c r="C58" s="976" t="s">
        <v>119</v>
      </c>
      <c r="D58" s="977"/>
      <c r="E58" s="1019"/>
      <c r="F58" s="1020"/>
      <c r="G58" s="1021"/>
      <c r="H58" s="226">
        <v>9600</v>
      </c>
    </row>
    <row r="59" spans="2:8" ht="30" customHeight="1" thickBot="1" x14ac:dyDescent="0.25">
      <c r="B59" s="317"/>
      <c r="C59" s="978" t="s">
        <v>117</v>
      </c>
      <c r="D59" s="979"/>
      <c r="E59" s="1031"/>
      <c r="F59" s="1032"/>
      <c r="G59" s="1033"/>
      <c r="H59" s="233">
        <v>10150</v>
      </c>
    </row>
    <row r="60" spans="2:8" ht="30" customHeight="1" x14ac:dyDescent="0.2">
      <c r="B60" s="994" t="s">
        <v>152</v>
      </c>
      <c r="C60" s="950" t="s">
        <v>150</v>
      </c>
      <c r="D60" s="950"/>
      <c r="E60" s="1002"/>
      <c r="F60" s="1003"/>
      <c r="G60" s="1004"/>
      <c r="H60" s="277">
        <v>1950</v>
      </c>
    </row>
    <row r="61" spans="2:8" ht="30" customHeight="1" x14ac:dyDescent="0.2">
      <c r="B61" s="995"/>
      <c r="C61" s="951" t="s">
        <v>160</v>
      </c>
      <c r="D61" s="951"/>
      <c r="E61" s="1019"/>
      <c r="F61" s="1020"/>
      <c r="G61" s="1021"/>
      <c r="H61" s="226">
        <v>4005</v>
      </c>
    </row>
    <row r="62" spans="2:8" ht="30" customHeight="1" thickBot="1" x14ac:dyDescent="0.25">
      <c r="B62" s="995"/>
      <c r="C62" s="1001" t="s">
        <v>151</v>
      </c>
      <c r="D62" s="1001"/>
      <c r="E62" s="1023"/>
      <c r="F62" s="1024"/>
      <c r="G62" s="1025"/>
      <c r="H62" s="283">
        <v>2700</v>
      </c>
    </row>
    <row r="63" spans="2:8" ht="23.25" customHeight="1" x14ac:dyDescent="0.2">
      <c r="B63" s="994" t="s">
        <v>153</v>
      </c>
      <c r="C63" s="950" t="s">
        <v>154</v>
      </c>
      <c r="D63" s="950"/>
      <c r="E63" s="1017" t="s">
        <v>155</v>
      </c>
      <c r="F63" s="1017"/>
      <c r="G63" s="1017"/>
      <c r="H63" s="277">
        <v>900</v>
      </c>
    </row>
    <row r="64" spans="2:8" ht="24" customHeight="1" x14ac:dyDescent="0.2">
      <c r="B64" s="995"/>
      <c r="C64" s="951" t="s">
        <v>156</v>
      </c>
      <c r="D64" s="951"/>
      <c r="E64" s="1018" t="s">
        <v>157</v>
      </c>
      <c r="F64" s="1018"/>
      <c r="G64" s="1018"/>
      <c r="H64" s="226">
        <v>1820</v>
      </c>
    </row>
    <row r="65" spans="1:8" ht="21.75" customHeight="1" thickBot="1" x14ac:dyDescent="0.25">
      <c r="B65" s="996"/>
      <c r="C65" s="1022" t="s">
        <v>156</v>
      </c>
      <c r="D65" s="1022"/>
      <c r="E65" s="1016" t="s">
        <v>158</v>
      </c>
      <c r="F65" s="1016"/>
      <c r="G65" s="1016"/>
      <c r="H65" s="233">
        <v>1400</v>
      </c>
    </row>
    <row r="66" spans="1:8" ht="30" customHeight="1" x14ac:dyDescent="0.2">
      <c r="A66" s="320"/>
      <c r="B66" s="379" t="s">
        <v>134</v>
      </c>
      <c r="C66" s="416" t="s">
        <v>135</v>
      </c>
      <c r="D66" s="983" t="s">
        <v>143</v>
      </c>
      <c r="E66" s="984"/>
      <c r="F66" s="984"/>
      <c r="G66" s="985"/>
      <c r="H66" s="378">
        <v>260</v>
      </c>
    </row>
    <row r="67" spans="1:8" ht="23.25" customHeight="1" x14ac:dyDescent="0.2">
      <c r="A67" s="313"/>
      <c r="B67" s="325"/>
      <c r="C67" s="409" t="s">
        <v>136</v>
      </c>
      <c r="D67" s="983"/>
      <c r="E67" s="984"/>
      <c r="F67" s="984"/>
      <c r="G67" s="985"/>
      <c r="H67" s="322">
        <v>160</v>
      </c>
    </row>
    <row r="68" spans="1:8" ht="26.25" customHeight="1" thickBot="1" x14ac:dyDescent="0.25">
      <c r="A68" s="313"/>
      <c r="B68" s="326"/>
      <c r="C68" s="419" t="s">
        <v>137</v>
      </c>
      <c r="D68" s="986"/>
      <c r="E68" s="987"/>
      <c r="F68" s="987"/>
      <c r="G68" s="988"/>
      <c r="H68" s="323">
        <v>90</v>
      </c>
    </row>
    <row r="69" spans="1:8" ht="30.95" customHeight="1" x14ac:dyDescent="0.2">
      <c r="A69" s="320"/>
      <c r="B69" s="324" t="s">
        <v>144</v>
      </c>
      <c r="C69" s="408">
        <v>3.2</v>
      </c>
      <c r="D69" s="968" t="s">
        <v>177</v>
      </c>
      <c r="E69" s="969"/>
      <c r="F69" s="969"/>
      <c r="G69" s="970"/>
      <c r="H69" s="321">
        <v>2150</v>
      </c>
    </row>
    <row r="70" spans="1:8" ht="30.95" customHeight="1" thickBot="1" x14ac:dyDescent="0.25">
      <c r="A70" s="313"/>
      <c r="B70" s="325"/>
      <c r="C70" s="384">
        <v>4</v>
      </c>
      <c r="D70" s="1036"/>
      <c r="E70" s="1037"/>
      <c r="F70" s="1037"/>
      <c r="G70" s="1038"/>
      <c r="H70" s="385">
        <v>2150</v>
      </c>
    </row>
    <row r="71" spans="1:8" ht="75" customHeight="1" thickBot="1" x14ac:dyDescent="0.25">
      <c r="A71" s="313"/>
      <c r="B71" s="387" t="s">
        <v>164</v>
      </c>
      <c r="C71" s="989">
        <v>1.2</v>
      </c>
      <c r="D71" s="989"/>
      <c r="E71" s="1028"/>
      <c r="F71" s="1029"/>
      <c r="G71" s="1030"/>
      <c r="H71" s="386">
        <v>340</v>
      </c>
    </row>
    <row r="72" spans="1:8" ht="30" customHeight="1" thickBot="1" x14ac:dyDescent="0.25">
      <c r="B72" s="965" t="s">
        <v>132</v>
      </c>
      <c r="C72" s="966"/>
      <c r="D72" s="966"/>
      <c r="E72" s="966"/>
      <c r="F72" s="966"/>
      <c r="G72" s="966"/>
      <c r="H72" s="967"/>
    </row>
    <row r="73" spans="1:8" ht="24.95" customHeight="1" thickBot="1" x14ac:dyDescent="0.25">
      <c r="B73" s="947" t="s">
        <v>129</v>
      </c>
      <c r="C73" s="948"/>
      <c r="D73" s="948"/>
      <c r="E73" s="948"/>
      <c r="F73" s="948"/>
      <c r="G73" s="948"/>
      <c r="H73" s="949"/>
    </row>
    <row r="74" spans="1:8" ht="24.95" customHeight="1" thickBot="1" x14ac:dyDescent="0.25">
      <c r="B74" s="947" t="s">
        <v>142</v>
      </c>
      <c r="C74" s="948"/>
      <c r="D74" s="948"/>
      <c r="E74" s="948"/>
      <c r="F74" s="948"/>
      <c r="G74" s="948"/>
      <c r="H74" s="949"/>
    </row>
    <row r="76" spans="1:8" ht="20.25" x14ac:dyDescent="0.2">
      <c r="E76" s="407"/>
      <c r="F76" s="407"/>
      <c r="G76" s="407" t="s">
        <v>128</v>
      </c>
    </row>
    <row r="77" spans="1:8" ht="13.5" thickBot="1" x14ac:dyDescent="0.25"/>
    <row r="78" spans="1:8" ht="24.75" customHeight="1" thickBot="1" x14ac:dyDescent="0.25">
      <c r="B78" s="206" t="s">
        <v>30</v>
      </c>
      <c r="C78" s="991" t="s">
        <v>31</v>
      </c>
      <c r="D78" s="992"/>
      <c r="E78" s="992"/>
      <c r="F78" s="992"/>
      <c r="G78" s="993"/>
      <c r="H78" s="208" t="s">
        <v>100</v>
      </c>
    </row>
    <row r="79" spans="1:8" ht="76.5" customHeight="1" thickBot="1" x14ac:dyDescent="0.25">
      <c r="A79" s="313"/>
      <c r="B79" s="387" t="s">
        <v>162</v>
      </c>
      <c r="C79" s="989" t="s">
        <v>163</v>
      </c>
      <c r="D79" s="989"/>
      <c r="E79" s="990" t="s">
        <v>165</v>
      </c>
      <c r="F79" s="990"/>
      <c r="G79" s="990"/>
      <c r="H79" s="386">
        <v>75</v>
      </c>
    </row>
    <row r="80" spans="1:8" ht="74.25" customHeight="1" thickBot="1" x14ac:dyDescent="0.25">
      <c r="A80" s="313"/>
      <c r="B80" s="387" t="s">
        <v>166</v>
      </c>
      <c r="C80" s="989" t="s">
        <v>167</v>
      </c>
      <c r="D80" s="989"/>
      <c r="E80" s="990" t="s">
        <v>168</v>
      </c>
      <c r="F80" s="990"/>
      <c r="G80" s="990"/>
      <c r="H80" s="386">
        <v>186</v>
      </c>
    </row>
    <row r="81" spans="1:8" ht="72.75" customHeight="1" thickBot="1" x14ac:dyDescent="0.25">
      <c r="A81" s="313"/>
      <c r="B81" s="388" t="s">
        <v>171</v>
      </c>
      <c r="C81" s="989" t="s">
        <v>167</v>
      </c>
      <c r="D81" s="989"/>
      <c r="E81" s="990" t="s">
        <v>168</v>
      </c>
      <c r="F81" s="990"/>
      <c r="G81" s="990"/>
      <c r="H81" s="386">
        <v>300</v>
      </c>
    </row>
    <row r="82" spans="1:8" ht="76.5" customHeight="1" thickBot="1" x14ac:dyDescent="0.25">
      <c r="A82" s="313"/>
      <c r="B82" s="388" t="s">
        <v>172</v>
      </c>
      <c r="C82" s="989" t="s">
        <v>167</v>
      </c>
      <c r="D82" s="989"/>
      <c r="E82" s="990" t="s">
        <v>168</v>
      </c>
      <c r="F82" s="990"/>
      <c r="G82" s="990"/>
      <c r="H82" s="386">
        <v>330</v>
      </c>
    </row>
    <row r="83" spans="1:8" ht="71.25" customHeight="1" thickBot="1" x14ac:dyDescent="0.25">
      <c r="A83" s="313"/>
      <c r="B83" s="387" t="s">
        <v>170</v>
      </c>
      <c r="C83" s="989" t="s">
        <v>167</v>
      </c>
      <c r="D83" s="989"/>
      <c r="E83" s="990" t="s">
        <v>168</v>
      </c>
      <c r="F83" s="990"/>
      <c r="G83" s="990"/>
      <c r="H83" s="386">
        <v>240</v>
      </c>
    </row>
    <row r="84" spans="1:8" ht="81" customHeight="1" thickBot="1" x14ac:dyDescent="0.25">
      <c r="A84" s="313"/>
      <c r="B84" s="388" t="s">
        <v>169</v>
      </c>
      <c r="C84" s="989" t="s">
        <v>167</v>
      </c>
      <c r="D84" s="989"/>
      <c r="E84" s="990" t="s">
        <v>168</v>
      </c>
      <c r="F84" s="990"/>
      <c r="G84" s="990"/>
      <c r="H84" s="386">
        <v>340</v>
      </c>
    </row>
    <row r="85" spans="1:8" ht="79.5" customHeight="1" thickBot="1" x14ac:dyDescent="0.25">
      <c r="A85" s="313"/>
      <c r="B85" s="388" t="s">
        <v>173</v>
      </c>
      <c r="C85" s="989" t="s">
        <v>175</v>
      </c>
      <c r="D85" s="989"/>
      <c r="E85" s="990"/>
      <c r="F85" s="990"/>
      <c r="G85" s="990"/>
      <c r="H85" s="386">
        <v>600</v>
      </c>
    </row>
    <row r="86" spans="1:8" ht="80.25" customHeight="1" thickBot="1" x14ac:dyDescent="0.25">
      <c r="A86" s="313"/>
      <c r="B86" s="388" t="s">
        <v>174</v>
      </c>
      <c r="C86" s="989"/>
      <c r="D86" s="989"/>
      <c r="E86" s="990" t="s">
        <v>178</v>
      </c>
      <c r="F86" s="990"/>
      <c r="G86" s="990"/>
      <c r="H86" s="386" t="s">
        <v>179</v>
      </c>
    </row>
    <row r="87" spans="1:8" ht="84" customHeight="1" thickBot="1" x14ac:dyDescent="0.25">
      <c r="A87" s="313"/>
      <c r="B87" s="406" t="s">
        <v>176</v>
      </c>
      <c r="C87" s="989"/>
      <c r="D87" s="989"/>
      <c r="E87" s="990" t="s">
        <v>178</v>
      </c>
      <c r="F87" s="990"/>
      <c r="G87" s="990"/>
      <c r="H87" s="386" t="s">
        <v>181</v>
      </c>
    </row>
    <row r="88" spans="1:8" ht="75.75" customHeight="1" thickBot="1" x14ac:dyDescent="0.25">
      <c r="A88" s="313"/>
      <c r="B88" s="406" t="s">
        <v>183</v>
      </c>
      <c r="C88" s="989"/>
      <c r="D88" s="989"/>
      <c r="E88" s="990" t="s">
        <v>180</v>
      </c>
      <c r="F88" s="990"/>
      <c r="G88" s="990"/>
      <c r="H88" s="386" t="s">
        <v>179</v>
      </c>
    </row>
    <row r="89" spans="1:8" ht="94.5" customHeight="1" thickBot="1" x14ac:dyDescent="0.25">
      <c r="A89" s="313"/>
      <c r="B89" s="406" t="s">
        <v>184</v>
      </c>
      <c r="C89" s="989"/>
      <c r="D89" s="989"/>
      <c r="E89" s="990" t="s">
        <v>180</v>
      </c>
      <c r="F89" s="990"/>
      <c r="G89" s="990"/>
      <c r="H89" s="386" t="s">
        <v>181</v>
      </c>
    </row>
    <row r="92" spans="1:8" ht="20.25" x14ac:dyDescent="0.2">
      <c r="E92" s="407"/>
      <c r="F92" s="407"/>
      <c r="G92" s="407" t="s">
        <v>128</v>
      </c>
    </row>
  </sheetData>
  <mergeCells count="119">
    <mergeCell ref="E10:F10"/>
    <mergeCell ref="E11:F11"/>
    <mergeCell ref="D12:D15"/>
    <mergeCell ref="E12:F12"/>
    <mergeCell ref="E13:F13"/>
    <mergeCell ref="E14:F14"/>
    <mergeCell ref="E15:F15"/>
    <mergeCell ref="C3:F3"/>
    <mergeCell ref="G3:H3"/>
    <mergeCell ref="G4:H4"/>
    <mergeCell ref="G5:H5"/>
    <mergeCell ref="G6:H6"/>
    <mergeCell ref="G7:H7"/>
    <mergeCell ref="E22:F22"/>
    <mergeCell ref="E23:F23"/>
    <mergeCell ref="E24:F24"/>
    <mergeCell ref="E25:F25"/>
    <mergeCell ref="B26:B28"/>
    <mergeCell ref="C26:D26"/>
    <mergeCell ref="E26:F26"/>
    <mergeCell ref="B16:B19"/>
    <mergeCell ref="E16:F16"/>
    <mergeCell ref="E17:F17"/>
    <mergeCell ref="E18:F18"/>
    <mergeCell ref="E19:F19"/>
    <mergeCell ref="E21:F21"/>
    <mergeCell ref="D20:D21"/>
    <mergeCell ref="E20:F20"/>
    <mergeCell ref="E29:F29"/>
    <mergeCell ref="E30:F30"/>
    <mergeCell ref="E31:F31"/>
    <mergeCell ref="E33:F33"/>
    <mergeCell ref="D34:D35"/>
    <mergeCell ref="E34:F34"/>
    <mergeCell ref="E35:F35"/>
    <mergeCell ref="E32:F32"/>
    <mergeCell ref="G26:H26"/>
    <mergeCell ref="C27:D27"/>
    <mergeCell ref="E27:F27"/>
    <mergeCell ref="G27:H27"/>
    <mergeCell ref="C28:D28"/>
    <mergeCell ref="E28:F28"/>
    <mergeCell ref="G28:H28"/>
    <mergeCell ref="D29:D31"/>
    <mergeCell ref="B43:H43"/>
    <mergeCell ref="E44:F44"/>
    <mergeCell ref="E45:F45"/>
    <mergeCell ref="E46:F46"/>
    <mergeCell ref="D47:D49"/>
    <mergeCell ref="E47:F47"/>
    <mergeCell ref="E48:F48"/>
    <mergeCell ref="E49:F49"/>
    <mergeCell ref="E36:F36"/>
    <mergeCell ref="E37:F37"/>
    <mergeCell ref="D38:D42"/>
    <mergeCell ref="E38:F38"/>
    <mergeCell ref="E39:F39"/>
    <mergeCell ref="E40:F40"/>
    <mergeCell ref="E41:F41"/>
    <mergeCell ref="E42:F42"/>
    <mergeCell ref="C56:D56"/>
    <mergeCell ref="E56:G56"/>
    <mergeCell ref="C57:D57"/>
    <mergeCell ref="E57:G57"/>
    <mergeCell ref="C58:D58"/>
    <mergeCell ref="E58:G58"/>
    <mergeCell ref="E50:F50"/>
    <mergeCell ref="E51:F51"/>
    <mergeCell ref="D52:D55"/>
    <mergeCell ref="E52:F52"/>
    <mergeCell ref="E53:F53"/>
    <mergeCell ref="E54:F54"/>
    <mergeCell ref="E55:F55"/>
    <mergeCell ref="C59:D59"/>
    <mergeCell ref="E59:G59"/>
    <mergeCell ref="B60:B62"/>
    <mergeCell ref="C60:D60"/>
    <mergeCell ref="E60:G60"/>
    <mergeCell ref="C61:D61"/>
    <mergeCell ref="E61:G61"/>
    <mergeCell ref="C62:D62"/>
    <mergeCell ref="E62:G62"/>
    <mergeCell ref="D66:G68"/>
    <mergeCell ref="D69:G70"/>
    <mergeCell ref="C71:D71"/>
    <mergeCell ref="E71:G71"/>
    <mergeCell ref="B72:H72"/>
    <mergeCell ref="B73:H73"/>
    <mergeCell ref="B63:B65"/>
    <mergeCell ref="C63:D63"/>
    <mergeCell ref="E63:G63"/>
    <mergeCell ref="C64:D64"/>
    <mergeCell ref="E64:G64"/>
    <mergeCell ref="C65:D65"/>
    <mergeCell ref="E65:G65"/>
    <mergeCell ref="C87:D87"/>
    <mergeCell ref="E87:G87"/>
    <mergeCell ref="C88:D88"/>
    <mergeCell ref="E88:G88"/>
    <mergeCell ref="C89:D89"/>
    <mergeCell ref="E89:G89"/>
    <mergeCell ref="C84:D84"/>
    <mergeCell ref="E84:G84"/>
    <mergeCell ref="C85:D85"/>
    <mergeCell ref="E85:G85"/>
    <mergeCell ref="C86:D86"/>
    <mergeCell ref="E86:G86"/>
    <mergeCell ref="C81:D81"/>
    <mergeCell ref="E81:G81"/>
    <mergeCell ref="C82:D82"/>
    <mergeCell ref="E82:G82"/>
    <mergeCell ref="C83:D83"/>
    <mergeCell ref="E83:G83"/>
    <mergeCell ref="B74:H74"/>
    <mergeCell ref="C78:G78"/>
    <mergeCell ref="C79:D79"/>
    <mergeCell ref="E79:G79"/>
    <mergeCell ref="C80:D80"/>
    <mergeCell ref="E80:G80"/>
  </mergeCells>
  <pageMargins left="0.11811023622047245" right="0.11811023622047245" top="0.11811023622047245" bottom="0.35433070866141736" header="0.31496062992125984" footer="0.31496062992125984"/>
  <pageSetup paperSize="9" scale="84" orientation="portrait" horizontalDpi="0" verticalDpi="0" r:id="rId1"/>
  <rowBreaks count="2" manualBreakCount="2">
    <brk id="43" max="7" man="1"/>
    <brk id="77" max="7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showWhiteSpace="0" view="pageBreakPreview" topLeftCell="A32" zoomScaleNormal="80" zoomScaleSheetLayoutView="100" zoomScalePageLayoutView="50" workbookViewId="0">
      <selection activeCell="B73" sqref="B73:H73"/>
    </sheetView>
  </sheetViews>
  <sheetFormatPr defaultColWidth="9" defaultRowHeight="12.75" x14ac:dyDescent="0.2"/>
  <cols>
    <col min="1" max="1" width="5" style="196" customWidth="1"/>
    <col min="2" max="2" width="32.33203125" style="196" customWidth="1"/>
    <col min="3" max="3" width="22.6640625" style="196" customWidth="1"/>
    <col min="4" max="4" width="10.6640625" style="196" customWidth="1"/>
    <col min="5" max="5" width="10.1640625" style="196" customWidth="1"/>
    <col min="6" max="6" width="11.83203125" style="196" customWidth="1"/>
    <col min="7" max="7" width="16.5" style="196" customWidth="1"/>
    <col min="8" max="8" width="19" style="196" customWidth="1"/>
    <col min="9" max="16384" width="9" style="196"/>
  </cols>
  <sheetData>
    <row r="1" spans="2:9" ht="11.25" hidden="1" customHeight="1" x14ac:dyDescent="0.2">
      <c r="B1" s="197"/>
      <c r="C1" s="198"/>
      <c r="D1" s="198"/>
      <c r="E1" s="197"/>
      <c r="F1" s="197"/>
      <c r="G1" s="197"/>
      <c r="H1" s="197"/>
    </row>
    <row r="2" spans="2:9" ht="11.25" customHeight="1" x14ac:dyDescent="0.2">
      <c r="B2" s="197"/>
      <c r="C2" s="198"/>
      <c r="D2" s="198"/>
      <c r="E2" s="197"/>
      <c r="F2" s="197"/>
      <c r="G2" s="197"/>
      <c r="H2" s="197"/>
    </row>
    <row r="3" spans="2:9" ht="14.1" customHeight="1" x14ac:dyDescent="0.2">
      <c r="B3" s="197"/>
      <c r="C3" s="954"/>
      <c r="D3" s="954"/>
      <c r="E3" s="954"/>
      <c r="F3" s="954"/>
      <c r="G3" s="955" t="s">
        <v>196</v>
      </c>
      <c r="H3" s="955"/>
    </row>
    <row r="4" spans="2:9" ht="14.1" customHeight="1" x14ac:dyDescent="0.2">
      <c r="B4" s="433" t="s">
        <v>82</v>
      </c>
      <c r="C4" s="200"/>
      <c r="D4" s="200"/>
      <c r="E4" s="201"/>
      <c r="F4" s="201"/>
      <c r="G4" s="958" t="s">
        <v>85</v>
      </c>
      <c r="H4" s="958"/>
    </row>
    <row r="5" spans="2:9" ht="14.1" customHeight="1" x14ac:dyDescent="0.2">
      <c r="B5" s="434" t="s">
        <v>83</v>
      </c>
      <c r="C5" s="203"/>
      <c r="D5" s="203"/>
      <c r="E5" s="203"/>
      <c r="F5" s="203"/>
      <c r="G5" s="959" t="s">
        <v>101</v>
      </c>
      <c r="H5" s="959"/>
    </row>
    <row r="6" spans="2:9" ht="30" customHeight="1" x14ac:dyDescent="0.2">
      <c r="B6" s="435" t="s">
        <v>89</v>
      </c>
      <c r="C6" s="205"/>
      <c r="D6" s="205"/>
      <c r="E6" s="205"/>
      <c r="F6" s="205"/>
      <c r="G6" s="960" t="s">
        <v>97</v>
      </c>
      <c r="H6" s="960"/>
    </row>
    <row r="7" spans="2:9" ht="29.25" customHeight="1" x14ac:dyDescent="0.2">
      <c r="B7" s="435" t="s">
        <v>84</v>
      </c>
      <c r="C7" s="205"/>
      <c r="D7" s="205"/>
      <c r="E7" s="205"/>
      <c r="F7" s="205"/>
      <c r="G7" s="961" t="s">
        <v>87</v>
      </c>
      <c r="H7" s="961"/>
    </row>
    <row r="8" spans="2:9" ht="11.25" customHeight="1" x14ac:dyDescent="0.2">
      <c r="B8" s="197"/>
      <c r="C8" s="198"/>
      <c r="D8" s="198"/>
      <c r="E8" s="197"/>
      <c r="F8" s="197"/>
      <c r="G8" s="197"/>
      <c r="H8" s="197"/>
    </row>
    <row r="9" spans="2:9" ht="14.1" customHeight="1" thickBot="1" x14ac:dyDescent="0.25">
      <c r="B9" s="205"/>
      <c r="C9" s="205"/>
      <c r="D9" s="205"/>
      <c r="E9" s="205"/>
      <c r="F9" s="205"/>
      <c r="G9" s="205"/>
      <c r="H9" s="205"/>
    </row>
    <row r="10" spans="2:9" ht="24.95" customHeight="1" thickBot="1" x14ac:dyDescent="0.25">
      <c r="B10" s="369" t="s">
        <v>30</v>
      </c>
      <c r="C10" s="370" t="s">
        <v>31</v>
      </c>
      <c r="D10" s="370" t="s">
        <v>96</v>
      </c>
      <c r="E10" s="991" t="s">
        <v>3</v>
      </c>
      <c r="F10" s="993"/>
      <c r="G10" s="370" t="s">
        <v>2</v>
      </c>
      <c r="H10" s="371" t="s">
        <v>100</v>
      </c>
    </row>
    <row r="11" spans="2:9" ht="21.95" customHeight="1" x14ac:dyDescent="0.2">
      <c r="B11" s="284" t="s">
        <v>0</v>
      </c>
      <c r="C11" s="429">
        <v>8</v>
      </c>
      <c r="D11" s="377">
        <v>6</v>
      </c>
      <c r="E11" s="1005">
        <v>280000</v>
      </c>
      <c r="F11" s="1006"/>
      <c r="G11" s="446">
        <v>115</v>
      </c>
      <c r="H11" s="260">
        <f>G11*6</f>
        <v>690</v>
      </c>
    </row>
    <row r="12" spans="2:9" ht="21.95" customHeight="1" x14ac:dyDescent="0.2">
      <c r="B12" s="211"/>
      <c r="C12" s="458">
        <v>10</v>
      </c>
      <c r="D12" s="1026">
        <v>11.7</v>
      </c>
      <c r="E12" s="1045">
        <v>260000</v>
      </c>
      <c r="F12" s="1046"/>
      <c r="G12" s="448">
        <v>170</v>
      </c>
      <c r="H12" s="457">
        <f>G12*11.7</f>
        <v>1988.9999999999998</v>
      </c>
      <c r="I12" s="196">
        <v>0.65200000000000002</v>
      </c>
    </row>
    <row r="13" spans="2:9" ht="21.95" customHeight="1" x14ac:dyDescent="0.2">
      <c r="B13" s="222"/>
      <c r="C13" s="430">
        <v>12</v>
      </c>
      <c r="D13" s="1026"/>
      <c r="E13" s="997">
        <v>242000</v>
      </c>
      <c r="F13" s="998"/>
      <c r="G13" s="431">
        <v>227</v>
      </c>
      <c r="H13" s="261">
        <f>G13*11.7</f>
        <v>2655.8999999999996</v>
      </c>
    </row>
    <row r="14" spans="2:9" ht="21.95" customHeight="1" x14ac:dyDescent="0.2">
      <c r="B14" s="227"/>
      <c r="C14" s="458">
        <v>14</v>
      </c>
      <c r="D14" s="1026"/>
      <c r="E14" s="1045">
        <v>250000</v>
      </c>
      <c r="F14" s="1046"/>
      <c r="G14" s="448">
        <v>313</v>
      </c>
      <c r="H14" s="457">
        <f>G14*11.7</f>
        <v>3662.1</v>
      </c>
      <c r="I14" s="196">
        <v>1.252</v>
      </c>
    </row>
    <row r="15" spans="2:9" ht="21.95" customHeight="1" thickBot="1" x14ac:dyDescent="0.25">
      <c r="B15" s="229"/>
      <c r="C15" s="440">
        <v>16</v>
      </c>
      <c r="D15" s="1027"/>
      <c r="E15" s="999">
        <v>235000</v>
      </c>
      <c r="F15" s="1000"/>
      <c r="G15" s="432">
        <v>383</v>
      </c>
      <c r="H15" s="264">
        <f>G15*11.7</f>
        <v>4481.0999999999995</v>
      </c>
    </row>
    <row r="16" spans="2:9" ht="21.95" customHeight="1" x14ac:dyDescent="0.2">
      <c r="B16" s="994" t="s">
        <v>146</v>
      </c>
      <c r="C16" s="429">
        <v>10</v>
      </c>
      <c r="D16" s="377">
        <v>12</v>
      </c>
      <c r="E16" s="1005">
        <v>260000</v>
      </c>
      <c r="F16" s="1006"/>
      <c r="G16" s="446">
        <v>160</v>
      </c>
      <c r="H16" s="260">
        <f>G16*12</f>
        <v>1920</v>
      </c>
    </row>
    <row r="17" spans="2:9" ht="21.95" customHeight="1" x14ac:dyDescent="0.2">
      <c r="B17" s="995"/>
      <c r="C17" s="430">
        <v>12</v>
      </c>
      <c r="D17" s="441">
        <v>11.75</v>
      </c>
      <c r="E17" s="997">
        <v>245000</v>
      </c>
      <c r="F17" s="998"/>
      <c r="G17" s="431">
        <v>226</v>
      </c>
      <c r="H17" s="261">
        <f>G17*11.75</f>
        <v>2655.5</v>
      </c>
    </row>
    <row r="18" spans="2:9" ht="21.95" customHeight="1" x14ac:dyDescent="0.2">
      <c r="B18" s="995"/>
      <c r="C18" s="430">
        <v>14</v>
      </c>
      <c r="D18" s="441">
        <v>12.05</v>
      </c>
      <c r="E18" s="997">
        <v>245000</v>
      </c>
      <c r="F18" s="998"/>
      <c r="G18" s="431">
        <v>296</v>
      </c>
      <c r="H18" s="261">
        <f>G18*12.05</f>
        <v>3566.8</v>
      </c>
    </row>
    <row r="19" spans="2:9" ht="21.95" customHeight="1" thickBot="1" x14ac:dyDescent="0.25">
      <c r="B19" s="995"/>
      <c r="C19" s="436">
        <v>80</v>
      </c>
      <c r="D19" s="423"/>
      <c r="E19" s="1039">
        <v>255000</v>
      </c>
      <c r="F19" s="1040"/>
      <c r="G19" s="424">
        <v>10062</v>
      </c>
      <c r="H19" s="425"/>
    </row>
    <row r="20" spans="2:9" ht="23.1" customHeight="1" x14ac:dyDescent="0.2">
      <c r="B20" s="427" t="s">
        <v>191</v>
      </c>
      <c r="C20" s="429" t="s">
        <v>189</v>
      </c>
      <c r="D20" s="1058">
        <v>6</v>
      </c>
      <c r="E20" s="1005">
        <v>287000</v>
      </c>
      <c r="F20" s="1006"/>
      <c r="G20" s="446">
        <v>420</v>
      </c>
      <c r="H20" s="260">
        <f>420*6</f>
        <v>2520</v>
      </c>
    </row>
    <row r="21" spans="2:9" ht="23.1" customHeight="1" x14ac:dyDescent="0.2">
      <c r="B21" s="327" t="s">
        <v>192</v>
      </c>
      <c r="C21" s="430" t="s">
        <v>108</v>
      </c>
      <c r="D21" s="952"/>
      <c r="E21" s="1051">
        <v>287000</v>
      </c>
      <c r="F21" s="1051"/>
      <c r="G21" s="443">
        <v>695</v>
      </c>
      <c r="H21" s="261">
        <f>G21*6</f>
        <v>4170</v>
      </c>
    </row>
    <row r="22" spans="2:9" ht="23.1" customHeight="1" x14ac:dyDescent="0.2">
      <c r="B22" s="222"/>
      <c r="C22" s="430" t="s">
        <v>109</v>
      </c>
      <c r="D22" s="431">
        <v>12</v>
      </c>
      <c r="E22" s="1051">
        <v>284000</v>
      </c>
      <c r="F22" s="1051"/>
      <c r="G22" s="443">
        <v>866</v>
      </c>
      <c r="H22" s="261">
        <f>G22*12</f>
        <v>10392</v>
      </c>
    </row>
    <row r="23" spans="2:9" ht="23.1" customHeight="1" x14ac:dyDescent="0.2">
      <c r="B23" s="222"/>
      <c r="C23" s="430" t="s">
        <v>186</v>
      </c>
      <c r="D23" s="426">
        <v>11.7</v>
      </c>
      <c r="E23" s="1051">
        <v>284000</v>
      </c>
      <c r="F23" s="1051"/>
      <c r="G23" s="443">
        <v>1366</v>
      </c>
      <c r="H23" s="261">
        <f>G23*11.7</f>
        <v>15982.199999999999</v>
      </c>
    </row>
    <row r="24" spans="2:9" ht="23.1" customHeight="1" x14ac:dyDescent="0.2">
      <c r="B24" s="262"/>
      <c r="C24" s="430" t="s">
        <v>110</v>
      </c>
      <c r="D24" s="224">
        <v>12.05</v>
      </c>
      <c r="E24" s="1051">
        <v>284000</v>
      </c>
      <c r="F24" s="1051"/>
      <c r="G24" s="443">
        <v>1931</v>
      </c>
      <c r="H24" s="261">
        <f>G24*12.05</f>
        <v>23268.550000000003</v>
      </c>
    </row>
    <row r="25" spans="2:9" ht="23.1" customHeight="1" thickBot="1" x14ac:dyDescent="0.25">
      <c r="B25" s="263"/>
      <c r="C25" s="440" t="s">
        <v>111</v>
      </c>
      <c r="D25" s="432">
        <v>12</v>
      </c>
      <c r="E25" s="1053">
        <v>284000</v>
      </c>
      <c r="F25" s="1053"/>
      <c r="G25" s="444">
        <v>3039</v>
      </c>
      <c r="H25" s="264">
        <f>G25*12</f>
        <v>36468</v>
      </c>
    </row>
    <row r="26" spans="2:9" ht="21" customHeight="1" x14ac:dyDescent="0.2">
      <c r="B26" s="1054" t="s">
        <v>159</v>
      </c>
      <c r="C26" s="1056" t="s">
        <v>149</v>
      </c>
      <c r="D26" s="1057"/>
      <c r="E26" s="1043">
        <v>283000</v>
      </c>
      <c r="F26" s="1044"/>
      <c r="G26" s="1043">
        <v>5490</v>
      </c>
      <c r="H26" s="1047"/>
    </row>
    <row r="27" spans="2:9" ht="24" customHeight="1" x14ac:dyDescent="0.2">
      <c r="B27" s="1010"/>
      <c r="C27" s="976" t="s">
        <v>112</v>
      </c>
      <c r="D27" s="977"/>
      <c r="E27" s="997">
        <v>294000</v>
      </c>
      <c r="F27" s="998"/>
      <c r="G27" s="997">
        <v>9996</v>
      </c>
      <c r="H27" s="1013"/>
    </row>
    <row r="28" spans="2:9" ht="23.25" customHeight="1" thickBot="1" x14ac:dyDescent="0.25">
      <c r="B28" s="1055"/>
      <c r="C28" s="1048" t="s">
        <v>113</v>
      </c>
      <c r="D28" s="1049"/>
      <c r="E28" s="1039">
        <v>298000</v>
      </c>
      <c r="F28" s="1040"/>
      <c r="G28" s="1039">
        <v>14840</v>
      </c>
      <c r="H28" s="1050"/>
    </row>
    <row r="29" spans="2:9" ht="21.95" customHeight="1" x14ac:dyDescent="0.2">
      <c r="B29" s="328"/>
      <c r="C29" s="476" t="s">
        <v>199</v>
      </c>
      <c r="D29" s="950">
        <v>6</v>
      </c>
      <c r="E29" s="1059">
        <v>282000</v>
      </c>
      <c r="F29" s="1060"/>
      <c r="G29" s="454">
        <v>430</v>
      </c>
      <c r="H29" s="477">
        <f>G29*D29</f>
        <v>2580</v>
      </c>
      <c r="I29" s="196" t="s">
        <v>198</v>
      </c>
    </row>
    <row r="30" spans="2:9" ht="21.95" customHeight="1" x14ac:dyDescent="0.2">
      <c r="B30" s="290" t="s">
        <v>193</v>
      </c>
      <c r="C30" s="430" t="s">
        <v>103</v>
      </c>
      <c r="D30" s="951"/>
      <c r="E30" s="997">
        <v>278000</v>
      </c>
      <c r="F30" s="998"/>
      <c r="G30" s="431">
        <v>534</v>
      </c>
      <c r="H30" s="226">
        <f>G30*6</f>
        <v>3204</v>
      </c>
    </row>
    <row r="31" spans="2:9" ht="21.95" customHeight="1" x14ac:dyDescent="0.2">
      <c r="B31" s="327" t="s">
        <v>194</v>
      </c>
      <c r="C31" s="430" t="s">
        <v>104</v>
      </c>
      <c r="D31" s="951"/>
      <c r="E31" s="997">
        <v>278000</v>
      </c>
      <c r="F31" s="998"/>
      <c r="G31" s="431">
        <v>678</v>
      </c>
      <c r="H31" s="226">
        <f>G31*6</f>
        <v>4068</v>
      </c>
    </row>
    <row r="32" spans="2:9" ht="21.95" customHeight="1" x14ac:dyDescent="0.2">
      <c r="B32" s="269"/>
      <c r="C32" s="430" t="s">
        <v>190</v>
      </c>
      <c r="D32" s="430">
        <v>5.8</v>
      </c>
      <c r="E32" s="997">
        <v>278000</v>
      </c>
      <c r="F32" s="998"/>
      <c r="G32" s="431">
        <v>807</v>
      </c>
      <c r="H32" s="226">
        <f>G32*6</f>
        <v>4842</v>
      </c>
    </row>
    <row r="33" spans="2:9" ht="21.95" customHeight="1" x14ac:dyDescent="0.2">
      <c r="B33" s="269"/>
      <c r="C33" s="430" t="s">
        <v>105</v>
      </c>
      <c r="D33" s="430">
        <v>6</v>
      </c>
      <c r="E33" s="997">
        <v>278000</v>
      </c>
      <c r="F33" s="998"/>
      <c r="G33" s="431">
        <v>792</v>
      </c>
      <c r="H33" s="226">
        <f>G33*6</f>
        <v>4752</v>
      </c>
    </row>
    <row r="34" spans="2:9" ht="21.95" customHeight="1" x14ac:dyDescent="0.2">
      <c r="B34" s="269"/>
      <c r="C34" s="447" t="s">
        <v>197</v>
      </c>
      <c r="D34" s="1061">
        <v>10</v>
      </c>
      <c r="E34" s="1045">
        <v>278000</v>
      </c>
      <c r="F34" s="1046"/>
      <c r="G34" s="448">
        <v>1225</v>
      </c>
      <c r="H34" s="449">
        <f>G34*10</f>
        <v>12250</v>
      </c>
      <c r="I34" s="196">
        <v>4.4000000000000004</v>
      </c>
    </row>
    <row r="35" spans="2:9" ht="21.95" customHeight="1" x14ac:dyDescent="0.2">
      <c r="B35" s="269"/>
      <c r="C35" s="447" t="s">
        <v>188</v>
      </c>
      <c r="D35" s="1061"/>
      <c r="E35" s="1045">
        <v>280000</v>
      </c>
      <c r="F35" s="1046"/>
      <c r="G35" s="448">
        <v>1680</v>
      </c>
      <c r="H35" s="449">
        <f>G35*10</f>
        <v>16800</v>
      </c>
      <c r="I35" s="196">
        <v>6</v>
      </c>
    </row>
    <row r="36" spans="2:9" ht="21.95" customHeight="1" x14ac:dyDescent="0.2">
      <c r="B36" s="269"/>
      <c r="C36" s="430" t="s">
        <v>107</v>
      </c>
      <c r="D36" s="430">
        <v>11.7</v>
      </c>
      <c r="E36" s="997">
        <v>290000</v>
      </c>
      <c r="F36" s="998"/>
      <c r="G36" s="431">
        <v>2439</v>
      </c>
      <c r="H36" s="349">
        <f>G36*11.7</f>
        <v>28536.3</v>
      </c>
    </row>
    <row r="37" spans="2:9" ht="21.95" customHeight="1" thickBot="1" x14ac:dyDescent="0.25">
      <c r="B37" s="271"/>
      <c r="C37" s="440" t="s">
        <v>182</v>
      </c>
      <c r="D37" s="350">
        <v>10.199999999999999</v>
      </c>
      <c r="E37" s="1007">
        <v>400000</v>
      </c>
      <c r="F37" s="1008"/>
      <c r="G37" s="350">
        <v>3364</v>
      </c>
      <c r="H37" s="352">
        <f>G37*10.2</f>
        <v>34312.799999999996</v>
      </c>
    </row>
    <row r="38" spans="2:9" ht="24.95" customHeight="1" x14ac:dyDescent="0.2">
      <c r="B38" s="234" t="s">
        <v>140</v>
      </c>
      <c r="C38" s="445" t="s">
        <v>54</v>
      </c>
      <c r="D38" s="963">
        <v>6</v>
      </c>
      <c r="E38" s="1043">
        <v>325000</v>
      </c>
      <c r="F38" s="1044"/>
      <c r="G38" s="348">
        <v>280</v>
      </c>
      <c r="H38" s="341">
        <f>G38*6</f>
        <v>1680</v>
      </c>
    </row>
    <row r="39" spans="2:9" ht="24.95" customHeight="1" x14ac:dyDescent="0.2">
      <c r="B39" s="234"/>
      <c r="C39" s="438" t="s">
        <v>57</v>
      </c>
      <c r="D39" s="963"/>
      <c r="E39" s="997">
        <v>311000</v>
      </c>
      <c r="F39" s="998"/>
      <c r="G39" s="275">
        <v>423</v>
      </c>
      <c r="H39" s="261">
        <f t="shared" ref="H39:H45" si="0">G39*6</f>
        <v>2538</v>
      </c>
    </row>
    <row r="40" spans="2:9" ht="24.95" customHeight="1" x14ac:dyDescent="0.2">
      <c r="B40" s="276"/>
      <c r="C40" s="438" t="s">
        <v>133</v>
      </c>
      <c r="D40" s="963"/>
      <c r="E40" s="997">
        <v>300000</v>
      </c>
      <c r="F40" s="998"/>
      <c r="G40" s="275">
        <v>520</v>
      </c>
      <c r="H40" s="261">
        <f t="shared" si="0"/>
        <v>3120</v>
      </c>
    </row>
    <row r="41" spans="2:9" ht="24.95" customHeight="1" x14ac:dyDescent="0.2">
      <c r="B41" s="276"/>
      <c r="C41" s="438" t="s">
        <v>125</v>
      </c>
      <c r="D41" s="963"/>
      <c r="E41" s="997">
        <v>300000</v>
      </c>
      <c r="F41" s="998"/>
      <c r="G41" s="275">
        <v>720</v>
      </c>
      <c r="H41" s="261">
        <f>G41*6</f>
        <v>4320</v>
      </c>
    </row>
    <row r="42" spans="2:9" ht="24.95" customHeight="1" thickBot="1" x14ac:dyDescent="0.25">
      <c r="B42" s="276"/>
      <c r="C42" s="438" t="s">
        <v>124</v>
      </c>
      <c r="D42" s="963"/>
      <c r="E42" s="999">
        <v>300000</v>
      </c>
      <c r="F42" s="1000"/>
      <c r="G42" s="275">
        <v>900</v>
      </c>
      <c r="H42" s="261">
        <f t="shared" si="0"/>
        <v>5400</v>
      </c>
    </row>
    <row r="43" spans="2:9" ht="26.25" customHeight="1" thickBot="1" x14ac:dyDescent="0.25">
      <c r="B43" s="947" t="s">
        <v>142</v>
      </c>
      <c r="C43" s="948"/>
      <c r="D43" s="948"/>
      <c r="E43" s="948"/>
      <c r="F43" s="948"/>
      <c r="G43" s="948"/>
      <c r="H43" s="949"/>
    </row>
    <row r="44" spans="2:9" ht="24.95" customHeight="1" thickBot="1" x14ac:dyDescent="0.25">
      <c r="B44" s="206" t="s">
        <v>30</v>
      </c>
      <c r="C44" s="207" t="s">
        <v>31</v>
      </c>
      <c r="D44" s="207" t="s">
        <v>96</v>
      </c>
      <c r="E44" s="991" t="s">
        <v>3</v>
      </c>
      <c r="F44" s="993"/>
      <c r="G44" s="207" t="s">
        <v>2</v>
      </c>
      <c r="H44" s="208" t="s">
        <v>100</v>
      </c>
    </row>
    <row r="45" spans="2:9" ht="24.95" customHeight="1" x14ac:dyDescent="0.2">
      <c r="B45" s="276"/>
      <c r="C45" s="478" t="s">
        <v>123</v>
      </c>
      <c r="D45" s="479">
        <v>6</v>
      </c>
      <c r="E45" s="1059">
        <v>313000</v>
      </c>
      <c r="F45" s="1060"/>
      <c r="G45" s="480">
        <v>940</v>
      </c>
      <c r="H45" s="457">
        <f t="shared" si="0"/>
        <v>5640</v>
      </c>
      <c r="I45" s="196">
        <v>3</v>
      </c>
    </row>
    <row r="46" spans="2:9" ht="24.95" customHeight="1" x14ac:dyDescent="0.2">
      <c r="B46" s="276"/>
      <c r="C46" s="438" t="s">
        <v>122</v>
      </c>
      <c r="D46" s="438">
        <v>12</v>
      </c>
      <c r="E46" s="997">
        <v>300000</v>
      </c>
      <c r="F46" s="998"/>
      <c r="G46" s="275">
        <v>1080</v>
      </c>
      <c r="H46" s="261">
        <f>G46*D46</f>
        <v>12960</v>
      </c>
    </row>
    <row r="47" spans="2:9" ht="24.95" customHeight="1" x14ac:dyDescent="0.2">
      <c r="B47" s="276"/>
      <c r="C47" s="438" t="s">
        <v>120</v>
      </c>
      <c r="D47" s="1001">
        <v>6</v>
      </c>
      <c r="E47" s="997">
        <v>290000</v>
      </c>
      <c r="F47" s="998"/>
      <c r="G47" s="275">
        <v>1080</v>
      </c>
      <c r="H47" s="261">
        <f>G47*D47</f>
        <v>6480</v>
      </c>
    </row>
    <row r="48" spans="2:9" ht="24.95" customHeight="1" x14ac:dyDescent="0.2">
      <c r="B48" s="276"/>
      <c r="C48" s="442" t="s">
        <v>121</v>
      </c>
      <c r="D48" s="963"/>
      <c r="E48" s="1039">
        <v>300000</v>
      </c>
      <c r="F48" s="1040"/>
      <c r="G48" s="288">
        <v>2200</v>
      </c>
      <c r="H48" s="289">
        <f>G48*6</f>
        <v>13200</v>
      </c>
    </row>
    <row r="49" spans="2:9" ht="24.95" customHeight="1" thickBot="1" x14ac:dyDescent="0.25">
      <c r="B49" s="276"/>
      <c r="C49" s="450" t="s">
        <v>187</v>
      </c>
      <c r="D49" s="963"/>
      <c r="E49" s="1041">
        <v>307000</v>
      </c>
      <c r="F49" s="1042"/>
      <c r="G49" s="451">
        <v>2900</v>
      </c>
      <c r="H49" s="452">
        <f>G49*6</f>
        <v>17400</v>
      </c>
      <c r="I49" s="196">
        <v>9.4499999999999993</v>
      </c>
    </row>
    <row r="50" spans="2:9" s="210" customFormat="1" ht="24.95" customHeight="1" thickBot="1" x14ac:dyDescent="0.25">
      <c r="B50" s="214" t="s">
        <v>127</v>
      </c>
      <c r="C50" s="213" t="s">
        <v>126</v>
      </c>
      <c r="D50" s="213">
        <v>6</v>
      </c>
      <c r="E50" s="1034">
        <v>297000</v>
      </c>
      <c r="F50" s="1035"/>
      <c r="G50" s="215">
        <v>389</v>
      </c>
      <c r="H50" s="216">
        <f>G50*6</f>
        <v>2334</v>
      </c>
    </row>
    <row r="51" spans="2:9" ht="24.95" customHeight="1" x14ac:dyDescent="0.2">
      <c r="B51" s="211" t="s">
        <v>19</v>
      </c>
      <c r="C51" s="437">
        <v>6.5</v>
      </c>
      <c r="D51" s="218">
        <v>11.7</v>
      </c>
      <c r="E51" s="1005">
        <v>315000</v>
      </c>
      <c r="F51" s="1006"/>
      <c r="G51" s="403">
        <v>1937</v>
      </c>
      <c r="H51" s="221">
        <f>G51*D51</f>
        <v>22662.899999999998</v>
      </c>
    </row>
    <row r="52" spans="2:9" ht="24.95" customHeight="1" x14ac:dyDescent="0.2">
      <c r="B52" s="222"/>
      <c r="C52" s="430">
        <v>8</v>
      </c>
      <c r="D52" s="952">
        <v>12</v>
      </c>
      <c r="E52" s="997">
        <v>310000</v>
      </c>
      <c r="F52" s="998"/>
      <c r="G52" s="443">
        <v>2186</v>
      </c>
      <c r="H52" s="226">
        <f>G52*12</f>
        <v>26232</v>
      </c>
    </row>
    <row r="53" spans="2:9" ht="24.95" customHeight="1" x14ac:dyDescent="0.2">
      <c r="B53" s="227"/>
      <c r="C53" s="430">
        <v>12</v>
      </c>
      <c r="D53" s="952"/>
      <c r="E53" s="997">
        <v>320000</v>
      </c>
      <c r="F53" s="998"/>
      <c r="G53" s="443">
        <v>3456</v>
      </c>
      <c r="H53" s="226">
        <f>G53*12</f>
        <v>41472</v>
      </c>
    </row>
    <row r="54" spans="2:9" ht="24.95" customHeight="1" x14ac:dyDescent="0.2">
      <c r="B54" s="227"/>
      <c r="C54" s="430">
        <v>14</v>
      </c>
      <c r="D54" s="952"/>
      <c r="E54" s="997">
        <v>340000</v>
      </c>
      <c r="F54" s="998"/>
      <c r="G54" s="443">
        <v>4320</v>
      </c>
      <c r="H54" s="226">
        <f>G54*12</f>
        <v>51840</v>
      </c>
    </row>
    <row r="55" spans="2:9" ht="24.95" customHeight="1" thickBot="1" x14ac:dyDescent="0.25">
      <c r="B55" s="229"/>
      <c r="C55" s="440">
        <v>16</v>
      </c>
      <c r="D55" s="953"/>
      <c r="E55" s="999">
        <v>340000</v>
      </c>
      <c r="F55" s="1000"/>
      <c r="G55" s="444">
        <v>4930</v>
      </c>
      <c r="H55" s="233">
        <f>G55*12</f>
        <v>59160</v>
      </c>
    </row>
    <row r="56" spans="2:9" ht="30" customHeight="1" x14ac:dyDescent="0.2">
      <c r="B56" s="314" t="s">
        <v>114</v>
      </c>
      <c r="C56" s="974" t="s">
        <v>116</v>
      </c>
      <c r="D56" s="975"/>
      <c r="E56" s="1002"/>
      <c r="F56" s="1003"/>
      <c r="G56" s="1004"/>
      <c r="H56" s="277">
        <v>6100</v>
      </c>
    </row>
    <row r="57" spans="2:9" ht="30" customHeight="1" x14ac:dyDescent="0.2">
      <c r="B57" s="439" t="s">
        <v>115</v>
      </c>
      <c r="C57" s="976" t="s">
        <v>118</v>
      </c>
      <c r="D57" s="977"/>
      <c r="E57" s="1019"/>
      <c r="F57" s="1020"/>
      <c r="G57" s="1021"/>
      <c r="H57" s="226">
        <v>9600</v>
      </c>
    </row>
    <row r="58" spans="2:9" ht="30" customHeight="1" x14ac:dyDescent="0.2">
      <c r="B58" s="242"/>
      <c r="C58" s="976" t="s">
        <v>119</v>
      </c>
      <c r="D58" s="977"/>
      <c r="E58" s="1019"/>
      <c r="F58" s="1020"/>
      <c r="G58" s="1021"/>
      <c r="H58" s="226">
        <v>9600</v>
      </c>
    </row>
    <row r="59" spans="2:9" ht="30" customHeight="1" thickBot="1" x14ac:dyDescent="0.25">
      <c r="B59" s="317"/>
      <c r="C59" s="978" t="s">
        <v>117</v>
      </c>
      <c r="D59" s="979"/>
      <c r="E59" s="1031"/>
      <c r="F59" s="1032"/>
      <c r="G59" s="1033"/>
      <c r="H59" s="233">
        <v>10150</v>
      </c>
    </row>
    <row r="60" spans="2:9" ht="30" customHeight="1" x14ac:dyDescent="0.2">
      <c r="B60" s="994" t="s">
        <v>152</v>
      </c>
      <c r="C60" s="950" t="s">
        <v>150</v>
      </c>
      <c r="D60" s="950"/>
      <c r="E60" s="1002"/>
      <c r="F60" s="1003"/>
      <c r="G60" s="1004"/>
      <c r="H60" s="277">
        <v>1950</v>
      </c>
    </row>
    <row r="61" spans="2:9" ht="30" customHeight="1" x14ac:dyDescent="0.2">
      <c r="B61" s="995"/>
      <c r="C61" s="951" t="s">
        <v>160</v>
      </c>
      <c r="D61" s="951"/>
      <c r="E61" s="1019"/>
      <c r="F61" s="1020"/>
      <c r="G61" s="1021"/>
      <c r="H61" s="226">
        <v>4005</v>
      </c>
    </row>
    <row r="62" spans="2:9" ht="30" customHeight="1" thickBot="1" x14ac:dyDescent="0.25">
      <c r="B62" s="995"/>
      <c r="C62" s="1001" t="s">
        <v>151</v>
      </c>
      <c r="D62" s="1001"/>
      <c r="E62" s="1023"/>
      <c r="F62" s="1024"/>
      <c r="G62" s="1025"/>
      <c r="H62" s="283">
        <v>2700</v>
      </c>
    </row>
    <row r="63" spans="2:9" ht="23.25" customHeight="1" x14ac:dyDescent="0.2">
      <c r="B63" s="994" t="s">
        <v>153</v>
      </c>
      <c r="C63" s="950" t="s">
        <v>154</v>
      </c>
      <c r="D63" s="950"/>
      <c r="E63" s="1017" t="s">
        <v>155</v>
      </c>
      <c r="F63" s="1017"/>
      <c r="G63" s="1017"/>
      <c r="H63" s="277">
        <v>900</v>
      </c>
    </row>
    <row r="64" spans="2:9" ht="24" customHeight="1" x14ac:dyDescent="0.2">
      <c r="B64" s="995"/>
      <c r="C64" s="951" t="s">
        <v>156</v>
      </c>
      <c r="D64" s="951"/>
      <c r="E64" s="1018" t="s">
        <v>157</v>
      </c>
      <c r="F64" s="1018"/>
      <c r="G64" s="1018"/>
      <c r="H64" s="226">
        <v>1820</v>
      </c>
    </row>
    <row r="65" spans="1:8" ht="21.75" customHeight="1" thickBot="1" x14ac:dyDescent="0.25">
      <c r="B65" s="996"/>
      <c r="C65" s="1022" t="s">
        <v>156</v>
      </c>
      <c r="D65" s="1022"/>
      <c r="E65" s="1016" t="s">
        <v>158</v>
      </c>
      <c r="F65" s="1016"/>
      <c r="G65" s="1016"/>
      <c r="H65" s="233">
        <v>1400</v>
      </c>
    </row>
    <row r="66" spans="1:8" ht="30" customHeight="1" x14ac:dyDescent="0.2">
      <c r="A66" s="320"/>
      <c r="B66" s="379" t="s">
        <v>134</v>
      </c>
      <c r="C66" s="437" t="s">
        <v>135</v>
      </c>
      <c r="D66" s="983" t="s">
        <v>143</v>
      </c>
      <c r="E66" s="984"/>
      <c r="F66" s="984"/>
      <c r="G66" s="985"/>
      <c r="H66" s="378">
        <v>260</v>
      </c>
    </row>
    <row r="67" spans="1:8" ht="23.25" customHeight="1" x14ac:dyDescent="0.2">
      <c r="A67" s="313"/>
      <c r="B67" s="325"/>
      <c r="C67" s="430" t="s">
        <v>136</v>
      </c>
      <c r="D67" s="983"/>
      <c r="E67" s="984"/>
      <c r="F67" s="984"/>
      <c r="G67" s="985"/>
      <c r="H67" s="322">
        <v>160</v>
      </c>
    </row>
    <row r="68" spans="1:8" ht="26.25" customHeight="1" thickBot="1" x14ac:dyDescent="0.25">
      <c r="A68" s="313"/>
      <c r="B68" s="326"/>
      <c r="C68" s="440" t="s">
        <v>137</v>
      </c>
      <c r="D68" s="986"/>
      <c r="E68" s="987"/>
      <c r="F68" s="987"/>
      <c r="G68" s="988"/>
      <c r="H68" s="323">
        <v>90</v>
      </c>
    </row>
    <row r="69" spans="1:8" ht="30.95" customHeight="1" x14ac:dyDescent="0.2">
      <c r="A69" s="320"/>
      <c r="B69" s="324" t="s">
        <v>144</v>
      </c>
      <c r="C69" s="429">
        <v>3.2</v>
      </c>
      <c r="D69" s="968" t="s">
        <v>177</v>
      </c>
      <c r="E69" s="969"/>
      <c r="F69" s="969"/>
      <c r="G69" s="970"/>
      <c r="H69" s="321">
        <v>2150</v>
      </c>
    </row>
    <row r="70" spans="1:8" ht="30.95" customHeight="1" thickBot="1" x14ac:dyDescent="0.25">
      <c r="A70" s="313"/>
      <c r="B70" s="325"/>
      <c r="C70" s="384">
        <v>4</v>
      </c>
      <c r="D70" s="1036"/>
      <c r="E70" s="1037"/>
      <c r="F70" s="1037"/>
      <c r="G70" s="1038"/>
      <c r="H70" s="385">
        <v>2150</v>
      </c>
    </row>
    <row r="71" spans="1:8" ht="75" customHeight="1" thickBot="1" x14ac:dyDescent="0.25">
      <c r="A71" s="313"/>
      <c r="B71" s="387" t="s">
        <v>164</v>
      </c>
      <c r="C71" s="989">
        <v>1.2</v>
      </c>
      <c r="D71" s="989"/>
      <c r="E71" s="1028"/>
      <c r="F71" s="1029"/>
      <c r="G71" s="1030"/>
      <c r="H71" s="386">
        <v>340</v>
      </c>
    </row>
    <row r="72" spans="1:8" ht="30" customHeight="1" thickBot="1" x14ac:dyDescent="0.25">
      <c r="B72" s="965" t="s">
        <v>132</v>
      </c>
      <c r="C72" s="966"/>
      <c r="D72" s="966"/>
      <c r="E72" s="966"/>
      <c r="F72" s="966"/>
      <c r="G72" s="966"/>
      <c r="H72" s="967"/>
    </row>
    <row r="73" spans="1:8" ht="24.95" customHeight="1" thickBot="1" x14ac:dyDescent="0.25">
      <c r="B73" s="947" t="s">
        <v>129</v>
      </c>
      <c r="C73" s="948"/>
      <c r="D73" s="948"/>
      <c r="E73" s="948"/>
      <c r="F73" s="948"/>
      <c r="G73" s="948"/>
      <c r="H73" s="949"/>
    </row>
    <row r="74" spans="1:8" ht="24.95" customHeight="1" thickBot="1" x14ac:dyDescent="0.25">
      <c r="B74" s="947" t="s">
        <v>142</v>
      </c>
      <c r="C74" s="948"/>
      <c r="D74" s="948"/>
      <c r="E74" s="948"/>
      <c r="F74" s="948"/>
      <c r="G74" s="948"/>
      <c r="H74" s="949"/>
    </row>
    <row r="76" spans="1:8" ht="20.25" x14ac:dyDescent="0.2">
      <c r="E76" s="428"/>
      <c r="F76" s="428"/>
      <c r="G76" s="428" t="s">
        <v>128</v>
      </c>
    </row>
    <row r="77" spans="1:8" ht="13.5" thickBot="1" x14ac:dyDescent="0.25"/>
    <row r="78" spans="1:8" ht="24.75" customHeight="1" thickBot="1" x14ac:dyDescent="0.25">
      <c r="B78" s="206" t="s">
        <v>30</v>
      </c>
      <c r="C78" s="991" t="s">
        <v>31</v>
      </c>
      <c r="D78" s="992"/>
      <c r="E78" s="992"/>
      <c r="F78" s="992"/>
      <c r="G78" s="993"/>
      <c r="H78" s="208" t="s">
        <v>100</v>
      </c>
    </row>
    <row r="79" spans="1:8" ht="76.5" customHeight="1" thickBot="1" x14ac:dyDescent="0.25">
      <c r="A79" s="313"/>
      <c r="B79" s="387" t="s">
        <v>162</v>
      </c>
      <c r="C79" s="989" t="s">
        <v>163</v>
      </c>
      <c r="D79" s="989"/>
      <c r="E79" s="990" t="s">
        <v>165</v>
      </c>
      <c r="F79" s="990"/>
      <c r="G79" s="990"/>
      <c r="H79" s="386">
        <v>75</v>
      </c>
    </row>
    <row r="80" spans="1:8" ht="74.25" customHeight="1" thickBot="1" x14ac:dyDescent="0.25">
      <c r="A80" s="313"/>
      <c r="B80" s="387" t="s">
        <v>166</v>
      </c>
      <c r="C80" s="989" t="s">
        <v>167</v>
      </c>
      <c r="D80" s="989"/>
      <c r="E80" s="990" t="s">
        <v>168</v>
      </c>
      <c r="F80" s="990"/>
      <c r="G80" s="990"/>
      <c r="H80" s="386">
        <v>186</v>
      </c>
    </row>
    <row r="81" spans="1:8" ht="72.75" customHeight="1" thickBot="1" x14ac:dyDescent="0.25">
      <c r="A81" s="313"/>
      <c r="B81" s="388" t="s">
        <v>171</v>
      </c>
      <c r="C81" s="989" t="s">
        <v>167</v>
      </c>
      <c r="D81" s="989"/>
      <c r="E81" s="990" t="s">
        <v>168</v>
      </c>
      <c r="F81" s="990"/>
      <c r="G81" s="990"/>
      <c r="H81" s="386">
        <v>300</v>
      </c>
    </row>
    <row r="82" spans="1:8" ht="76.5" customHeight="1" thickBot="1" x14ac:dyDescent="0.25">
      <c r="A82" s="313"/>
      <c r="B82" s="388" t="s">
        <v>172</v>
      </c>
      <c r="C82" s="989" t="s">
        <v>167</v>
      </c>
      <c r="D82" s="989"/>
      <c r="E82" s="990" t="s">
        <v>168</v>
      </c>
      <c r="F82" s="990"/>
      <c r="G82" s="990"/>
      <c r="H82" s="386">
        <v>330</v>
      </c>
    </row>
    <row r="83" spans="1:8" ht="71.25" customHeight="1" thickBot="1" x14ac:dyDescent="0.25">
      <c r="A83" s="313"/>
      <c r="B83" s="387" t="s">
        <v>170</v>
      </c>
      <c r="C83" s="989" t="s">
        <v>167</v>
      </c>
      <c r="D83" s="989"/>
      <c r="E83" s="990" t="s">
        <v>168</v>
      </c>
      <c r="F83" s="990"/>
      <c r="G83" s="990"/>
      <c r="H83" s="386">
        <v>240</v>
      </c>
    </row>
    <row r="84" spans="1:8" ht="81" customHeight="1" thickBot="1" x14ac:dyDescent="0.25">
      <c r="A84" s="313"/>
      <c r="B84" s="388" t="s">
        <v>169</v>
      </c>
      <c r="C84" s="989" t="s">
        <v>167</v>
      </c>
      <c r="D84" s="989"/>
      <c r="E84" s="990" t="s">
        <v>168</v>
      </c>
      <c r="F84" s="990"/>
      <c r="G84" s="990"/>
      <c r="H84" s="386">
        <v>340</v>
      </c>
    </row>
    <row r="85" spans="1:8" ht="79.5" customHeight="1" thickBot="1" x14ac:dyDescent="0.25">
      <c r="A85" s="313"/>
      <c r="B85" s="388" t="s">
        <v>173</v>
      </c>
      <c r="C85" s="989" t="s">
        <v>175</v>
      </c>
      <c r="D85" s="989"/>
      <c r="E85" s="990"/>
      <c r="F85" s="990"/>
      <c r="G85" s="990"/>
      <c r="H85" s="386">
        <v>600</v>
      </c>
    </row>
    <row r="86" spans="1:8" ht="80.25" customHeight="1" thickBot="1" x14ac:dyDescent="0.25">
      <c r="A86" s="313"/>
      <c r="B86" s="388" t="s">
        <v>174</v>
      </c>
      <c r="C86" s="989"/>
      <c r="D86" s="989"/>
      <c r="E86" s="990" t="s">
        <v>178</v>
      </c>
      <c r="F86" s="990"/>
      <c r="G86" s="990"/>
      <c r="H86" s="386" t="s">
        <v>179</v>
      </c>
    </row>
    <row r="87" spans="1:8" ht="84" customHeight="1" thickBot="1" x14ac:dyDescent="0.25">
      <c r="A87" s="313"/>
      <c r="B87" s="406" t="s">
        <v>176</v>
      </c>
      <c r="C87" s="989"/>
      <c r="D87" s="989"/>
      <c r="E87" s="990" t="s">
        <v>178</v>
      </c>
      <c r="F87" s="990"/>
      <c r="G87" s="990"/>
      <c r="H87" s="386" t="s">
        <v>181</v>
      </c>
    </row>
    <row r="88" spans="1:8" ht="75.75" customHeight="1" thickBot="1" x14ac:dyDescent="0.25">
      <c r="A88" s="313"/>
      <c r="B88" s="406" t="s">
        <v>183</v>
      </c>
      <c r="C88" s="989"/>
      <c r="D88" s="989"/>
      <c r="E88" s="990" t="s">
        <v>180</v>
      </c>
      <c r="F88" s="990"/>
      <c r="G88" s="990"/>
      <c r="H88" s="386" t="s">
        <v>179</v>
      </c>
    </row>
    <row r="89" spans="1:8" ht="94.5" customHeight="1" thickBot="1" x14ac:dyDescent="0.25">
      <c r="A89" s="313"/>
      <c r="B89" s="406" t="s">
        <v>184</v>
      </c>
      <c r="C89" s="989"/>
      <c r="D89" s="989"/>
      <c r="E89" s="990" t="s">
        <v>180</v>
      </c>
      <c r="F89" s="990"/>
      <c r="G89" s="990"/>
      <c r="H89" s="386" t="s">
        <v>181</v>
      </c>
    </row>
    <row r="92" spans="1:8" ht="20.25" x14ac:dyDescent="0.2">
      <c r="E92" s="428"/>
      <c r="F92" s="428"/>
      <c r="G92" s="428" t="s">
        <v>128</v>
      </c>
    </row>
  </sheetData>
  <mergeCells count="119">
    <mergeCell ref="E10:F10"/>
    <mergeCell ref="E11:F11"/>
    <mergeCell ref="D12:D15"/>
    <mergeCell ref="E12:F12"/>
    <mergeCell ref="E13:F13"/>
    <mergeCell ref="E14:F14"/>
    <mergeCell ref="E15:F15"/>
    <mergeCell ref="C3:F3"/>
    <mergeCell ref="G3:H3"/>
    <mergeCell ref="G4:H4"/>
    <mergeCell ref="G5:H5"/>
    <mergeCell ref="G6:H6"/>
    <mergeCell ref="G7:H7"/>
    <mergeCell ref="E22:F22"/>
    <mergeCell ref="E23:F23"/>
    <mergeCell ref="E24:F24"/>
    <mergeCell ref="E25:F25"/>
    <mergeCell ref="B26:B28"/>
    <mergeCell ref="C26:D26"/>
    <mergeCell ref="E26:F26"/>
    <mergeCell ref="B16:B19"/>
    <mergeCell ref="E16:F16"/>
    <mergeCell ref="E17:F17"/>
    <mergeCell ref="E18:F18"/>
    <mergeCell ref="E19:F19"/>
    <mergeCell ref="D20:D21"/>
    <mergeCell ref="E20:F20"/>
    <mergeCell ref="E21:F21"/>
    <mergeCell ref="D29:D31"/>
    <mergeCell ref="E29:F29"/>
    <mergeCell ref="E30:F30"/>
    <mergeCell ref="E31:F31"/>
    <mergeCell ref="E32:F32"/>
    <mergeCell ref="E33:F33"/>
    <mergeCell ref="G26:H26"/>
    <mergeCell ref="C27:D27"/>
    <mergeCell ref="E27:F27"/>
    <mergeCell ref="G27:H27"/>
    <mergeCell ref="C28:D28"/>
    <mergeCell ref="E28:F28"/>
    <mergeCell ref="G28:H28"/>
    <mergeCell ref="D34:D35"/>
    <mergeCell ref="E34:F34"/>
    <mergeCell ref="E35:F35"/>
    <mergeCell ref="E36:F36"/>
    <mergeCell ref="E37:F37"/>
    <mergeCell ref="D38:D42"/>
    <mergeCell ref="E38:F38"/>
    <mergeCell ref="E39:F39"/>
    <mergeCell ref="E40:F40"/>
    <mergeCell ref="E41:F41"/>
    <mergeCell ref="E42:F42"/>
    <mergeCell ref="B43:H43"/>
    <mergeCell ref="E44:F44"/>
    <mergeCell ref="E45:F45"/>
    <mergeCell ref="E46:F46"/>
    <mergeCell ref="D47:D49"/>
    <mergeCell ref="E47:F47"/>
    <mergeCell ref="E48:F48"/>
    <mergeCell ref="E49:F49"/>
    <mergeCell ref="C56:D56"/>
    <mergeCell ref="E56:G56"/>
    <mergeCell ref="C57:D57"/>
    <mergeCell ref="E57:G57"/>
    <mergeCell ref="C58:D58"/>
    <mergeCell ref="E58:G58"/>
    <mergeCell ref="E50:F50"/>
    <mergeCell ref="E51:F51"/>
    <mergeCell ref="D52:D55"/>
    <mergeCell ref="E52:F52"/>
    <mergeCell ref="E53:F53"/>
    <mergeCell ref="E54:F54"/>
    <mergeCell ref="E55:F55"/>
    <mergeCell ref="C59:D59"/>
    <mergeCell ref="E59:G59"/>
    <mergeCell ref="B60:B62"/>
    <mergeCell ref="C60:D60"/>
    <mergeCell ref="E60:G60"/>
    <mergeCell ref="C61:D61"/>
    <mergeCell ref="E61:G61"/>
    <mergeCell ref="C62:D62"/>
    <mergeCell ref="E62:G62"/>
    <mergeCell ref="D66:G68"/>
    <mergeCell ref="D69:G70"/>
    <mergeCell ref="C71:D71"/>
    <mergeCell ref="E71:G71"/>
    <mergeCell ref="B72:H72"/>
    <mergeCell ref="B73:H73"/>
    <mergeCell ref="B63:B65"/>
    <mergeCell ref="C63:D63"/>
    <mergeCell ref="E63:G63"/>
    <mergeCell ref="C64:D64"/>
    <mergeCell ref="E64:G64"/>
    <mergeCell ref="C65:D65"/>
    <mergeCell ref="E65:G65"/>
    <mergeCell ref="C81:D81"/>
    <mergeCell ref="E81:G81"/>
    <mergeCell ref="C82:D82"/>
    <mergeCell ref="E82:G82"/>
    <mergeCell ref="C83:D83"/>
    <mergeCell ref="E83:G83"/>
    <mergeCell ref="B74:H74"/>
    <mergeCell ref="C78:G78"/>
    <mergeCell ref="C79:D79"/>
    <mergeCell ref="E79:G79"/>
    <mergeCell ref="C80:D80"/>
    <mergeCell ref="E80:G80"/>
    <mergeCell ref="C87:D87"/>
    <mergeCell ref="E87:G87"/>
    <mergeCell ref="C88:D88"/>
    <mergeCell ref="E88:G88"/>
    <mergeCell ref="C89:D89"/>
    <mergeCell ref="E89:G89"/>
    <mergeCell ref="C84:D84"/>
    <mergeCell ref="E84:G84"/>
    <mergeCell ref="C85:D85"/>
    <mergeCell ref="E85:G85"/>
    <mergeCell ref="C86:D86"/>
    <mergeCell ref="E86:G86"/>
  </mergeCells>
  <pageMargins left="0.11811023622047245" right="0.11811023622047245" top="0.11811023622047245" bottom="0.35433070866141736" header="0.31496062992125984" footer="0.31496062992125984"/>
  <pageSetup paperSize="9" scale="84" orientation="portrait" horizontalDpi="0" verticalDpi="0" r:id="rId1"/>
  <rowBreaks count="2" manualBreakCount="2">
    <brk id="43" max="7" man="1"/>
    <brk id="77" max="7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showWhiteSpace="0" view="pageBreakPreview" topLeftCell="A38" zoomScaleNormal="80" zoomScaleSheetLayoutView="100" zoomScalePageLayoutView="50" workbookViewId="0">
      <selection activeCell="H56" sqref="H56"/>
    </sheetView>
  </sheetViews>
  <sheetFormatPr defaultColWidth="9" defaultRowHeight="12.75" x14ac:dyDescent="0.2"/>
  <cols>
    <col min="1" max="1" width="5" style="196" customWidth="1"/>
    <col min="2" max="2" width="32.33203125" style="196" customWidth="1"/>
    <col min="3" max="3" width="22.6640625" style="196" customWidth="1"/>
    <col min="4" max="4" width="10.6640625" style="196" customWidth="1"/>
    <col min="5" max="5" width="10.1640625" style="196" customWidth="1"/>
    <col min="6" max="6" width="11.83203125" style="196" customWidth="1"/>
    <col min="7" max="7" width="16.5" style="196" customWidth="1"/>
    <col min="8" max="8" width="19" style="196" customWidth="1"/>
    <col min="9" max="16384" width="9" style="196"/>
  </cols>
  <sheetData>
    <row r="1" spans="2:9" ht="11.25" hidden="1" customHeight="1" x14ac:dyDescent="0.2">
      <c r="B1" s="197"/>
      <c r="C1" s="198"/>
      <c r="D1" s="198"/>
      <c r="E1" s="197"/>
      <c r="F1" s="197"/>
      <c r="G1" s="197"/>
      <c r="H1" s="197"/>
    </row>
    <row r="2" spans="2:9" ht="11.25" customHeight="1" x14ac:dyDescent="0.2">
      <c r="B2" s="197"/>
      <c r="C2" s="198"/>
      <c r="D2" s="198"/>
      <c r="E2" s="197"/>
      <c r="F2" s="197"/>
      <c r="G2" s="197"/>
      <c r="H2" s="197"/>
    </row>
    <row r="3" spans="2:9" ht="14.1" customHeight="1" x14ac:dyDescent="0.2">
      <c r="B3" s="197"/>
      <c r="C3" s="954"/>
      <c r="D3" s="954"/>
      <c r="E3" s="954"/>
      <c r="F3" s="954"/>
      <c r="G3" s="955" t="s">
        <v>200</v>
      </c>
      <c r="H3" s="955"/>
    </row>
    <row r="4" spans="2:9" ht="14.1" customHeight="1" x14ac:dyDescent="0.2">
      <c r="B4" s="464" t="s">
        <v>82</v>
      </c>
      <c r="C4" s="200"/>
      <c r="D4" s="200"/>
      <c r="E4" s="201"/>
      <c r="F4" s="201"/>
      <c r="G4" s="958" t="s">
        <v>85</v>
      </c>
      <c r="H4" s="958"/>
    </row>
    <row r="5" spans="2:9" ht="14.1" customHeight="1" x14ac:dyDescent="0.2">
      <c r="B5" s="465" t="s">
        <v>83</v>
      </c>
      <c r="C5" s="203"/>
      <c r="D5" s="203"/>
      <c r="E5" s="203"/>
      <c r="F5" s="203"/>
      <c r="G5" s="959" t="s">
        <v>101</v>
      </c>
      <c r="H5" s="959"/>
    </row>
    <row r="6" spans="2:9" ht="30" customHeight="1" x14ac:dyDescent="0.2">
      <c r="B6" s="466" t="s">
        <v>89</v>
      </c>
      <c r="C6" s="205"/>
      <c r="D6" s="205"/>
      <c r="E6" s="205"/>
      <c r="F6" s="205"/>
      <c r="G6" s="960" t="s">
        <v>97</v>
      </c>
      <c r="H6" s="960"/>
    </row>
    <row r="7" spans="2:9" ht="29.25" customHeight="1" x14ac:dyDescent="0.2">
      <c r="B7" s="466" t="s">
        <v>84</v>
      </c>
      <c r="C7" s="205"/>
      <c r="D7" s="205"/>
      <c r="E7" s="205"/>
      <c r="F7" s="205"/>
      <c r="G7" s="961" t="s">
        <v>87</v>
      </c>
      <c r="H7" s="961"/>
    </row>
    <row r="8" spans="2:9" ht="11.25" customHeight="1" x14ac:dyDescent="0.2">
      <c r="B8" s="197"/>
      <c r="C8" s="198"/>
      <c r="D8" s="198"/>
      <c r="E8" s="197"/>
      <c r="F8" s="197"/>
      <c r="G8" s="197"/>
      <c r="H8" s="197"/>
    </row>
    <row r="9" spans="2:9" ht="14.1" customHeight="1" thickBot="1" x14ac:dyDescent="0.25">
      <c r="B9" s="205"/>
      <c r="C9" s="205"/>
      <c r="D9" s="205"/>
      <c r="E9" s="205"/>
      <c r="F9" s="205"/>
      <c r="G9" s="205"/>
      <c r="H9" s="205"/>
    </row>
    <row r="10" spans="2:9" ht="24.95" customHeight="1" thickBot="1" x14ac:dyDescent="0.25">
      <c r="B10" s="487" t="s">
        <v>30</v>
      </c>
      <c r="C10" s="488" t="s">
        <v>31</v>
      </c>
      <c r="D10" s="488" t="s">
        <v>96</v>
      </c>
      <c r="E10" s="1079" t="s">
        <v>3</v>
      </c>
      <c r="F10" s="1080"/>
      <c r="G10" s="488" t="s">
        <v>2</v>
      </c>
      <c r="H10" s="489" t="s">
        <v>100</v>
      </c>
    </row>
    <row r="11" spans="2:9" ht="21.95" customHeight="1" x14ac:dyDescent="0.2">
      <c r="B11" s="284" t="s">
        <v>0</v>
      </c>
      <c r="C11" s="460">
        <v>8</v>
      </c>
      <c r="D11" s="377">
        <v>6</v>
      </c>
      <c r="E11" s="1005">
        <v>280000</v>
      </c>
      <c r="F11" s="1006"/>
      <c r="G11" s="474">
        <v>115</v>
      </c>
      <c r="H11" s="260">
        <f>G11*6</f>
        <v>690</v>
      </c>
    </row>
    <row r="12" spans="2:9" ht="21.95" customHeight="1" x14ac:dyDescent="0.2">
      <c r="B12" s="211"/>
      <c r="C12" s="461">
        <v>10</v>
      </c>
      <c r="D12" s="1026">
        <v>11.7</v>
      </c>
      <c r="E12" s="997">
        <v>260000</v>
      </c>
      <c r="F12" s="998"/>
      <c r="G12" s="462">
        <v>170</v>
      </c>
      <c r="H12" s="261">
        <f>G12*11.7</f>
        <v>1988.9999999999998</v>
      </c>
      <c r="I12" s="196">
        <v>0.65200000000000002</v>
      </c>
    </row>
    <row r="13" spans="2:9" ht="21.95" customHeight="1" x14ac:dyDescent="0.2">
      <c r="B13" s="222"/>
      <c r="C13" s="475">
        <v>12</v>
      </c>
      <c r="D13" s="1026"/>
      <c r="E13" s="1045">
        <v>250000</v>
      </c>
      <c r="F13" s="1046"/>
      <c r="G13" s="448">
        <v>235</v>
      </c>
      <c r="H13" s="457">
        <f>G13*11.7</f>
        <v>2749.5</v>
      </c>
      <c r="I13" s="196">
        <v>0.94</v>
      </c>
    </row>
    <row r="14" spans="2:9" ht="21.95" customHeight="1" x14ac:dyDescent="0.2">
      <c r="B14" s="227"/>
      <c r="C14" s="461">
        <v>14</v>
      </c>
      <c r="D14" s="1026"/>
      <c r="E14" s="997">
        <v>250000</v>
      </c>
      <c r="F14" s="998"/>
      <c r="G14" s="462">
        <v>313</v>
      </c>
      <c r="H14" s="261">
        <f>G14*11.7</f>
        <v>3662.1</v>
      </c>
      <c r="I14" s="196">
        <v>1.252</v>
      </c>
    </row>
    <row r="15" spans="2:9" ht="21.95" customHeight="1" thickBot="1" x14ac:dyDescent="0.25">
      <c r="B15" s="229"/>
      <c r="C15" s="471">
        <v>16</v>
      </c>
      <c r="D15" s="1027"/>
      <c r="E15" s="999">
        <v>235000</v>
      </c>
      <c r="F15" s="1000"/>
      <c r="G15" s="463">
        <v>383</v>
      </c>
      <c r="H15" s="264">
        <f>G15*11.7</f>
        <v>4481.0999999999995</v>
      </c>
    </row>
    <row r="16" spans="2:9" ht="21.95" customHeight="1" x14ac:dyDescent="0.2">
      <c r="B16" s="994" t="s">
        <v>146</v>
      </c>
      <c r="C16" s="460">
        <v>10</v>
      </c>
      <c r="D16" s="377">
        <v>12</v>
      </c>
      <c r="E16" s="1005">
        <v>260000</v>
      </c>
      <c r="F16" s="1006"/>
      <c r="G16" s="474">
        <v>160</v>
      </c>
      <c r="H16" s="260">
        <f>G16*12</f>
        <v>1920</v>
      </c>
    </row>
    <row r="17" spans="2:9" ht="21.95" customHeight="1" x14ac:dyDescent="0.2">
      <c r="B17" s="995"/>
      <c r="C17" s="461">
        <v>12</v>
      </c>
      <c r="D17" s="470">
        <v>11.75</v>
      </c>
      <c r="E17" s="997">
        <v>245000</v>
      </c>
      <c r="F17" s="998"/>
      <c r="G17" s="462">
        <v>226</v>
      </c>
      <c r="H17" s="261">
        <f>G17*11.75</f>
        <v>2655.5</v>
      </c>
    </row>
    <row r="18" spans="2:9" ht="21.95" customHeight="1" x14ac:dyDescent="0.2">
      <c r="B18" s="995"/>
      <c r="C18" s="461">
        <v>14</v>
      </c>
      <c r="D18" s="470">
        <v>12.05</v>
      </c>
      <c r="E18" s="997">
        <v>245000</v>
      </c>
      <c r="F18" s="998"/>
      <c r="G18" s="462">
        <v>296</v>
      </c>
      <c r="H18" s="261">
        <f>G18*12.05</f>
        <v>3566.8</v>
      </c>
    </row>
    <row r="19" spans="2:9" ht="21.95" customHeight="1" thickBot="1" x14ac:dyDescent="0.25">
      <c r="B19" s="995"/>
      <c r="C19" s="467">
        <v>80</v>
      </c>
      <c r="D19" s="423"/>
      <c r="E19" s="1039">
        <v>255000</v>
      </c>
      <c r="F19" s="1040"/>
      <c r="G19" s="424">
        <v>10062</v>
      </c>
      <c r="H19" s="425"/>
    </row>
    <row r="20" spans="2:9" ht="23.1" customHeight="1" x14ac:dyDescent="0.2">
      <c r="B20" s="427" t="s">
        <v>191</v>
      </c>
      <c r="C20" s="460" t="s">
        <v>189</v>
      </c>
      <c r="D20" s="1058">
        <v>6</v>
      </c>
      <c r="E20" s="1005">
        <v>287000</v>
      </c>
      <c r="F20" s="1006"/>
      <c r="G20" s="474">
        <v>420</v>
      </c>
      <c r="H20" s="260">
        <f>420*6</f>
        <v>2520</v>
      </c>
    </row>
    <row r="21" spans="2:9" ht="23.1" customHeight="1" x14ac:dyDescent="0.2">
      <c r="B21" s="327" t="s">
        <v>192</v>
      </c>
      <c r="C21" s="461" t="s">
        <v>108</v>
      </c>
      <c r="D21" s="952"/>
      <c r="E21" s="1051">
        <v>287000</v>
      </c>
      <c r="F21" s="1051"/>
      <c r="G21" s="472">
        <v>695</v>
      </c>
      <c r="H21" s="261">
        <f>G21*6</f>
        <v>4170</v>
      </c>
    </row>
    <row r="22" spans="2:9" ht="23.1" customHeight="1" x14ac:dyDescent="0.2">
      <c r="B22" s="222"/>
      <c r="C22" s="461" t="s">
        <v>109</v>
      </c>
      <c r="D22" s="462">
        <v>12</v>
      </c>
      <c r="E22" s="1051">
        <v>284000</v>
      </c>
      <c r="F22" s="1051"/>
      <c r="G22" s="472">
        <v>866</v>
      </c>
      <c r="H22" s="261">
        <f>G22*12</f>
        <v>10392</v>
      </c>
    </row>
    <row r="23" spans="2:9" ht="23.1" customHeight="1" x14ac:dyDescent="0.2">
      <c r="B23" s="222"/>
      <c r="C23" s="461" t="s">
        <v>186</v>
      </c>
      <c r="D23" s="426">
        <v>11.7</v>
      </c>
      <c r="E23" s="1051">
        <v>284000</v>
      </c>
      <c r="F23" s="1051"/>
      <c r="G23" s="472">
        <v>1366</v>
      </c>
      <c r="H23" s="261">
        <f>G23*11.7</f>
        <v>15982.199999999999</v>
      </c>
    </row>
    <row r="24" spans="2:9" ht="23.1" customHeight="1" x14ac:dyDescent="0.2">
      <c r="B24" s="262"/>
      <c r="C24" s="461" t="s">
        <v>110</v>
      </c>
      <c r="D24" s="224">
        <v>12.05</v>
      </c>
      <c r="E24" s="1051">
        <v>284000</v>
      </c>
      <c r="F24" s="1051"/>
      <c r="G24" s="472">
        <v>1931</v>
      </c>
      <c r="H24" s="261">
        <f>G24*12.05</f>
        <v>23268.550000000003</v>
      </c>
    </row>
    <row r="25" spans="2:9" ht="23.1" customHeight="1" thickBot="1" x14ac:dyDescent="0.25">
      <c r="B25" s="262"/>
      <c r="C25" s="484" t="s">
        <v>111</v>
      </c>
      <c r="D25" s="483">
        <v>12</v>
      </c>
      <c r="E25" s="1081">
        <v>284000</v>
      </c>
      <c r="F25" s="1081"/>
      <c r="G25" s="282">
        <v>3039</v>
      </c>
      <c r="H25" s="289">
        <f>G25*12</f>
        <v>36468</v>
      </c>
    </row>
    <row r="26" spans="2:9" ht="39.950000000000003" customHeight="1" x14ac:dyDescent="0.2">
      <c r="B26" s="1009" t="s">
        <v>159</v>
      </c>
      <c r="C26" s="950" t="s">
        <v>149</v>
      </c>
      <c r="D26" s="950"/>
      <c r="E26" s="1082">
        <v>283000</v>
      </c>
      <c r="F26" s="1082"/>
      <c r="G26" s="1082">
        <v>5490</v>
      </c>
      <c r="H26" s="1083"/>
    </row>
    <row r="27" spans="2:9" ht="39.950000000000003" customHeight="1" thickBot="1" x14ac:dyDescent="0.25">
      <c r="B27" s="1010"/>
      <c r="C27" s="951" t="s">
        <v>112</v>
      </c>
      <c r="D27" s="951"/>
      <c r="E27" s="1051">
        <v>294000</v>
      </c>
      <c r="F27" s="1051"/>
      <c r="G27" s="1051">
        <v>9996</v>
      </c>
      <c r="H27" s="1069"/>
    </row>
    <row r="28" spans="2:9" ht="23.25" customHeight="1" x14ac:dyDescent="0.2">
      <c r="B28" s="1071" t="s">
        <v>205</v>
      </c>
      <c r="C28" s="486" t="s">
        <v>206</v>
      </c>
      <c r="D28" s="951">
        <v>6</v>
      </c>
      <c r="E28" s="1045">
        <v>282000</v>
      </c>
      <c r="F28" s="1046"/>
      <c r="G28" s="485">
        <v>353</v>
      </c>
      <c r="H28" s="485">
        <f>G28*6</f>
        <v>2118</v>
      </c>
      <c r="I28" s="196">
        <v>1.25</v>
      </c>
    </row>
    <row r="29" spans="2:9" ht="21.95" customHeight="1" x14ac:dyDescent="0.2">
      <c r="B29" s="1072"/>
      <c r="C29" s="516" t="s">
        <v>199</v>
      </c>
      <c r="D29" s="951"/>
      <c r="E29" s="1051">
        <v>282000</v>
      </c>
      <c r="F29" s="1051"/>
      <c r="G29" s="481">
        <v>430</v>
      </c>
      <c r="H29" s="482">
        <f>G29*D28</f>
        <v>2580</v>
      </c>
      <c r="I29" s="196" t="s">
        <v>198</v>
      </c>
    </row>
    <row r="30" spans="2:9" ht="21.95" customHeight="1" x14ac:dyDescent="0.2">
      <c r="B30" s="1072"/>
      <c r="C30" s="482" t="s">
        <v>103</v>
      </c>
      <c r="D30" s="951"/>
      <c r="E30" s="1051">
        <v>278000</v>
      </c>
      <c r="F30" s="1051"/>
      <c r="G30" s="481">
        <v>534</v>
      </c>
      <c r="H30" s="482">
        <f>G30*6</f>
        <v>3204</v>
      </c>
    </row>
    <row r="31" spans="2:9" ht="21.95" customHeight="1" x14ac:dyDescent="0.2">
      <c r="B31" s="1072"/>
      <c r="C31" s="482" t="s">
        <v>104</v>
      </c>
      <c r="D31" s="951"/>
      <c r="E31" s="1051">
        <v>278000</v>
      </c>
      <c r="F31" s="1051"/>
      <c r="G31" s="481">
        <v>678</v>
      </c>
      <c r="H31" s="482">
        <f>G31*6</f>
        <v>4068</v>
      </c>
    </row>
    <row r="32" spans="2:9" ht="21.95" customHeight="1" x14ac:dyDescent="0.2">
      <c r="B32" s="269"/>
      <c r="C32" s="482" t="s">
        <v>190</v>
      </c>
      <c r="D32" s="482">
        <v>5.8</v>
      </c>
      <c r="E32" s="1051">
        <v>278000</v>
      </c>
      <c r="F32" s="1051"/>
      <c r="G32" s="481">
        <v>807</v>
      </c>
      <c r="H32" s="482">
        <f>G32*6</f>
        <v>4842</v>
      </c>
    </row>
    <row r="33" spans="2:9" ht="21.95" customHeight="1" x14ac:dyDescent="0.2">
      <c r="B33" s="269"/>
      <c r="C33" s="482" t="s">
        <v>105</v>
      </c>
      <c r="D33" s="482">
        <v>6</v>
      </c>
      <c r="E33" s="1051">
        <v>278000</v>
      </c>
      <c r="F33" s="1051"/>
      <c r="G33" s="481">
        <v>792</v>
      </c>
      <c r="H33" s="482">
        <f>G33*6</f>
        <v>4752</v>
      </c>
    </row>
    <row r="34" spans="2:9" ht="21.95" customHeight="1" x14ac:dyDescent="0.2">
      <c r="B34" s="269"/>
      <c r="C34" s="482" t="s">
        <v>197</v>
      </c>
      <c r="D34" s="951">
        <v>10</v>
      </c>
      <c r="E34" s="1051">
        <v>278000</v>
      </c>
      <c r="F34" s="1051"/>
      <c r="G34" s="481">
        <v>1225</v>
      </c>
      <c r="H34" s="482">
        <f>G34*10</f>
        <v>12250</v>
      </c>
      <c r="I34" s="196">
        <v>4.4000000000000004</v>
      </c>
    </row>
    <row r="35" spans="2:9" ht="21.95" customHeight="1" x14ac:dyDescent="0.2">
      <c r="B35" s="269"/>
      <c r="C35" s="482" t="s">
        <v>188</v>
      </c>
      <c r="D35" s="951"/>
      <c r="E35" s="1051">
        <v>280000</v>
      </c>
      <c r="F35" s="1051"/>
      <c r="G35" s="481">
        <v>1680</v>
      </c>
      <c r="H35" s="482">
        <f>G35*10</f>
        <v>16800</v>
      </c>
      <c r="I35" s="196">
        <v>6</v>
      </c>
    </row>
    <row r="36" spans="2:9" ht="21.95" customHeight="1" x14ac:dyDescent="0.2">
      <c r="B36" s="269"/>
      <c r="C36" s="482" t="s">
        <v>107</v>
      </c>
      <c r="D36" s="482">
        <v>11.7</v>
      </c>
      <c r="E36" s="1051">
        <v>290000</v>
      </c>
      <c r="F36" s="1051"/>
      <c r="G36" s="481">
        <v>2439</v>
      </c>
      <c r="H36" s="517">
        <f>G36*11.7</f>
        <v>28536.3</v>
      </c>
    </row>
    <row r="37" spans="2:9" ht="21.95" customHeight="1" thickBot="1" x14ac:dyDescent="0.25">
      <c r="B37" s="271"/>
      <c r="C37" s="482" t="s">
        <v>182</v>
      </c>
      <c r="D37" s="518">
        <v>10.199999999999999</v>
      </c>
      <c r="E37" s="1070">
        <v>400000</v>
      </c>
      <c r="F37" s="1070"/>
      <c r="G37" s="518">
        <v>3364</v>
      </c>
      <c r="H37" s="519">
        <f>G37*10.2</f>
        <v>34312.799999999996</v>
      </c>
    </row>
    <row r="38" spans="2:9" ht="24.95" customHeight="1" x14ac:dyDescent="0.2">
      <c r="B38" s="234" t="s">
        <v>140</v>
      </c>
      <c r="C38" s="522" t="s">
        <v>54</v>
      </c>
      <c r="D38" s="963">
        <v>6</v>
      </c>
      <c r="E38" s="1067">
        <v>341000</v>
      </c>
      <c r="F38" s="1068"/>
      <c r="G38" s="520">
        <v>295</v>
      </c>
      <c r="H38" s="521">
        <f>G38*6</f>
        <v>1770</v>
      </c>
    </row>
    <row r="39" spans="2:9" ht="24.95" customHeight="1" x14ac:dyDescent="0.2">
      <c r="B39" s="234"/>
      <c r="C39" s="469" t="s">
        <v>57</v>
      </c>
      <c r="D39" s="963"/>
      <c r="E39" s="997">
        <v>311000</v>
      </c>
      <c r="F39" s="998"/>
      <c r="G39" s="275">
        <v>423</v>
      </c>
      <c r="H39" s="261">
        <f t="shared" ref="H39:H45" si="0">G39*6</f>
        <v>2538</v>
      </c>
    </row>
    <row r="40" spans="2:9" ht="24.95" customHeight="1" x14ac:dyDescent="0.2">
      <c r="B40" s="276"/>
      <c r="C40" s="478" t="s">
        <v>204</v>
      </c>
      <c r="D40" s="963"/>
      <c r="E40" s="1045">
        <v>336000</v>
      </c>
      <c r="F40" s="1046"/>
      <c r="G40" s="480">
        <v>470</v>
      </c>
      <c r="H40" s="457">
        <f t="shared" si="0"/>
        <v>2820</v>
      </c>
      <c r="I40" s="196">
        <v>1.375</v>
      </c>
    </row>
    <row r="41" spans="2:9" ht="24.95" customHeight="1" x14ac:dyDescent="0.2">
      <c r="B41" s="276"/>
      <c r="C41" s="478" t="s">
        <v>125</v>
      </c>
      <c r="D41" s="963"/>
      <c r="E41" s="1045">
        <v>320000</v>
      </c>
      <c r="F41" s="1046"/>
      <c r="G41" s="480">
        <v>770</v>
      </c>
      <c r="H41" s="457">
        <f>G41*6</f>
        <v>4620</v>
      </c>
      <c r="I41" s="196">
        <v>2.4</v>
      </c>
    </row>
    <row r="42" spans="2:9" ht="24.95" customHeight="1" thickBot="1" x14ac:dyDescent="0.25">
      <c r="B42" s="276"/>
      <c r="C42" s="469" t="s">
        <v>124</v>
      </c>
      <c r="D42" s="963"/>
      <c r="E42" s="999">
        <v>300000</v>
      </c>
      <c r="F42" s="1000"/>
      <c r="G42" s="275">
        <v>900</v>
      </c>
      <c r="H42" s="261">
        <f t="shared" si="0"/>
        <v>5400</v>
      </c>
    </row>
    <row r="43" spans="2:9" ht="26.25" customHeight="1" thickBot="1" x14ac:dyDescent="0.25">
      <c r="B43" s="947" t="s">
        <v>142</v>
      </c>
      <c r="C43" s="948"/>
      <c r="D43" s="948"/>
      <c r="E43" s="948"/>
      <c r="F43" s="948"/>
      <c r="G43" s="948"/>
      <c r="H43" s="949"/>
    </row>
    <row r="44" spans="2:9" ht="24.95" customHeight="1" thickBot="1" x14ac:dyDescent="0.25">
      <c r="B44" s="206" t="s">
        <v>30</v>
      </c>
      <c r="C44" s="207" t="s">
        <v>31</v>
      </c>
      <c r="D44" s="207" t="s">
        <v>96</v>
      </c>
      <c r="E44" s="991" t="s">
        <v>3</v>
      </c>
      <c r="F44" s="993"/>
      <c r="G44" s="207" t="s">
        <v>2</v>
      </c>
      <c r="H44" s="208" t="s">
        <v>100</v>
      </c>
    </row>
    <row r="45" spans="2:9" ht="24.95" customHeight="1" x14ac:dyDescent="0.2">
      <c r="B45" s="276"/>
      <c r="C45" s="469" t="s">
        <v>123</v>
      </c>
      <c r="D45" s="468">
        <v>6</v>
      </c>
      <c r="E45" s="1005">
        <v>313000</v>
      </c>
      <c r="F45" s="1006"/>
      <c r="G45" s="275">
        <v>940</v>
      </c>
      <c r="H45" s="261">
        <f t="shared" si="0"/>
        <v>5640</v>
      </c>
      <c r="I45" s="196">
        <v>3</v>
      </c>
    </row>
    <row r="46" spans="2:9" ht="24.95" customHeight="1" x14ac:dyDescent="0.2">
      <c r="B46" s="276"/>
      <c r="C46" s="469" t="s">
        <v>122</v>
      </c>
      <c r="D46" s="469">
        <v>12</v>
      </c>
      <c r="E46" s="997">
        <v>300000</v>
      </c>
      <c r="F46" s="998"/>
      <c r="G46" s="275">
        <v>1080</v>
      </c>
      <c r="H46" s="261">
        <f>G46*D46</f>
        <v>12960</v>
      </c>
    </row>
    <row r="47" spans="2:9" ht="24.95" customHeight="1" x14ac:dyDescent="0.2">
      <c r="B47" s="276"/>
      <c r="C47" s="469" t="s">
        <v>120</v>
      </c>
      <c r="D47" s="1001">
        <v>6</v>
      </c>
      <c r="E47" s="997">
        <v>290000</v>
      </c>
      <c r="F47" s="998"/>
      <c r="G47" s="275">
        <v>1080</v>
      </c>
      <c r="H47" s="261">
        <f>G47*D47</f>
        <v>6480</v>
      </c>
    </row>
    <row r="48" spans="2:9" ht="24.95" customHeight="1" x14ac:dyDescent="0.2">
      <c r="B48" s="276"/>
      <c r="C48" s="490" t="s">
        <v>203</v>
      </c>
      <c r="D48" s="963"/>
      <c r="E48" s="1041">
        <v>320000</v>
      </c>
      <c r="F48" s="1042"/>
      <c r="G48" s="451">
        <v>1600</v>
      </c>
      <c r="H48" s="491">
        <f>G48*6</f>
        <v>9600</v>
      </c>
      <c r="I48" s="196">
        <v>5</v>
      </c>
    </row>
    <row r="49" spans="2:9" ht="24.95" customHeight="1" x14ac:dyDescent="0.2">
      <c r="B49" s="276"/>
      <c r="C49" s="507" t="s">
        <v>121</v>
      </c>
      <c r="D49" s="963"/>
      <c r="E49" s="997">
        <v>300000</v>
      </c>
      <c r="F49" s="998"/>
      <c r="G49" s="288">
        <v>2200</v>
      </c>
      <c r="H49" s="506">
        <f>G49*6</f>
        <v>13200</v>
      </c>
    </row>
    <row r="50" spans="2:9" ht="24.95" customHeight="1" thickBot="1" x14ac:dyDescent="0.25">
      <c r="B50" s="276"/>
      <c r="C50" s="450" t="s">
        <v>187</v>
      </c>
      <c r="D50" s="963"/>
      <c r="E50" s="1041">
        <v>315000</v>
      </c>
      <c r="F50" s="1042"/>
      <c r="G50" s="451">
        <v>2993</v>
      </c>
      <c r="H50" s="452">
        <f>G50*6</f>
        <v>17958</v>
      </c>
      <c r="I50" s="196">
        <v>9.5</v>
      </c>
    </row>
    <row r="51" spans="2:9" s="210" customFormat="1" ht="24.95" customHeight="1" thickBot="1" x14ac:dyDescent="0.25">
      <c r="B51" s="214" t="s">
        <v>127</v>
      </c>
      <c r="C51" s="213" t="s">
        <v>126</v>
      </c>
      <c r="D51" s="213">
        <v>6</v>
      </c>
      <c r="E51" s="1034">
        <v>297000</v>
      </c>
      <c r="F51" s="1035"/>
      <c r="G51" s="215">
        <v>389</v>
      </c>
      <c r="H51" s="216">
        <f>G51*6</f>
        <v>2334</v>
      </c>
    </row>
    <row r="52" spans="2:9" ht="24.95" customHeight="1" x14ac:dyDescent="0.2">
      <c r="B52" s="211" t="s">
        <v>19</v>
      </c>
      <c r="C52" s="468">
        <v>6.5</v>
      </c>
      <c r="D52" s="218">
        <v>11.7</v>
      </c>
      <c r="E52" s="1005">
        <v>315000</v>
      </c>
      <c r="F52" s="1006"/>
      <c r="G52" s="403">
        <v>1937</v>
      </c>
      <c r="H52" s="221">
        <f>G52*D52</f>
        <v>22662.899999999998</v>
      </c>
    </row>
    <row r="53" spans="2:9" ht="24.95" customHeight="1" x14ac:dyDescent="0.2">
      <c r="B53" s="222"/>
      <c r="C53" s="461">
        <v>8</v>
      </c>
      <c r="D53" s="952">
        <v>12</v>
      </c>
      <c r="E53" s="997">
        <v>310000</v>
      </c>
      <c r="F53" s="998"/>
      <c r="G53" s="472">
        <v>2186</v>
      </c>
      <c r="H53" s="226">
        <f>G53*12</f>
        <v>26232</v>
      </c>
    </row>
    <row r="54" spans="2:9" ht="24.95" customHeight="1" x14ac:dyDescent="0.2">
      <c r="B54" s="227"/>
      <c r="C54" s="461">
        <v>12</v>
      </c>
      <c r="D54" s="952"/>
      <c r="E54" s="997">
        <v>320000</v>
      </c>
      <c r="F54" s="998"/>
      <c r="G54" s="472">
        <v>3456</v>
      </c>
      <c r="H54" s="226">
        <f>G54*12</f>
        <v>41472</v>
      </c>
    </row>
    <row r="55" spans="2:9" ht="24.95" customHeight="1" x14ac:dyDescent="0.2">
      <c r="B55" s="227"/>
      <c r="C55" s="461">
        <v>14</v>
      </c>
      <c r="D55" s="952"/>
      <c r="E55" s="997">
        <v>340000</v>
      </c>
      <c r="F55" s="998"/>
      <c r="G55" s="472">
        <v>4320</v>
      </c>
      <c r="H55" s="226">
        <f>G55*12</f>
        <v>51840</v>
      </c>
    </row>
    <row r="56" spans="2:9" ht="24.95" customHeight="1" thickBot="1" x14ac:dyDescent="0.25">
      <c r="B56" s="229"/>
      <c r="C56" s="471">
        <v>16</v>
      </c>
      <c r="D56" s="953"/>
      <c r="E56" s="999">
        <v>340000</v>
      </c>
      <c r="F56" s="1000"/>
      <c r="G56" s="473">
        <v>4930</v>
      </c>
      <c r="H56" s="233">
        <f>G56*12</f>
        <v>59160</v>
      </c>
    </row>
    <row r="57" spans="2:9" ht="30" customHeight="1" x14ac:dyDescent="0.2">
      <c r="B57" s="314" t="s">
        <v>114</v>
      </c>
      <c r="C57" s="974" t="s">
        <v>116</v>
      </c>
      <c r="D57" s="975"/>
      <c r="E57" s="1002"/>
      <c r="F57" s="1003"/>
      <c r="G57" s="1004"/>
      <c r="H57" s="277">
        <v>6100</v>
      </c>
    </row>
    <row r="58" spans="2:9" ht="30" customHeight="1" x14ac:dyDescent="0.2">
      <c r="B58" s="242"/>
      <c r="C58" s="976" t="s">
        <v>119</v>
      </c>
      <c r="D58" s="977"/>
      <c r="E58" s="1019"/>
      <c r="F58" s="1020"/>
      <c r="G58" s="1021"/>
      <c r="H58" s="226">
        <v>9600</v>
      </c>
    </row>
    <row r="59" spans="2:9" ht="30" customHeight="1" thickBot="1" x14ac:dyDescent="0.25">
      <c r="B59" s="317"/>
      <c r="C59" s="978" t="s">
        <v>117</v>
      </c>
      <c r="D59" s="979"/>
      <c r="E59" s="1031"/>
      <c r="F59" s="1032"/>
      <c r="G59" s="1033"/>
      <c r="H59" s="233">
        <v>10150</v>
      </c>
    </row>
    <row r="60" spans="2:9" ht="30" customHeight="1" x14ac:dyDescent="0.2">
      <c r="B60" s="995"/>
      <c r="C60" s="951" t="s">
        <v>160</v>
      </c>
      <c r="D60" s="951"/>
      <c r="E60" s="1019"/>
      <c r="F60" s="1020"/>
      <c r="G60" s="1021"/>
      <c r="H60" s="226">
        <v>4005</v>
      </c>
    </row>
    <row r="61" spans="2:9" ht="30" customHeight="1" thickBot="1" x14ac:dyDescent="0.25">
      <c r="B61" s="995"/>
      <c r="C61" s="1001" t="s">
        <v>151</v>
      </c>
      <c r="D61" s="1001"/>
      <c r="E61" s="1023"/>
      <c r="F61" s="1024"/>
      <c r="G61" s="1025"/>
      <c r="H61" s="283">
        <v>2700</v>
      </c>
    </row>
    <row r="62" spans="2:9" ht="23.25" customHeight="1" x14ac:dyDescent="0.2">
      <c r="B62" s="994" t="s">
        <v>153</v>
      </c>
      <c r="C62" s="950" t="s">
        <v>154</v>
      </c>
      <c r="D62" s="950"/>
      <c r="E62" s="1017" t="s">
        <v>155</v>
      </c>
      <c r="F62" s="1017"/>
      <c r="G62" s="1017"/>
      <c r="H62" s="477">
        <v>1000</v>
      </c>
    </row>
    <row r="63" spans="2:9" ht="24" customHeight="1" x14ac:dyDescent="0.2">
      <c r="B63" s="995"/>
      <c r="C63" s="951" t="s">
        <v>156</v>
      </c>
      <c r="D63" s="951"/>
      <c r="E63" s="1018" t="s">
        <v>157</v>
      </c>
      <c r="F63" s="1018"/>
      <c r="G63" s="1018"/>
      <c r="H63" s="449">
        <v>1900</v>
      </c>
    </row>
    <row r="64" spans="2:9" ht="21.75" customHeight="1" thickBot="1" x14ac:dyDescent="0.25">
      <c r="B64" s="996"/>
      <c r="C64" s="1022" t="s">
        <v>156</v>
      </c>
      <c r="D64" s="1022"/>
      <c r="E64" s="1016" t="s">
        <v>158</v>
      </c>
      <c r="F64" s="1016"/>
      <c r="G64" s="1016"/>
      <c r="H64" s="529">
        <v>1500</v>
      </c>
    </row>
    <row r="65" spans="1:8" ht="30" customHeight="1" x14ac:dyDescent="0.2">
      <c r="A65" s="320"/>
      <c r="B65" s="379" t="s">
        <v>134</v>
      </c>
      <c r="C65" s="468" t="s">
        <v>135</v>
      </c>
      <c r="D65" s="983" t="s">
        <v>143</v>
      </c>
      <c r="E65" s="984"/>
      <c r="F65" s="984"/>
      <c r="G65" s="985"/>
      <c r="H65" s="378">
        <v>260</v>
      </c>
    </row>
    <row r="66" spans="1:8" ht="23.25" customHeight="1" x14ac:dyDescent="0.2">
      <c r="A66" s="313"/>
      <c r="B66" s="325"/>
      <c r="C66" s="461" t="s">
        <v>136</v>
      </c>
      <c r="D66" s="983"/>
      <c r="E66" s="984"/>
      <c r="F66" s="984"/>
      <c r="G66" s="985"/>
      <c r="H66" s="322">
        <v>170</v>
      </c>
    </row>
    <row r="67" spans="1:8" ht="26.25" customHeight="1" thickBot="1" x14ac:dyDescent="0.25">
      <c r="A67" s="313"/>
      <c r="B67" s="325"/>
      <c r="C67" s="484" t="s">
        <v>137</v>
      </c>
      <c r="D67" s="983"/>
      <c r="E67" s="984"/>
      <c r="F67" s="984"/>
      <c r="G67" s="985"/>
      <c r="H67" s="385">
        <v>100</v>
      </c>
    </row>
    <row r="68" spans="1:8" ht="26.25" customHeight="1" thickBot="1" x14ac:dyDescent="0.25">
      <c r="A68" s="313"/>
      <c r="B68" s="526" t="s">
        <v>213</v>
      </c>
      <c r="C68" s="342"/>
      <c r="D68" s="1076" t="s">
        <v>214</v>
      </c>
      <c r="E68" s="1077"/>
      <c r="F68" s="1077"/>
      <c r="G68" s="1078"/>
      <c r="H68" s="386">
        <v>1230</v>
      </c>
    </row>
    <row r="69" spans="1:8" ht="30.95" customHeight="1" x14ac:dyDescent="0.2">
      <c r="A69" s="320"/>
      <c r="B69" s="379"/>
      <c r="C69" s="527">
        <v>3.2</v>
      </c>
      <c r="D69" s="1073" t="s">
        <v>212</v>
      </c>
      <c r="E69" s="1073"/>
      <c r="F69" s="1073"/>
      <c r="G69" s="1073"/>
      <c r="H69" s="378">
        <v>2150</v>
      </c>
    </row>
    <row r="70" spans="1:8" ht="30.95" customHeight="1" x14ac:dyDescent="0.2">
      <c r="A70" s="320"/>
      <c r="B70" s="379" t="s">
        <v>144</v>
      </c>
      <c r="C70" s="524">
        <v>4</v>
      </c>
      <c r="D70" s="1074"/>
      <c r="E70" s="1074"/>
      <c r="F70" s="1074"/>
      <c r="G70" s="1074"/>
      <c r="H70" s="322">
        <v>2150</v>
      </c>
    </row>
    <row r="71" spans="1:8" ht="30.95" customHeight="1" x14ac:dyDescent="0.2">
      <c r="A71" s="320"/>
      <c r="B71" s="379"/>
      <c r="C71" s="525" t="s">
        <v>207</v>
      </c>
      <c r="D71" s="1039" t="s">
        <v>211</v>
      </c>
      <c r="E71" s="1075"/>
      <c r="F71" s="1075"/>
      <c r="G71" s="1040"/>
      <c r="H71" s="322">
        <v>2925</v>
      </c>
    </row>
    <row r="72" spans="1:8" ht="30.95" customHeight="1" x14ac:dyDescent="0.2">
      <c r="A72" s="320"/>
      <c r="B72" s="379"/>
      <c r="C72" s="525" t="s">
        <v>210</v>
      </c>
      <c r="D72" s="1036"/>
      <c r="E72" s="1037"/>
      <c r="F72" s="1037"/>
      <c r="G72" s="1038"/>
      <c r="H72" s="322">
        <v>2875</v>
      </c>
    </row>
    <row r="73" spans="1:8" ht="30.95" customHeight="1" x14ac:dyDescent="0.2">
      <c r="A73" s="320"/>
      <c r="B73" s="379"/>
      <c r="C73" s="525" t="s">
        <v>209</v>
      </c>
      <c r="D73" s="1036"/>
      <c r="E73" s="1037"/>
      <c r="F73" s="1037"/>
      <c r="G73" s="1038"/>
      <c r="H73" s="322">
        <v>3450</v>
      </c>
    </row>
    <row r="74" spans="1:8" ht="30.95" customHeight="1" thickBot="1" x14ac:dyDescent="0.25">
      <c r="A74" s="313"/>
      <c r="B74" s="326"/>
      <c r="C74" s="528" t="s">
        <v>208</v>
      </c>
      <c r="D74" s="971"/>
      <c r="E74" s="972"/>
      <c r="F74" s="972"/>
      <c r="G74" s="973"/>
      <c r="H74" s="323">
        <v>3525</v>
      </c>
    </row>
    <row r="75" spans="1:8" ht="39.950000000000003" customHeight="1" x14ac:dyDescent="0.2">
      <c r="A75" s="313"/>
      <c r="B75" s="1064" t="s">
        <v>201</v>
      </c>
      <c r="C75" s="1062">
        <v>1.2</v>
      </c>
      <c r="D75" s="1062"/>
      <c r="E75" s="1063"/>
      <c r="F75" s="1063"/>
      <c r="G75" s="1063"/>
      <c r="H75" s="378">
        <v>340</v>
      </c>
    </row>
    <row r="76" spans="1:8" ht="39.950000000000003" customHeight="1" thickBot="1" x14ac:dyDescent="0.25">
      <c r="A76" s="313"/>
      <c r="B76" s="1065"/>
      <c r="C76" s="1066">
        <v>6.5</v>
      </c>
      <c r="D76" s="1066"/>
      <c r="E76" s="1053" t="s">
        <v>202</v>
      </c>
      <c r="F76" s="1053"/>
      <c r="G76" s="1053"/>
      <c r="H76" s="323">
        <v>250</v>
      </c>
    </row>
    <row r="77" spans="1:8" ht="30" customHeight="1" thickBot="1" x14ac:dyDescent="0.25">
      <c r="B77" s="965" t="s">
        <v>132</v>
      </c>
      <c r="C77" s="966"/>
      <c r="D77" s="966"/>
      <c r="E77" s="966"/>
      <c r="F77" s="966"/>
      <c r="G77" s="966"/>
      <c r="H77" s="967"/>
    </row>
    <row r="79" spans="1:8" ht="13.5" thickBot="1" x14ac:dyDescent="0.25"/>
    <row r="80" spans="1:8" ht="24.75" customHeight="1" thickBot="1" x14ac:dyDescent="0.25">
      <c r="B80" s="206" t="s">
        <v>30</v>
      </c>
      <c r="C80" s="991" t="s">
        <v>31</v>
      </c>
      <c r="D80" s="992"/>
      <c r="E80" s="992"/>
      <c r="F80" s="992"/>
      <c r="G80" s="993"/>
      <c r="H80" s="208" t="s">
        <v>100</v>
      </c>
    </row>
    <row r="81" spans="1:8" ht="76.5" customHeight="1" thickBot="1" x14ac:dyDescent="0.25">
      <c r="A81" s="313"/>
      <c r="B81" s="387" t="s">
        <v>162</v>
      </c>
      <c r="C81" s="989" t="s">
        <v>163</v>
      </c>
      <c r="D81" s="989"/>
      <c r="E81" s="990" t="s">
        <v>165</v>
      </c>
      <c r="F81" s="990"/>
      <c r="G81" s="990"/>
      <c r="H81" s="386">
        <v>75</v>
      </c>
    </row>
    <row r="82" spans="1:8" ht="74.25" customHeight="1" thickBot="1" x14ac:dyDescent="0.25">
      <c r="A82" s="313"/>
      <c r="B82" s="387" t="s">
        <v>166</v>
      </c>
      <c r="C82" s="989" t="s">
        <v>167</v>
      </c>
      <c r="D82" s="989"/>
      <c r="E82" s="990" t="s">
        <v>168</v>
      </c>
      <c r="F82" s="990"/>
      <c r="G82" s="990"/>
      <c r="H82" s="386">
        <v>186</v>
      </c>
    </row>
    <row r="83" spans="1:8" ht="72.75" customHeight="1" thickBot="1" x14ac:dyDescent="0.25">
      <c r="A83" s="313"/>
      <c r="B83" s="388" t="s">
        <v>171</v>
      </c>
      <c r="C83" s="989" t="s">
        <v>167</v>
      </c>
      <c r="D83" s="989"/>
      <c r="E83" s="990" t="s">
        <v>168</v>
      </c>
      <c r="F83" s="990"/>
      <c r="G83" s="990"/>
      <c r="H83" s="386">
        <v>300</v>
      </c>
    </row>
    <row r="84" spans="1:8" ht="76.5" customHeight="1" thickBot="1" x14ac:dyDescent="0.25">
      <c r="A84" s="313"/>
      <c r="B84" s="388" t="s">
        <v>172</v>
      </c>
      <c r="C84" s="989" t="s">
        <v>167</v>
      </c>
      <c r="D84" s="989"/>
      <c r="E84" s="990" t="s">
        <v>168</v>
      </c>
      <c r="F84" s="990"/>
      <c r="G84" s="990"/>
      <c r="H84" s="386">
        <v>330</v>
      </c>
    </row>
    <row r="85" spans="1:8" ht="71.25" customHeight="1" thickBot="1" x14ac:dyDescent="0.25">
      <c r="A85" s="313"/>
      <c r="B85" s="387" t="s">
        <v>170</v>
      </c>
      <c r="C85" s="989" t="s">
        <v>167</v>
      </c>
      <c r="D85" s="989"/>
      <c r="E85" s="990" t="s">
        <v>168</v>
      </c>
      <c r="F85" s="990"/>
      <c r="G85" s="990"/>
      <c r="H85" s="386">
        <v>240</v>
      </c>
    </row>
    <row r="86" spans="1:8" ht="81" customHeight="1" thickBot="1" x14ac:dyDescent="0.25">
      <c r="A86" s="313"/>
      <c r="B86" s="388" t="s">
        <v>169</v>
      </c>
      <c r="C86" s="989" t="s">
        <v>167</v>
      </c>
      <c r="D86" s="989"/>
      <c r="E86" s="990" t="s">
        <v>168</v>
      </c>
      <c r="F86" s="990"/>
      <c r="G86" s="990"/>
      <c r="H86" s="386">
        <v>340</v>
      </c>
    </row>
    <row r="87" spans="1:8" ht="79.5" customHeight="1" thickBot="1" x14ac:dyDescent="0.25">
      <c r="A87" s="313"/>
      <c r="B87" s="388" t="s">
        <v>173</v>
      </c>
      <c r="C87" s="989" t="s">
        <v>175</v>
      </c>
      <c r="D87" s="989"/>
      <c r="E87" s="990"/>
      <c r="F87" s="990"/>
      <c r="G87" s="990"/>
      <c r="H87" s="386">
        <v>600</v>
      </c>
    </row>
    <row r="88" spans="1:8" ht="80.25" customHeight="1" thickBot="1" x14ac:dyDescent="0.25">
      <c r="A88" s="313"/>
      <c r="B88" s="388" t="s">
        <v>174</v>
      </c>
      <c r="C88" s="989"/>
      <c r="D88" s="989"/>
      <c r="E88" s="990" t="s">
        <v>178</v>
      </c>
      <c r="F88" s="990"/>
      <c r="G88" s="990"/>
      <c r="H88" s="386" t="s">
        <v>179</v>
      </c>
    </row>
    <row r="89" spans="1:8" ht="84" customHeight="1" thickBot="1" x14ac:dyDescent="0.25">
      <c r="A89" s="313"/>
      <c r="B89" s="406" t="s">
        <v>176</v>
      </c>
      <c r="C89" s="989"/>
      <c r="D89" s="989"/>
      <c r="E89" s="990" t="s">
        <v>178</v>
      </c>
      <c r="F89" s="990"/>
      <c r="G89" s="990"/>
      <c r="H89" s="386" t="s">
        <v>181</v>
      </c>
    </row>
    <row r="90" spans="1:8" ht="75.75" customHeight="1" thickBot="1" x14ac:dyDescent="0.25">
      <c r="A90" s="313"/>
      <c r="B90" s="406" t="s">
        <v>183</v>
      </c>
      <c r="C90" s="989"/>
      <c r="D90" s="989"/>
      <c r="E90" s="990" t="s">
        <v>180</v>
      </c>
      <c r="F90" s="990"/>
      <c r="G90" s="990"/>
      <c r="H90" s="386" t="s">
        <v>179</v>
      </c>
    </row>
    <row r="91" spans="1:8" ht="94.5" customHeight="1" thickBot="1" x14ac:dyDescent="0.25">
      <c r="A91" s="313"/>
      <c r="B91" s="406" t="s">
        <v>184</v>
      </c>
      <c r="C91" s="989"/>
      <c r="D91" s="989"/>
      <c r="E91" s="990" t="s">
        <v>180</v>
      </c>
      <c r="F91" s="990"/>
      <c r="G91" s="990"/>
      <c r="H91" s="386" t="s">
        <v>181</v>
      </c>
    </row>
    <row r="94" spans="1:8" ht="20.25" x14ac:dyDescent="0.2">
      <c r="E94" s="459"/>
      <c r="F94" s="459"/>
      <c r="G94" s="459" t="s">
        <v>128</v>
      </c>
    </row>
  </sheetData>
  <mergeCells count="118">
    <mergeCell ref="B28:B31"/>
    <mergeCell ref="E49:F49"/>
    <mergeCell ref="D69:G70"/>
    <mergeCell ref="D71:G74"/>
    <mergeCell ref="D68:G68"/>
    <mergeCell ref="E10:F10"/>
    <mergeCell ref="E11:F11"/>
    <mergeCell ref="D12:D15"/>
    <mergeCell ref="E12:F12"/>
    <mergeCell ref="E13:F13"/>
    <mergeCell ref="E14:F14"/>
    <mergeCell ref="E15:F15"/>
    <mergeCell ref="E25:F25"/>
    <mergeCell ref="B26:B27"/>
    <mergeCell ref="C26:D26"/>
    <mergeCell ref="E26:F26"/>
    <mergeCell ref="B16:B19"/>
    <mergeCell ref="E29:F29"/>
    <mergeCell ref="E30:F30"/>
    <mergeCell ref="E31:F31"/>
    <mergeCell ref="E32:F32"/>
    <mergeCell ref="E33:F33"/>
    <mergeCell ref="G26:H26"/>
    <mergeCell ref="C27:D27"/>
    <mergeCell ref="C3:F3"/>
    <mergeCell ref="G3:H3"/>
    <mergeCell ref="G4:H4"/>
    <mergeCell ref="G5:H5"/>
    <mergeCell ref="G6:H6"/>
    <mergeCell ref="G7:H7"/>
    <mergeCell ref="E22:F22"/>
    <mergeCell ref="E23:F23"/>
    <mergeCell ref="E24:F24"/>
    <mergeCell ref="E16:F16"/>
    <mergeCell ref="E17:F17"/>
    <mergeCell ref="E18:F18"/>
    <mergeCell ref="E19:F19"/>
    <mergeCell ref="D20:D21"/>
    <mergeCell ref="E20:F20"/>
    <mergeCell ref="E21:F21"/>
    <mergeCell ref="E27:F27"/>
    <mergeCell ref="G27:H27"/>
    <mergeCell ref="D34:D35"/>
    <mergeCell ref="E34:F34"/>
    <mergeCell ref="E35:F35"/>
    <mergeCell ref="E36:F36"/>
    <mergeCell ref="E37:F37"/>
    <mergeCell ref="D28:D31"/>
    <mergeCell ref="E28:F28"/>
    <mergeCell ref="D38:D42"/>
    <mergeCell ref="E38:F38"/>
    <mergeCell ref="E39:F39"/>
    <mergeCell ref="E40:F40"/>
    <mergeCell ref="E41:F41"/>
    <mergeCell ref="E42:F42"/>
    <mergeCell ref="B43:H43"/>
    <mergeCell ref="E44:F44"/>
    <mergeCell ref="E45:F45"/>
    <mergeCell ref="E46:F46"/>
    <mergeCell ref="D47:D50"/>
    <mergeCell ref="E47:F47"/>
    <mergeCell ref="E48:F48"/>
    <mergeCell ref="E50:F50"/>
    <mergeCell ref="C57:D57"/>
    <mergeCell ref="E57:G57"/>
    <mergeCell ref="C58:D58"/>
    <mergeCell ref="E58:G58"/>
    <mergeCell ref="E51:F51"/>
    <mergeCell ref="E52:F52"/>
    <mergeCell ref="D53:D56"/>
    <mergeCell ref="E53:F53"/>
    <mergeCell ref="E54:F54"/>
    <mergeCell ref="E55:F55"/>
    <mergeCell ref="E56:F56"/>
    <mergeCell ref="B62:B64"/>
    <mergeCell ref="C62:D62"/>
    <mergeCell ref="E62:G62"/>
    <mergeCell ref="C63:D63"/>
    <mergeCell ref="E63:G63"/>
    <mergeCell ref="C64:D64"/>
    <mergeCell ref="E64:G64"/>
    <mergeCell ref="C59:D59"/>
    <mergeCell ref="E59:G59"/>
    <mergeCell ref="B60:B61"/>
    <mergeCell ref="C60:D60"/>
    <mergeCell ref="E60:G60"/>
    <mergeCell ref="C61:D61"/>
    <mergeCell ref="E61:G61"/>
    <mergeCell ref="D65:G67"/>
    <mergeCell ref="C75:D75"/>
    <mergeCell ref="E75:G75"/>
    <mergeCell ref="B77:H77"/>
    <mergeCell ref="B75:B76"/>
    <mergeCell ref="C76:D76"/>
    <mergeCell ref="E76:G76"/>
    <mergeCell ref="C83:D83"/>
    <mergeCell ref="E83:G83"/>
    <mergeCell ref="C84:D84"/>
    <mergeCell ref="E84:G84"/>
    <mergeCell ref="C85:D85"/>
    <mergeCell ref="E85:G85"/>
    <mergeCell ref="C80:G80"/>
    <mergeCell ref="C81:D81"/>
    <mergeCell ref="E81:G81"/>
    <mergeCell ref="C82:D82"/>
    <mergeCell ref="E82:G82"/>
    <mergeCell ref="C89:D89"/>
    <mergeCell ref="E89:G89"/>
    <mergeCell ref="C90:D90"/>
    <mergeCell ref="E90:G90"/>
    <mergeCell ref="C91:D91"/>
    <mergeCell ref="E91:G91"/>
    <mergeCell ref="C86:D86"/>
    <mergeCell ref="E86:G86"/>
    <mergeCell ref="C87:D87"/>
    <mergeCell ref="E87:G87"/>
    <mergeCell ref="C88:D88"/>
    <mergeCell ref="E88:G88"/>
  </mergeCells>
  <pageMargins left="0.11811023622047245" right="0.11811023622047245" top="0.11811023622047245" bottom="0.35433070866141736" header="0.31496062992125984" footer="0.31496062992125984"/>
  <pageSetup paperSize="9" scale="84" orientation="portrait" horizontalDpi="0" verticalDpi="0" r:id="rId1"/>
  <rowBreaks count="2" manualBreakCount="2">
    <brk id="43" max="7" man="1"/>
    <brk id="78" max="7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showWhiteSpace="0" view="pageBreakPreview" topLeftCell="A32" zoomScaleNormal="80" zoomScaleSheetLayoutView="100" zoomScalePageLayoutView="50" workbookViewId="0">
      <selection activeCell="C54" sqref="C53:G57"/>
    </sheetView>
  </sheetViews>
  <sheetFormatPr defaultColWidth="9" defaultRowHeight="12.75" x14ac:dyDescent="0.2"/>
  <cols>
    <col min="1" max="1" width="5" style="196" customWidth="1"/>
    <col min="2" max="2" width="32.33203125" style="196" customWidth="1"/>
    <col min="3" max="3" width="22.6640625" style="196" customWidth="1"/>
    <col min="4" max="4" width="10.6640625" style="196" customWidth="1"/>
    <col min="5" max="5" width="10.1640625" style="196" customWidth="1"/>
    <col min="6" max="6" width="11.83203125" style="196" customWidth="1"/>
    <col min="7" max="7" width="16.5" style="196" customWidth="1"/>
    <col min="8" max="8" width="19" style="196" customWidth="1"/>
    <col min="9" max="16384" width="9" style="196"/>
  </cols>
  <sheetData>
    <row r="1" spans="2:9" ht="11.25" hidden="1" customHeight="1" x14ac:dyDescent="0.2">
      <c r="B1" s="197"/>
      <c r="C1" s="198"/>
      <c r="D1" s="198"/>
      <c r="E1" s="197"/>
      <c r="F1" s="197"/>
      <c r="G1" s="197"/>
      <c r="H1" s="197"/>
    </row>
    <row r="2" spans="2:9" ht="11.25" customHeight="1" x14ac:dyDescent="0.2">
      <c r="B2" s="197"/>
      <c r="C2" s="198"/>
      <c r="D2" s="198"/>
      <c r="E2" s="197"/>
      <c r="F2" s="197"/>
      <c r="G2" s="197"/>
      <c r="H2" s="197"/>
    </row>
    <row r="3" spans="2:9" ht="14.1" customHeight="1" x14ac:dyDescent="0.2">
      <c r="B3" s="197"/>
      <c r="C3" s="954"/>
      <c r="D3" s="954"/>
      <c r="E3" s="954"/>
      <c r="F3" s="954"/>
      <c r="G3" s="955" t="s">
        <v>200</v>
      </c>
      <c r="H3" s="955"/>
    </row>
    <row r="4" spans="2:9" ht="14.1" customHeight="1" x14ac:dyDescent="0.2">
      <c r="B4" s="496" t="s">
        <v>82</v>
      </c>
      <c r="C4" s="200"/>
      <c r="D4" s="200"/>
      <c r="E4" s="201"/>
      <c r="F4" s="201"/>
      <c r="G4" s="958" t="s">
        <v>85</v>
      </c>
      <c r="H4" s="958"/>
    </row>
    <row r="5" spans="2:9" ht="14.1" customHeight="1" x14ac:dyDescent="0.2">
      <c r="B5" s="497" t="s">
        <v>83</v>
      </c>
      <c r="C5" s="203"/>
      <c r="D5" s="203"/>
      <c r="E5" s="203"/>
      <c r="F5" s="203"/>
      <c r="G5" s="959" t="s">
        <v>101</v>
      </c>
      <c r="H5" s="959"/>
    </row>
    <row r="6" spans="2:9" ht="30" customHeight="1" x14ac:dyDescent="0.2">
      <c r="B6" s="498" t="s">
        <v>89</v>
      </c>
      <c r="C6" s="205"/>
      <c r="D6" s="205"/>
      <c r="E6" s="205"/>
      <c r="F6" s="205"/>
      <c r="G6" s="960" t="s">
        <v>97</v>
      </c>
      <c r="H6" s="960"/>
    </row>
    <row r="7" spans="2:9" ht="29.25" customHeight="1" x14ac:dyDescent="0.2">
      <c r="B7" s="498" t="s">
        <v>84</v>
      </c>
      <c r="C7" s="205"/>
      <c r="D7" s="205"/>
      <c r="E7" s="205"/>
      <c r="F7" s="205"/>
      <c r="G7" s="961" t="s">
        <v>87</v>
      </c>
      <c r="H7" s="961"/>
    </row>
    <row r="8" spans="2:9" ht="11.25" customHeight="1" x14ac:dyDescent="0.2">
      <c r="B8" s="197"/>
      <c r="C8" s="198"/>
      <c r="D8" s="198"/>
      <c r="E8" s="197"/>
      <c r="F8" s="197"/>
      <c r="G8" s="197"/>
      <c r="H8" s="197"/>
    </row>
    <row r="9" spans="2:9" ht="14.1" customHeight="1" thickBot="1" x14ac:dyDescent="0.25">
      <c r="B9" s="205"/>
      <c r="C9" s="205"/>
      <c r="D9" s="205"/>
      <c r="E9" s="205"/>
      <c r="F9" s="205"/>
      <c r="G9" s="205"/>
      <c r="H9" s="205"/>
    </row>
    <row r="10" spans="2:9" ht="24.95" customHeight="1" thickBot="1" x14ac:dyDescent="0.25">
      <c r="B10" s="487" t="s">
        <v>30</v>
      </c>
      <c r="C10" s="488" t="s">
        <v>31</v>
      </c>
      <c r="D10" s="488" t="s">
        <v>96</v>
      </c>
      <c r="E10" s="1079" t="s">
        <v>3</v>
      </c>
      <c r="F10" s="1080"/>
      <c r="G10" s="488" t="s">
        <v>2</v>
      </c>
      <c r="H10" s="489" t="s">
        <v>100</v>
      </c>
    </row>
    <row r="11" spans="2:9" ht="21.95" customHeight="1" x14ac:dyDescent="0.2">
      <c r="B11" s="284" t="s">
        <v>0</v>
      </c>
      <c r="C11" s="493">
        <v>8</v>
      </c>
      <c r="D11" s="377">
        <v>6</v>
      </c>
      <c r="E11" s="1005">
        <v>280000</v>
      </c>
      <c r="F11" s="1006"/>
      <c r="G11" s="511">
        <v>115</v>
      </c>
      <c r="H11" s="514">
        <f>G11*6</f>
        <v>690</v>
      </c>
    </row>
    <row r="12" spans="2:9" ht="21.95" customHeight="1" x14ac:dyDescent="0.2">
      <c r="B12" s="211"/>
      <c r="C12" s="541">
        <v>10</v>
      </c>
      <c r="D12" s="1026">
        <v>11.7</v>
      </c>
      <c r="E12" s="997">
        <v>260000</v>
      </c>
      <c r="F12" s="998"/>
      <c r="G12" s="532">
        <v>170</v>
      </c>
      <c r="H12" s="560">
        <f>G12*11.7</f>
        <v>1988.9999999999998</v>
      </c>
      <c r="I12" s="196">
        <v>0.65200000000000002</v>
      </c>
    </row>
    <row r="13" spans="2:9" ht="21.95" customHeight="1" x14ac:dyDescent="0.2">
      <c r="B13" s="222"/>
      <c r="C13" s="541">
        <v>12</v>
      </c>
      <c r="D13" s="1026"/>
      <c r="E13" s="997">
        <v>250000</v>
      </c>
      <c r="F13" s="998"/>
      <c r="G13" s="532">
        <v>235</v>
      </c>
      <c r="H13" s="560">
        <f>G13*11.7</f>
        <v>2749.5</v>
      </c>
      <c r="I13" s="196">
        <v>0.94</v>
      </c>
    </row>
    <row r="14" spans="2:9" ht="21.95" customHeight="1" x14ac:dyDescent="0.2">
      <c r="B14" s="227"/>
      <c r="C14" s="541">
        <v>14</v>
      </c>
      <c r="D14" s="1026"/>
      <c r="E14" s="997">
        <v>250000</v>
      </c>
      <c r="F14" s="998"/>
      <c r="G14" s="532">
        <v>313</v>
      </c>
      <c r="H14" s="560">
        <f>G14*11.7</f>
        <v>3662.1</v>
      </c>
      <c r="I14" s="196">
        <v>1.252</v>
      </c>
    </row>
    <row r="15" spans="2:9" ht="21.95" customHeight="1" thickBot="1" x14ac:dyDescent="0.25">
      <c r="B15" s="229"/>
      <c r="C15" s="545">
        <v>16</v>
      </c>
      <c r="D15" s="1027"/>
      <c r="E15" s="999">
        <v>235000</v>
      </c>
      <c r="F15" s="1000"/>
      <c r="G15" s="533">
        <v>383</v>
      </c>
      <c r="H15" s="264">
        <f>G15*11.7</f>
        <v>4481.0999999999995</v>
      </c>
    </row>
    <row r="16" spans="2:9" ht="21.95" customHeight="1" x14ac:dyDescent="0.2">
      <c r="B16" s="994" t="s">
        <v>146</v>
      </c>
      <c r="C16" s="493">
        <v>10</v>
      </c>
      <c r="D16" s="377">
        <v>12</v>
      </c>
      <c r="E16" s="1005">
        <v>260000</v>
      </c>
      <c r="F16" s="1006"/>
      <c r="G16" s="511">
        <v>160</v>
      </c>
      <c r="H16" s="514">
        <f>G16*12</f>
        <v>1920</v>
      </c>
    </row>
    <row r="17" spans="2:9" ht="21.95" customHeight="1" x14ac:dyDescent="0.2">
      <c r="B17" s="995"/>
      <c r="C17" s="494">
        <v>12</v>
      </c>
      <c r="D17" s="505">
        <v>11.75</v>
      </c>
      <c r="E17" s="997">
        <v>245000</v>
      </c>
      <c r="F17" s="998"/>
      <c r="G17" s="495">
        <v>226</v>
      </c>
      <c r="H17" s="515">
        <f>G17*11.75</f>
        <v>2655.5</v>
      </c>
    </row>
    <row r="18" spans="2:9" ht="21.95" customHeight="1" x14ac:dyDescent="0.2">
      <c r="B18" s="995"/>
      <c r="C18" s="494">
        <v>14</v>
      </c>
      <c r="D18" s="505">
        <v>12.05</v>
      </c>
      <c r="E18" s="997">
        <v>245000</v>
      </c>
      <c r="F18" s="998"/>
      <c r="G18" s="495">
        <v>296</v>
      </c>
      <c r="H18" s="515">
        <f>G18*12.05</f>
        <v>3566.8</v>
      </c>
    </row>
    <row r="19" spans="2:9" ht="21.95" customHeight="1" thickBot="1" x14ac:dyDescent="0.25">
      <c r="B19" s="995"/>
      <c r="C19" s="499">
        <v>80</v>
      </c>
      <c r="D19" s="423"/>
      <c r="E19" s="1039">
        <v>255000</v>
      </c>
      <c r="F19" s="1040"/>
      <c r="G19" s="424">
        <v>10062</v>
      </c>
      <c r="H19" s="425"/>
    </row>
    <row r="20" spans="2:9" ht="23.1" customHeight="1" x14ac:dyDescent="0.2">
      <c r="B20" s="427" t="s">
        <v>191</v>
      </c>
      <c r="C20" s="493" t="s">
        <v>189</v>
      </c>
      <c r="D20" s="1058">
        <v>6</v>
      </c>
      <c r="E20" s="1005">
        <v>287000</v>
      </c>
      <c r="F20" s="1006"/>
      <c r="G20" s="511">
        <v>420</v>
      </c>
      <c r="H20" s="514">
        <f>420*6</f>
        <v>2520</v>
      </c>
    </row>
    <row r="21" spans="2:9" ht="23.1" customHeight="1" x14ac:dyDescent="0.2">
      <c r="B21" s="327" t="s">
        <v>192</v>
      </c>
      <c r="C21" s="494" t="s">
        <v>108</v>
      </c>
      <c r="D21" s="952"/>
      <c r="E21" s="1051">
        <v>287000</v>
      </c>
      <c r="F21" s="1051"/>
      <c r="G21" s="508">
        <v>695</v>
      </c>
      <c r="H21" s="515">
        <f>G21*6</f>
        <v>4170</v>
      </c>
    </row>
    <row r="22" spans="2:9" ht="23.1" customHeight="1" x14ac:dyDescent="0.2">
      <c r="B22" s="222"/>
      <c r="C22" s="494" t="s">
        <v>109</v>
      </c>
      <c r="D22" s="495">
        <v>12</v>
      </c>
      <c r="E22" s="1051">
        <v>284000</v>
      </c>
      <c r="F22" s="1051"/>
      <c r="G22" s="508">
        <v>866</v>
      </c>
      <c r="H22" s="515">
        <f>G22*12</f>
        <v>10392</v>
      </c>
    </row>
    <row r="23" spans="2:9" ht="23.1" customHeight="1" x14ac:dyDescent="0.2">
      <c r="B23" s="222"/>
      <c r="C23" s="494" t="s">
        <v>186</v>
      </c>
      <c r="D23" s="426">
        <v>11.7</v>
      </c>
      <c r="E23" s="1051">
        <v>284000</v>
      </c>
      <c r="F23" s="1051"/>
      <c r="G23" s="508">
        <v>1366</v>
      </c>
      <c r="H23" s="515">
        <f>G23*11.7</f>
        <v>15982.199999999999</v>
      </c>
    </row>
    <row r="24" spans="2:9" ht="23.1" customHeight="1" x14ac:dyDescent="0.2">
      <c r="B24" s="262"/>
      <c r="C24" s="494" t="s">
        <v>110</v>
      </c>
      <c r="D24" s="224">
        <v>12.05</v>
      </c>
      <c r="E24" s="1051">
        <v>284000</v>
      </c>
      <c r="F24" s="1051"/>
      <c r="G24" s="508">
        <v>1931</v>
      </c>
      <c r="H24" s="515">
        <f>G24*12.05</f>
        <v>23268.550000000003</v>
      </c>
    </row>
    <row r="25" spans="2:9" ht="23.1" customHeight="1" thickBot="1" x14ac:dyDescent="0.25">
      <c r="B25" s="262"/>
      <c r="C25" s="502" t="s">
        <v>111</v>
      </c>
      <c r="D25" s="503">
        <v>12</v>
      </c>
      <c r="E25" s="1081">
        <v>284000</v>
      </c>
      <c r="F25" s="1081"/>
      <c r="G25" s="513">
        <v>3039</v>
      </c>
      <c r="H25" s="289">
        <f>G25*12</f>
        <v>36468</v>
      </c>
    </row>
    <row r="26" spans="2:9" ht="39.950000000000003" customHeight="1" x14ac:dyDescent="0.2">
      <c r="B26" s="1009" t="s">
        <v>159</v>
      </c>
      <c r="C26" s="950" t="s">
        <v>149</v>
      </c>
      <c r="D26" s="950"/>
      <c r="E26" s="1082">
        <v>283000</v>
      </c>
      <c r="F26" s="1082"/>
      <c r="G26" s="1082">
        <v>5490</v>
      </c>
      <c r="H26" s="1083"/>
    </row>
    <row r="27" spans="2:9" ht="39.950000000000003" customHeight="1" thickBot="1" x14ac:dyDescent="0.25">
      <c r="B27" s="1010"/>
      <c r="C27" s="951" t="s">
        <v>112</v>
      </c>
      <c r="D27" s="951"/>
      <c r="E27" s="1051">
        <v>294000</v>
      </c>
      <c r="F27" s="1051"/>
      <c r="G27" s="1051">
        <v>9996</v>
      </c>
      <c r="H27" s="1069"/>
    </row>
    <row r="28" spans="2:9" ht="23.25" customHeight="1" x14ac:dyDescent="0.2">
      <c r="B28" s="1071" t="s">
        <v>205</v>
      </c>
      <c r="C28" s="512" t="s">
        <v>206</v>
      </c>
      <c r="D28" s="951">
        <v>6</v>
      </c>
      <c r="E28" s="1045">
        <v>282000</v>
      </c>
      <c r="F28" s="1046"/>
      <c r="G28" s="509">
        <v>353</v>
      </c>
      <c r="H28" s="509">
        <f>G28*6</f>
        <v>2118</v>
      </c>
      <c r="I28" s="196">
        <v>1.25</v>
      </c>
    </row>
    <row r="29" spans="2:9" ht="21.95" customHeight="1" x14ac:dyDescent="0.2">
      <c r="B29" s="1072"/>
      <c r="C29" s="516" t="s">
        <v>199</v>
      </c>
      <c r="D29" s="951"/>
      <c r="E29" s="1051">
        <v>282000</v>
      </c>
      <c r="F29" s="1051"/>
      <c r="G29" s="495">
        <v>430</v>
      </c>
      <c r="H29" s="494">
        <f>G29*D28</f>
        <v>2580</v>
      </c>
      <c r="I29" s="196" t="s">
        <v>198</v>
      </c>
    </row>
    <row r="30" spans="2:9" ht="21.95" customHeight="1" x14ac:dyDescent="0.2">
      <c r="B30" s="1072"/>
      <c r="C30" s="494" t="s">
        <v>103</v>
      </c>
      <c r="D30" s="951"/>
      <c r="E30" s="1051">
        <v>278000</v>
      </c>
      <c r="F30" s="1051"/>
      <c r="G30" s="495">
        <v>534</v>
      </c>
      <c r="H30" s="494">
        <f>G30*6</f>
        <v>3204</v>
      </c>
    </row>
    <row r="31" spans="2:9" ht="21.95" customHeight="1" x14ac:dyDescent="0.2">
      <c r="B31" s="1072"/>
      <c r="C31" s="494" t="s">
        <v>104</v>
      </c>
      <c r="D31" s="951"/>
      <c r="E31" s="1051">
        <v>278000</v>
      </c>
      <c r="F31" s="1051"/>
      <c r="G31" s="495">
        <v>678</v>
      </c>
      <c r="H31" s="494">
        <f>G31*6</f>
        <v>4068</v>
      </c>
    </row>
    <row r="32" spans="2:9" ht="21.95" customHeight="1" x14ac:dyDescent="0.2">
      <c r="B32" s="269"/>
      <c r="C32" s="494" t="s">
        <v>190</v>
      </c>
      <c r="D32" s="494">
        <v>5.8</v>
      </c>
      <c r="E32" s="1051">
        <v>278000</v>
      </c>
      <c r="F32" s="1051"/>
      <c r="G32" s="495">
        <v>807</v>
      </c>
      <c r="H32" s="494">
        <f>G32*6</f>
        <v>4842</v>
      </c>
    </row>
    <row r="33" spans="2:9" ht="21.95" customHeight="1" x14ac:dyDescent="0.2">
      <c r="B33" s="269"/>
      <c r="C33" s="494" t="s">
        <v>105</v>
      </c>
      <c r="D33" s="494">
        <v>6</v>
      </c>
      <c r="E33" s="1051">
        <v>278000</v>
      </c>
      <c r="F33" s="1051"/>
      <c r="G33" s="495">
        <v>792</v>
      </c>
      <c r="H33" s="494">
        <f>G33*6</f>
        <v>4752</v>
      </c>
    </row>
    <row r="34" spans="2:9" ht="21.95" customHeight="1" x14ac:dyDescent="0.2">
      <c r="B34" s="269"/>
      <c r="C34" s="494" t="s">
        <v>197</v>
      </c>
      <c r="D34" s="951">
        <v>10</v>
      </c>
      <c r="E34" s="1051">
        <v>278000</v>
      </c>
      <c r="F34" s="1051"/>
      <c r="G34" s="495">
        <v>1225</v>
      </c>
      <c r="H34" s="494">
        <f>G34*10</f>
        <v>12250</v>
      </c>
      <c r="I34" s="196">
        <v>4.4000000000000004</v>
      </c>
    </row>
    <row r="35" spans="2:9" ht="21.95" customHeight="1" x14ac:dyDescent="0.2">
      <c r="B35" s="269"/>
      <c r="C35" s="494" t="s">
        <v>188</v>
      </c>
      <c r="D35" s="951"/>
      <c r="E35" s="1051">
        <v>280000</v>
      </c>
      <c r="F35" s="1051"/>
      <c r="G35" s="495">
        <v>1680</v>
      </c>
      <c r="H35" s="494">
        <f>G35*10</f>
        <v>16800</v>
      </c>
      <c r="I35" s="196">
        <v>6</v>
      </c>
    </row>
    <row r="36" spans="2:9" ht="21.95" customHeight="1" x14ac:dyDescent="0.2">
      <c r="B36" s="269"/>
      <c r="C36" s="494" t="s">
        <v>107</v>
      </c>
      <c r="D36" s="494">
        <v>11.7</v>
      </c>
      <c r="E36" s="1051">
        <v>290000</v>
      </c>
      <c r="F36" s="1051"/>
      <c r="G36" s="495">
        <v>2439</v>
      </c>
      <c r="H36" s="517">
        <f>G36*11.7</f>
        <v>28536.3</v>
      </c>
    </row>
    <row r="37" spans="2:9" ht="21.95" customHeight="1" thickBot="1" x14ac:dyDescent="0.25">
      <c r="B37" s="271"/>
      <c r="C37" s="494" t="s">
        <v>182</v>
      </c>
      <c r="D37" s="518">
        <v>10.199999999999999</v>
      </c>
      <c r="E37" s="1070">
        <v>400000</v>
      </c>
      <c r="F37" s="1070"/>
      <c r="G37" s="518">
        <v>3364</v>
      </c>
      <c r="H37" s="519">
        <f>G37*10.2</f>
        <v>34312.799999999996</v>
      </c>
    </row>
    <row r="38" spans="2:9" ht="24.95" customHeight="1" x14ac:dyDescent="0.2">
      <c r="B38" s="531" t="s">
        <v>140</v>
      </c>
      <c r="C38" s="522" t="s">
        <v>54</v>
      </c>
      <c r="D38" s="963">
        <v>6</v>
      </c>
      <c r="E38" s="1067">
        <v>341000</v>
      </c>
      <c r="F38" s="1068"/>
      <c r="G38" s="520">
        <v>295</v>
      </c>
      <c r="H38" s="521">
        <f>G38*6</f>
        <v>1770</v>
      </c>
    </row>
    <row r="39" spans="2:9" ht="24.95" customHeight="1" x14ac:dyDescent="0.2">
      <c r="B39" s="531"/>
      <c r="C39" s="501" t="s">
        <v>57</v>
      </c>
      <c r="D39" s="963"/>
      <c r="E39" s="997">
        <v>311000</v>
      </c>
      <c r="F39" s="998"/>
      <c r="G39" s="275">
        <v>423</v>
      </c>
      <c r="H39" s="515">
        <f t="shared" ref="H39:H45" si="0">G39*6</f>
        <v>2538</v>
      </c>
    </row>
    <row r="40" spans="2:9" ht="24.95" customHeight="1" x14ac:dyDescent="0.2">
      <c r="B40" s="276"/>
      <c r="C40" s="478" t="s">
        <v>204</v>
      </c>
      <c r="D40" s="963"/>
      <c r="E40" s="1045">
        <v>336000</v>
      </c>
      <c r="F40" s="1046"/>
      <c r="G40" s="480">
        <v>470</v>
      </c>
      <c r="H40" s="457">
        <f t="shared" si="0"/>
        <v>2820</v>
      </c>
      <c r="I40" s="196">
        <v>1.375</v>
      </c>
    </row>
    <row r="41" spans="2:9" ht="24.95" customHeight="1" x14ac:dyDescent="0.2">
      <c r="B41" s="276"/>
      <c r="C41" s="478" t="s">
        <v>125</v>
      </c>
      <c r="D41" s="963"/>
      <c r="E41" s="1045">
        <v>320000</v>
      </c>
      <c r="F41" s="1046"/>
      <c r="G41" s="480">
        <v>770</v>
      </c>
      <c r="H41" s="457">
        <f>G41*6</f>
        <v>4620</v>
      </c>
      <c r="I41" s="196">
        <v>2.4</v>
      </c>
    </row>
    <row r="42" spans="2:9" ht="24.95" customHeight="1" thickBot="1" x14ac:dyDescent="0.25">
      <c r="B42" s="276"/>
      <c r="C42" s="501" t="s">
        <v>124</v>
      </c>
      <c r="D42" s="963"/>
      <c r="E42" s="999">
        <v>300000</v>
      </c>
      <c r="F42" s="1000"/>
      <c r="G42" s="275">
        <v>900</v>
      </c>
      <c r="H42" s="515">
        <f t="shared" si="0"/>
        <v>5400</v>
      </c>
    </row>
    <row r="43" spans="2:9" ht="26.25" customHeight="1" thickBot="1" x14ac:dyDescent="0.25">
      <c r="B43" s="947" t="s">
        <v>142</v>
      </c>
      <c r="C43" s="948"/>
      <c r="D43" s="948"/>
      <c r="E43" s="948"/>
      <c r="F43" s="948"/>
      <c r="G43" s="948"/>
      <c r="H43" s="949"/>
    </row>
    <row r="44" spans="2:9" ht="24.95" customHeight="1" thickBot="1" x14ac:dyDescent="0.25">
      <c r="B44" s="206" t="s">
        <v>30</v>
      </c>
      <c r="C44" s="207" t="s">
        <v>31</v>
      </c>
      <c r="D44" s="207" t="s">
        <v>96</v>
      </c>
      <c r="E44" s="991" t="s">
        <v>3</v>
      </c>
      <c r="F44" s="993"/>
      <c r="G44" s="207" t="s">
        <v>2</v>
      </c>
      <c r="H44" s="208" t="s">
        <v>100</v>
      </c>
    </row>
    <row r="45" spans="2:9" ht="24.95" customHeight="1" x14ac:dyDescent="0.2">
      <c r="B45" s="276"/>
      <c r="C45" s="501" t="s">
        <v>123</v>
      </c>
      <c r="D45" s="500">
        <v>6</v>
      </c>
      <c r="E45" s="1005">
        <v>313000</v>
      </c>
      <c r="F45" s="1006"/>
      <c r="G45" s="275">
        <v>940</v>
      </c>
      <c r="H45" s="515">
        <f t="shared" si="0"/>
        <v>5640</v>
      </c>
      <c r="I45" s="196">
        <v>3</v>
      </c>
    </row>
    <row r="46" spans="2:9" ht="24.95" customHeight="1" x14ac:dyDescent="0.2">
      <c r="B46" s="276"/>
      <c r="C46" s="501" t="s">
        <v>122</v>
      </c>
      <c r="D46" s="501">
        <v>12</v>
      </c>
      <c r="E46" s="997">
        <v>300000</v>
      </c>
      <c r="F46" s="998"/>
      <c r="G46" s="275">
        <v>1080</v>
      </c>
      <c r="H46" s="515">
        <f>G46*D46</f>
        <v>12960</v>
      </c>
    </row>
    <row r="47" spans="2:9" ht="24.95" customHeight="1" x14ac:dyDescent="0.2">
      <c r="B47" s="276"/>
      <c r="C47" s="543" t="s">
        <v>120</v>
      </c>
      <c r="D47" s="1001">
        <v>6</v>
      </c>
      <c r="E47" s="997">
        <v>290000</v>
      </c>
      <c r="F47" s="998"/>
      <c r="G47" s="275">
        <v>1080</v>
      </c>
      <c r="H47" s="560">
        <f>G47*D47</f>
        <v>6480</v>
      </c>
    </row>
    <row r="48" spans="2:9" ht="24.95" customHeight="1" x14ac:dyDescent="0.2">
      <c r="B48" s="276"/>
      <c r="C48" s="554" t="s">
        <v>203</v>
      </c>
      <c r="D48" s="963"/>
      <c r="E48" s="1039">
        <v>320000</v>
      </c>
      <c r="F48" s="1040"/>
      <c r="G48" s="288">
        <v>1600</v>
      </c>
      <c r="H48" s="289">
        <f>G48*6</f>
        <v>9600</v>
      </c>
      <c r="I48" s="196">
        <v>5</v>
      </c>
    </row>
    <row r="49" spans="2:9" ht="24.95" customHeight="1" x14ac:dyDescent="0.2">
      <c r="B49" s="276"/>
      <c r="C49" s="554" t="s">
        <v>121</v>
      </c>
      <c r="D49" s="963"/>
      <c r="E49" s="997">
        <v>300000</v>
      </c>
      <c r="F49" s="998"/>
      <c r="G49" s="288">
        <v>2200</v>
      </c>
      <c r="H49" s="552">
        <f>G49*6</f>
        <v>13200</v>
      </c>
    </row>
    <row r="50" spans="2:9" ht="24.95" customHeight="1" thickBot="1" x14ac:dyDescent="0.25">
      <c r="B50" s="276"/>
      <c r="C50" s="548" t="s">
        <v>187</v>
      </c>
      <c r="D50" s="963"/>
      <c r="E50" s="1039">
        <v>315000</v>
      </c>
      <c r="F50" s="1040"/>
      <c r="G50" s="288">
        <v>2993</v>
      </c>
      <c r="H50" s="558">
        <f>G50*6</f>
        <v>17958</v>
      </c>
      <c r="I50" s="196">
        <v>9.5</v>
      </c>
    </row>
    <row r="51" spans="2:9" s="210" customFormat="1" ht="24.95" customHeight="1" thickBot="1" x14ac:dyDescent="0.25">
      <c r="B51" s="214" t="s">
        <v>127</v>
      </c>
      <c r="C51" s="213" t="s">
        <v>126</v>
      </c>
      <c r="D51" s="213">
        <v>6</v>
      </c>
      <c r="E51" s="1034">
        <v>297000</v>
      </c>
      <c r="F51" s="1035"/>
      <c r="G51" s="215">
        <v>389</v>
      </c>
      <c r="H51" s="216">
        <f>G51*6</f>
        <v>2334</v>
      </c>
    </row>
    <row r="52" spans="2:9" ht="24.95" customHeight="1" x14ac:dyDescent="0.2">
      <c r="B52" s="211" t="s">
        <v>19</v>
      </c>
      <c r="C52" s="500">
        <v>6.5</v>
      </c>
      <c r="D52" s="218">
        <v>11.7</v>
      </c>
      <c r="E52" s="1005">
        <v>315000</v>
      </c>
      <c r="F52" s="1006"/>
      <c r="G52" s="523">
        <v>1937</v>
      </c>
      <c r="H52" s="221">
        <f>G52*D52</f>
        <v>22662.899999999998</v>
      </c>
    </row>
    <row r="53" spans="2:9" ht="24.95" customHeight="1" x14ac:dyDescent="0.2">
      <c r="B53" s="222"/>
      <c r="C53" s="494">
        <v>8</v>
      </c>
      <c r="D53" s="952">
        <v>12</v>
      </c>
      <c r="E53" s="997">
        <v>310000</v>
      </c>
      <c r="F53" s="998"/>
      <c r="G53" s="508">
        <v>2186</v>
      </c>
      <c r="H53" s="226">
        <f>G53*12</f>
        <v>26232</v>
      </c>
    </row>
    <row r="54" spans="2:9" ht="24.95" customHeight="1" x14ac:dyDescent="0.2">
      <c r="B54" s="222"/>
      <c r="C54" s="541">
        <v>10</v>
      </c>
      <c r="D54" s="952"/>
      <c r="E54" s="997">
        <v>320000</v>
      </c>
      <c r="F54" s="998"/>
      <c r="G54" s="549">
        <v>2880</v>
      </c>
      <c r="H54" s="226">
        <f>G54*12</f>
        <v>34560</v>
      </c>
    </row>
    <row r="55" spans="2:9" ht="24.95" customHeight="1" x14ac:dyDescent="0.2">
      <c r="B55" s="227"/>
      <c r="C55" s="494">
        <v>12</v>
      </c>
      <c r="D55" s="952"/>
      <c r="E55" s="997">
        <v>320000</v>
      </c>
      <c r="F55" s="998"/>
      <c r="G55" s="508">
        <v>3456</v>
      </c>
      <c r="H55" s="226">
        <f>G55*12</f>
        <v>41472</v>
      </c>
    </row>
    <row r="56" spans="2:9" ht="24.95" customHeight="1" x14ac:dyDescent="0.2">
      <c r="B56" s="227"/>
      <c r="C56" s="494">
        <v>14</v>
      </c>
      <c r="D56" s="952"/>
      <c r="E56" s="997">
        <v>340000</v>
      </c>
      <c r="F56" s="998"/>
      <c r="G56" s="508">
        <v>4320</v>
      </c>
      <c r="H56" s="226">
        <f>G56*12</f>
        <v>51840</v>
      </c>
    </row>
    <row r="57" spans="2:9" ht="24.95" customHeight="1" thickBot="1" x14ac:dyDescent="0.25">
      <c r="B57" s="229"/>
      <c r="C57" s="504">
        <v>16</v>
      </c>
      <c r="D57" s="953"/>
      <c r="E57" s="999">
        <v>340000</v>
      </c>
      <c r="F57" s="1000"/>
      <c r="G57" s="510">
        <v>4930</v>
      </c>
      <c r="H57" s="233">
        <f>G57*12</f>
        <v>59160</v>
      </c>
    </row>
    <row r="58" spans="2:9" ht="30" customHeight="1" x14ac:dyDescent="0.2">
      <c r="B58" s="530" t="s">
        <v>114</v>
      </c>
      <c r="C58" s="974" t="s">
        <v>116</v>
      </c>
      <c r="D58" s="975"/>
      <c r="E58" s="1002"/>
      <c r="F58" s="1003"/>
      <c r="G58" s="1004"/>
      <c r="H58" s="277">
        <v>6100</v>
      </c>
    </row>
    <row r="59" spans="2:9" ht="30" customHeight="1" x14ac:dyDescent="0.2">
      <c r="B59" s="242"/>
      <c r="C59" s="976" t="s">
        <v>119</v>
      </c>
      <c r="D59" s="977"/>
      <c r="E59" s="1019"/>
      <c r="F59" s="1020"/>
      <c r="G59" s="1021"/>
      <c r="H59" s="226">
        <v>9600</v>
      </c>
    </row>
    <row r="60" spans="2:9" ht="30" customHeight="1" thickBot="1" x14ac:dyDescent="0.25">
      <c r="B60" s="317"/>
      <c r="C60" s="978" t="s">
        <v>117</v>
      </c>
      <c r="D60" s="979"/>
      <c r="E60" s="1031"/>
      <c r="F60" s="1032"/>
      <c r="G60" s="1033"/>
      <c r="H60" s="233">
        <v>10150</v>
      </c>
    </row>
    <row r="61" spans="2:9" ht="30" customHeight="1" x14ac:dyDescent="0.2">
      <c r="B61" s="995"/>
      <c r="C61" s="951" t="s">
        <v>160</v>
      </c>
      <c r="D61" s="951"/>
      <c r="E61" s="1019"/>
      <c r="F61" s="1020"/>
      <c r="G61" s="1021"/>
      <c r="H61" s="226">
        <v>4005</v>
      </c>
    </row>
    <row r="62" spans="2:9" ht="30" customHeight="1" thickBot="1" x14ac:dyDescent="0.25">
      <c r="B62" s="995"/>
      <c r="C62" s="1001" t="s">
        <v>151</v>
      </c>
      <c r="D62" s="1001"/>
      <c r="E62" s="1023"/>
      <c r="F62" s="1024"/>
      <c r="G62" s="1025"/>
      <c r="H62" s="283">
        <v>2700</v>
      </c>
    </row>
    <row r="63" spans="2:9" ht="23.25" customHeight="1" x14ac:dyDescent="0.2">
      <c r="B63" s="994" t="s">
        <v>153</v>
      </c>
      <c r="C63" s="950" t="s">
        <v>154</v>
      </c>
      <c r="D63" s="950"/>
      <c r="E63" s="1017" t="s">
        <v>155</v>
      </c>
      <c r="F63" s="1017"/>
      <c r="G63" s="1017"/>
      <c r="H63" s="477">
        <v>1000</v>
      </c>
    </row>
    <row r="64" spans="2:9" ht="24" customHeight="1" x14ac:dyDescent="0.2">
      <c r="B64" s="995"/>
      <c r="C64" s="951" t="s">
        <v>156</v>
      </c>
      <c r="D64" s="951"/>
      <c r="E64" s="1018" t="s">
        <v>157</v>
      </c>
      <c r="F64" s="1018"/>
      <c r="G64" s="1018"/>
      <c r="H64" s="449">
        <v>1900</v>
      </c>
    </row>
    <row r="65" spans="1:8" ht="21.75" customHeight="1" thickBot="1" x14ac:dyDescent="0.25">
      <c r="B65" s="996"/>
      <c r="C65" s="1022" t="s">
        <v>156</v>
      </c>
      <c r="D65" s="1022"/>
      <c r="E65" s="1016" t="s">
        <v>158</v>
      </c>
      <c r="F65" s="1016"/>
      <c r="G65" s="1016"/>
      <c r="H65" s="529">
        <v>1500</v>
      </c>
    </row>
    <row r="66" spans="1:8" ht="30" customHeight="1" x14ac:dyDescent="0.2">
      <c r="A66" s="320"/>
      <c r="B66" s="379" t="s">
        <v>134</v>
      </c>
      <c r="C66" s="500" t="s">
        <v>135</v>
      </c>
      <c r="D66" s="983" t="s">
        <v>143</v>
      </c>
      <c r="E66" s="984"/>
      <c r="F66" s="984"/>
      <c r="G66" s="985"/>
      <c r="H66" s="378">
        <v>260</v>
      </c>
    </row>
    <row r="67" spans="1:8" ht="23.25" customHeight="1" x14ac:dyDescent="0.2">
      <c r="A67" s="313"/>
      <c r="B67" s="325"/>
      <c r="C67" s="494" t="s">
        <v>136</v>
      </c>
      <c r="D67" s="983"/>
      <c r="E67" s="984"/>
      <c r="F67" s="984"/>
      <c r="G67" s="985"/>
      <c r="H67" s="322">
        <v>170</v>
      </c>
    </row>
    <row r="68" spans="1:8" ht="26.25" customHeight="1" thickBot="1" x14ac:dyDescent="0.25">
      <c r="A68" s="313"/>
      <c r="B68" s="325"/>
      <c r="C68" s="502" t="s">
        <v>137</v>
      </c>
      <c r="D68" s="983"/>
      <c r="E68" s="984"/>
      <c r="F68" s="984"/>
      <c r="G68" s="985"/>
      <c r="H68" s="385">
        <v>100</v>
      </c>
    </row>
    <row r="69" spans="1:8" ht="26.25" customHeight="1" thickBot="1" x14ac:dyDescent="0.25">
      <c r="A69" s="313"/>
      <c r="B69" s="526" t="s">
        <v>213</v>
      </c>
      <c r="C69" s="342"/>
      <c r="D69" s="1076" t="s">
        <v>214</v>
      </c>
      <c r="E69" s="1077"/>
      <c r="F69" s="1077"/>
      <c r="G69" s="1078"/>
      <c r="H69" s="386">
        <v>1230</v>
      </c>
    </row>
    <row r="70" spans="1:8" ht="30.95" customHeight="1" x14ac:dyDescent="0.2">
      <c r="A70" s="320"/>
      <c r="B70" s="379"/>
      <c r="C70" s="527">
        <v>3.2</v>
      </c>
      <c r="D70" s="1073" t="s">
        <v>212</v>
      </c>
      <c r="E70" s="1073"/>
      <c r="F70" s="1073"/>
      <c r="G70" s="1073"/>
      <c r="H70" s="378">
        <v>2150</v>
      </c>
    </row>
    <row r="71" spans="1:8" ht="30.95" customHeight="1" x14ac:dyDescent="0.2">
      <c r="A71" s="320"/>
      <c r="B71" s="379" t="s">
        <v>144</v>
      </c>
      <c r="C71" s="524">
        <v>4</v>
      </c>
      <c r="D71" s="1074"/>
      <c r="E71" s="1074"/>
      <c r="F71" s="1074"/>
      <c r="G71" s="1074"/>
      <c r="H71" s="322">
        <v>2150</v>
      </c>
    </row>
    <row r="72" spans="1:8" ht="30.95" customHeight="1" x14ac:dyDescent="0.2">
      <c r="A72" s="320"/>
      <c r="B72" s="379"/>
      <c r="C72" s="525" t="s">
        <v>207</v>
      </c>
      <c r="D72" s="1039" t="s">
        <v>211</v>
      </c>
      <c r="E72" s="1075"/>
      <c r="F72" s="1075"/>
      <c r="G72" s="1040"/>
      <c r="H72" s="322">
        <v>2925</v>
      </c>
    </row>
    <row r="73" spans="1:8" ht="30.95" customHeight="1" x14ac:dyDescent="0.2">
      <c r="A73" s="320"/>
      <c r="B73" s="379"/>
      <c r="C73" s="525" t="s">
        <v>210</v>
      </c>
      <c r="D73" s="1036"/>
      <c r="E73" s="1037"/>
      <c r="F73" s="1037"/>
      <c r="G73" s="1038"/>
      <c r="H73" s="322">
        <v>2875</v>
      </c>
    </row>
    <row r="74" spans="1:8" ht="30.95" customHeight="1" x14ac:dyDescent="0.2">
      <c r="A74" s="320"/>
      <c r="B74" s="379"/>
      <c r="C74" s="525" t="s">
        <v>209</v>
      </c>
      <c r="D74" s="1036"/>
      <c r="E74" s="1037"/>
      <c r="F74" s="1037"/>
      <c r="G74" s="1038"/>
      <c r="H74" s="322">
        <v>3450</v>
      </c>
    </row>
    <row r="75" spans="1:8" ht="30.95" customHeight="1" thickBot="1" x14ac:dyDescent="0.25">
      <c r="A75" s="313"/>
      <c r="B75" s="326"/>
      <c r="C75" s="528" t="s">
        <v>208</v>
      </c>
      <c r="D75" s="971"/>
      <c r="E75" s="972"/>
      <c r="F75" s="972"/>
      <c r="G75" s="973"/>
      <c r="H75" s="323">
        <v>3525</v>
      </c>
    </row>
    <row r="76" spans="1:8" ht="39.950000000000003" customHeight="1" x14ac:dyDescent="0.2">
      <c r="A76" s="313"/>
      <c r="B76" s="1064" t="s">
        <v>201</v>
      </c>
      <c r="C76" s="1062">
        <v>1.2</v>
      </c>
      <c r="D76" s="1062"/>
      <c r="E76" s="1063"/>
      <c r="F76" s="1063"/>
      <c r="G76" s="1063"/>
      <c r="H76" s="378">
        <v>340</v>
      </c>
    </row>
    <row r="77" spans="1:8" ht="39.950000000000003" customHeight="1" thickBot="1" x14ac:dyDescent="0.25">
      <c r="A77" s="313"/>
      <c r="B77" s="1065"/>
      <c r="C77" s="1066">
        <v>6.5</v>
      </c>
      <c r="D77" s="1066"/>
      <c r="E77" s="1053" t="s">
        <v>202</v>
      </c>
      <c r="F77" s="1053"/>
      <c r="G77" s="1053"/>
      <c r="H77" s="323">
        <v>250</v>
      </c>
    </row>
    <row r="78" spans="1:8" ht="30" customHeight="1" thickBot="1" x14ac:dyDescent="0.25">
      <c r="B78" s="965" t="s">
        <v>132</v>
      </c>
      <c r="C78" s="966"/>
      <c r="D78" s="966"/>
      <c r="E78" s="966"/>
      <c r="F78" s="966"/>
      <c r="G78" s="966"/>
      <c r="H78" s="967"/>
    </row>
    <row r="80" spans="1:8" ht="13.5" thickBot="1" x14ac:dyDescent="0.25"/>
    <row r="81" spans="1:8" ht="24.75" customHeight="1" thickBot="1" x14ac:dyDescent="0.25">
      <c r="B81" s="206" t="s">
        <v>30</v>
      </c>
      <c r="C81" s="991" t="s">
        <v>31</v>
      </c>
      <c r="D81" s="992"/>
      <c r="E81" s="992"/>
      <c r="F81" s="992"/>
      <c r="G81" s="993"/>
      <c r="H81" s="208" t="s">
        <v>100</v>
      </c>
    </row>
    <row r="82" spans="1:8" ht="76.5" customHeight="1" thickBot="1" x14ac:dyDescent="0.25">
      <c r="A82" s="313"/>
      <c r="B82" s="387" t="s">
        <v>162</v>
      </c>
      <c r="C82" s="989" t="s">
        <v>163</v>
      </c>
      <c r="D82" s="989"/>
      <c r="E82" s="990" t="s">
        <v>165</v>
      </c>
      <c r="F82" s="990"/>
      <c r="G82" s="990"/>
      <c r="H82" s="386">
        <v>75</v>
      </c>
    </row>
    <row r="83" spans="1:8" ht="74.25" customHeight="1" thickBot="1" x14ac:dyDescent="0.25">
      <c r="A83" s="313"/>
      <c r="B83" s="387" t="s">
        <v>166</v>
      </c>
      <c r="C83" s="989" t="s">
        <v>167</v>
      </c>
      <c r="D83" s="989"/>
      <c r="E83" s="990" t="s">
        <v>168</v>
      </c>
      <c r="F83" s="990"/>
      <c r="G83" s="990"/>
      <c r="H83" s="386">
        <v>186</v>
      </c>
    </row>
    <row r="84" spans="1:8" ht="72.75" customHeight="1" thickBot="1" x14ac:dyDescent="0.25">
      <c r="A84" s="313"/>
      <c r="B84" s="388" t="s">
        <v>171</v>
      </c>
      <c r="C84" s="989" t="s">
        <v>167</v>
      </c>
      <c r="D84" s="989"/>
      <c r="E84" s="990" t="s">
        <v>168</v>
      </c>
      <c r="F84" s="990"/>
      <c r="G84" s="990"/>
      <c r="H84" s="386">
        <v>300</v>
      </c>
    </row>
    <row r="85" spans="1:8" ht="76.5" customHeight="1" thickBot="1" x14ac:dyDescent="0.25">
      <c r="A85" s="313"/>
      <c r="B85" s="388" t="s">
        <v>172</v>
      </c>
      <c r="C85" s="989" t="s">
        <v>167</v>
      </c>
      <c r="D85" s="989"/>
      <c r="E85" s="990" t="s">
        <v>168</v>
      </c>
      <c r="F85" s="990"/>
      <c r="G85" s="990"/>
      <c r="H85" s="386">
        <v>330</v>
      </c>
    </row>
    <row r="86" spans="1:8" ht="71.25" customHeight="1" thickBot="1" x14ac:dyDescent="0.25">
      <c r="A86" s="313"/>
      <c r="B86" s="387" t="s">
        <v>170</v>
      </c>
      <c r="C86" s="989" t="s">
        <v>167</v>
      </c>
      <c r="D86" s="989"/>
      <c r="E86" s="990" t="s">
        <v>168</v>
      </c>
      <c r="F86" s="990"/>
      <c r="G86" s="990"/>
      <c r="H86" s="386">
        <v>240</v>
      </c>
    </row>
    <row r="87" spans="1:8" ht="81" customHeight="1" thickBot="1" x14ac:dyDescent="0.25">
      <c r="A87" s="313"/>
      <c r="B87" s="388" t="s">
        <v>169</v>
      </c>
      <c r="C87" s="989" t="s">
        <v>167</v>
      </c>
      <c r="D87" s="989"/>
      <c r="E87" s="990" t="s">
        <v>168</v>
      </c>
      <c r="F87" s="990"/>
      <c r="G87" s="990"/>
      <c r="H87" s="386">
        <v>340</v>
      </c>
    </row>
    <row r="88" spans="1:8" ht="79.5" customHeight="1" thickBot="1" x14ac:dyDescent="0.25">
      <c r="A88" s="313"/>
      <c r="B88" s="388" t="s">
        <v>173</v>
      </c>
      <c r="C88" s="989" t="s">
        <v>175</v>
      </c>
      <c r="D88" s="989"/>
      <c r="E88" s="990"/>
      <c r="F88" s="990"/>
      <c r="G88" s="990"/>
      <c r="H88" s="386">
        <v>600</v>
      </c>
    </row>
    <row r="89" spans="1:8" ht="80.25" customHeight="1" thickBot="1" x14ac:dyDescent="0.25">
      <c r="A89" s="313"/>
      <c r="B89" s="388" t="s">
        <v>174</v>
      </c>
      <c r="C89" s="989"/>
      <c r="D89" s="989"/>
      <c r="E89" s="990" t="s">
        <v>178</v>
      </c>
      <c r="F89" s="990"/>
      <c r="G89" s="990"/>
      <c r="H89" s="386" t="s">
        <v>179</v>
      </c>
    </row>
    <row r="90" spans="1:8" ht="84" customHeight="1" thickBot="1" x14ac:dyDescent="0.25">
      <c r="A90" s="313"/>
      <c r="B90" s="406" t="s">
        <v>176</v>
      </c>
      <c r="C90" s="989"/>
      <c r="D90" s="989"/>
      <c r="E90" s="990" t="s">
        <v>178</v>
      </c>
      <c r="F90" s="990"/>
      <c r="G90" s="990"/>
      <c r="H90" s="386" t="s">
        <v>181</v>
      </c>
    </row>
    <row r="91" spans="1:8" ht="75.75" customHeight="1" thickBot="1" x14ac:dyDescent="0.25">
      <c r="A91" s="313"/>
      <c r="B91" s="406" t="s">
        <v>183</v>
      </c>
      <c r="C91" s="989"/>
      <c r="D91" s="989"/>
      <c r="E91" s="990" t="s">
        <v>180</v>
      </c>
      <c r="F91" s="990"/>
      <c r="G91" s="990"/>
      <c r="H91" s="386" t="s">
        <v>179</v>
      </c>
    </row>
    <row r="92" spans="1:8" ht="94.5" customHeight="1" thickBot="1" x14ac:dyDescent="0.25">
      <c r="A92" s="313"/>
      <c r="B92" s="406" t="s">
        <v>184</v>
      </c>
      <c r="C92" s="989"/>
      <c r="D92" s="989"/>
      <c r="E92" s="990" t="s">
        <v>180</v>
      </c>
      <c r="F92" s="990"/>
      <c r="G92" s="990"/>
      <c r="H92" s="386" t="s">
        <v>181</v>
      </c>
    </row>
    <row r="95" spans="1:8" ht="20.25" x14ac:dyDescent="0.2">
      <c r="E95" s="492"/>
      <c r="F95" s="492"/>
      <c r="G95" s="492" t="s">
        <v>128</v>
      </c>
    </row>
  </sheetData>
  <mergeCells count="119">
    <mergeCell ref="E10:F10"/>
    <mergeCell ref="E11:F11"/>
    <mergeCell ref="D12:D15"/>
    <mergeCell ref="E12:F12"/>
    <mergeCell ref="E13:F13"/>
    <mergeCell ref="E14:F14"/>
    <mergeCell ref="E15:F15"/>
    <mergeCell ref="C3:F3"/>
    <mergeCell ref="G3:H3"/>
    <mergeCell ref="G4:H4"/>
    <mergeCell ref="G5:H5"/>
    <mergeCell ref="G6:H6"/>
    <mergeCell ref="G7:H7"/>
    <mergeCell ref="E22:F22"/>
    <mergeCell ref="E23:F23"/>
    <mergeCell ref="E24:F24"/>
    <mergeCell ref="E25:F25"/>
    <mergeCell ref="B26:B27"/>
    <mergeCell ref="C26:D26"/>
    <mergeCell ref="E26:F26"/>
    <mergeCell ref="B16:B19"/>
    <mergeCell ref="E16:F16"/>
    <mergeCell ref="E17:F17"/>
    <mergeCell ref="E18:F18"/>
    <mergeCell ref="E19:F19"/>
    <mergeCell ref="D20:D21"/>
    <mergeCell ref="E20:F20"/>
    <mergeCell ref="E21:F21"/>
    <mergeCell ref="G26:H26"/>
    <mergeCell ref="C27:D27"/>
    <mergeCell ref="E27:F27"/>
    <mergeCell ref="G27:H27"/>
    <mergeCell ref="B28:B31"/>
    <mergeCell ref="D28:D31"/>
    <mergeCell ref="E28:F28"/>
    <mergeCell ref="E29:F29"/>
    <mergeCell ref="E30:F30"/>
    <mergeCell ref="E31:F31"/>
    <mergeCell ref="E37:F37"/>
    <mergeCell ref="D38:D42"/>
    <mergeCell ref="E38:F38"/>
    <mergeCell ref="E39:F39"/>
    <mergeCell ref="E40:F40"/>
    <mergeCell ref="E41:F41"/>
    <mergeCell ref="E42:F42"/>
    <mergeCell ref="E32:F32"/>
    <mergeCell ref="E33:F33"/>
    <mergeCell ref="D34:D35"/>
    <mergeCell ref="E34:F34"/>
    <mergeCell ref="E35:F35"/>
    <mergeCell ref="E36:F36"/>
    <mergeCell ref="B43:H43"/>
    <mergeCell ref="E44:F44"/>
    <mergeCell ref="E45:F45"/>
    <mergeCell ref="E46:F46"/>
    <mergeCell ref="D47:D50"/>
    <mergeCell ref="E47:F47"/>
    <mergeCell ref="E48:F48"/>
    <mergeCell ref="E49:F49"/>
    <mergeCell ref="E50:F50"/>
    <mergeCell ref="C58:D58"/>
    <mergeCell ref="E58:G58"/>
    <mergeCell ref="C59:D59"/>
    <mergeCell ref="E59:G59"/>
    <mergeCell ref="C60:D60"/>
    <mergeCell ref="E60:G60"/>
    <mergeCell ref="E51:F51"/>
    <mergeCell ref="E52:F52"/>
    <mergeCell ref="D53:D57"/>
    <mergeCell ref="E53:F53"/>
    <mergeCell ref="E55:F55"/>
    <mergeCell ref="E56:F56"/>
    <mergeCell ref="E57:F57"/>
    <mergeCell ref="E54:F54"/>
    <mergeCell ref="B61:B62"/>
    <mergeCell ref="C61:D61"/>
    <mergeCell ref="E61:G61"/>
    <mergeCell ref="C62:D62"/>
    <mergeCell ref="E62:G62"/>
    <mergeCell ref="B63:B65"/>
    <mergeCell ref="C63:D63"/>
    <mergeCell ref="E63:G63"/>
    <mergeCell ref="C64:D64"/>
    <mergeCell ref="E64:G64"/>
    <mergeCell ref="B76:B77"/>
    <mergeCell ref="C76:D76"/>
    <mergeCell ref="E76:G76"/>
    <mergeCell ref="C77:D77"/>
    <mergeCell ref="E77:G77"/>
    <mergeCell ref="B78:H78"/>
    <mergeCell ref="C65:D65"/>
    <mergeCell ref="E65:G65"/>
    <mergeCell ref="D66:G68"/>
    <mergeCell ref="D69:G69"/>
    <mergeCell ref="D70:G71"/>
    <mergeCell ref="D72:G75"/>
    <mergeCell ref="C85:D85"/>
    <mergeCell ref="E85:G85"/>
    <mergeCell ref="C86:D86"/>
    <mergeCell ref="E86:G86"/>
    <mergeCell ref="C87:D87"/>
    <mergeCell ref="E87:G87"/>
    <mergeCell ref="C81:G81"/>
    <mergeCell ref="C82:D82"/>
    <mergeCell ref="E82:G82"/>
    <mergeCell ref="C83:D83"/>
    <mergeCell ref="E83:G83"/>
    <mergeCell ref="C84:D84"/>
    <mergeCell ref="E84:G84"/>
    <mergeCell ref="C91:D91"/>
    <mergeCell ref="E91:G91"/>
    <mergeCell ref="C92:D92"/>
    <mergeCell ref="E92:G92"/>
    <mergeCell ref="C88:D88"/>
    <mergeCell ref="E88:G88"/>
    <mergeCell ref="C89:D89"/>
    <mergeCell ref="E89:G89"/>
    <mergeCell ref="C90:D90"/>
    <mergeCell ref="E90:G90"/>
  </mergeCells>
  <pageMargins left="0.11811023622047245" right="0.11811023622047245" top="0.11811023622047245" bottom="0.35433070866141736" header="0.31496062992125984" footer="0.31496062992125984"/>
  <pageSetup paperSize="9" scale="84" orientation="portrait" horizontalDpi="0" verticalDpi="0" r:id="rId1"/>
  <rowBreaks count="2" manualBreakCount="2">
    <brk id="43" max="7" man="1"/>
    <brk id="79" max="7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showWhiteSpace="0" view="pageBreakPreview" topLeftCell="A29" zoomScaleNormal="80" zoomScaleSheetLayoutView="100" zoomScalePageLayoutView="50" workbookViewId="0">
      <selection activeCell="C45" sqref="C45"/>
    </sheetView>
  </sheetViews>
  <sheetFormatPr defaultColWidth="9" defaultRowHeight="12.75" x14ac:dyDescent="0.2"/>
  <cols>
    <col min="1" max="1" width="5" style="196" customWidth="1"/>
    <col min="2" max="2" width="32.33203125" style="196" customWidth="1"/>
    <col min="3" max="3" width="22.6640625" style="196" customWidth="1"/>
    <col min="4" max="4" width="10.6640625" style="196" customWidth="1"/>
    <col min="5" max="5" width="10.1640625" style="196" customWidth="1"/>
    <col min="6" max="6" width="11.83203125" style="196" customWidth="1"/>
    <col min="7" max="7" width="16.5" style="196" customWidth="1"/>
    <col min="8" max="8" width="19" style="196" customWidth="1"/>
    <col min="9" max="16384" width="9" style="196"/>
  </cols>
  <sheetData>
    <row r="1" spans="2:9" ht="11.25" hidden="1" customHeight="1" x14ac:dyDescent="0.2">
      <c r="B1" s="197"/>
      <c r="C1" s="198"/>
      <c r="D1" s="198"/>
      <c r="E1" s="197"/>
      <c r="F1" s="197"/>
      <c r="G1" s="197"/>
      <c r="H1" s="197"/>
    </row>
    <row r="2" spans="2:9" ht="11.25" customHeight="1" x14ac:dyDescent="0.2">
      <c r="B2" s="197"/>
      <c r="C2" s="198"/>
      <c r="D2" s="198"/>
      <c r="E2" s="197"/>
      <c r="F2" s="197"/>
      <c r="G2" s="197"/>
      <c r="H2" s="197"/>
    </row>
    <row r="3" spans="2:9" ht="14.1" customHeight="1" x14ac:dyDescent="0.2">
      <c r="B3" s="197"/>
      <c r="C3" s="954"/>
      <c r="D3" s="954"/>
      <c r="E3" s="954"/>
      <c r="F3" s="954"/>
      <c r="G3" s="955" t="s">
        <v>200</v>
      </c>
      <c r="H3" s="955"/>
    </row>
    <row r="4" spans="2:9" ht="14.1" customHeight="1" x14ac:dyDescent="0.2">
      <c r="B4" s="534" t="s">
        <v>82</v>
      </c>
      <c r="C4" s="200"/>
      <c r="D4" s="200"/>
      <c r="E4" s="201"/>
      <c r="F4" s="201"/>
      <c r="G4" s="958" t="s">
        <v>85</v>
      </c>
      <c r="H4" s="958"/>
    </row>
    <row r="5" spans="2:9" ht="14.1" customHeight="1" x14ac:dyDescent="0.2">
      <c r="B5" s="535" t="s">
        <v>83</v>
      </c>
      <c r="C5" s="203"/>
      <c r="D5" s="203"/>
      <c r="E5" s="203"/>
      <c r="F5" s="203"/>
      <c r="G5" s="959" t="s">
        <v>101</v>
      </c>
      <c r="H5" s="959"/>
    </row>
    <row r="6" spans="2:9" ht="30" customHeight="1" x14ac:dyDescent="0.2">
      <c r="B6" s="536" t="s">
        <v>89</v>
      </c>
      <c r="C6" s="205"/>
      <c r="D6" s="205"/>
      <c r="E6" s="205"/>
      <c r="F6" s="205"/>
      <c r="G6" s="960" t="s">
        <v>97</v>
      </c>
      <c r="H6" s="960"/>
    </row>
    <row r="7" spans="2:9" ht="29.25" customHeight="1" x14ac:dyDescent="0.2">
      <c r="B7" s="536" t="s">
        <v>84</v>
      </c>
      <c r="C7" s="205"/>
      <c r="D7" s="205"/>
      <c r="E7" s="205"/>
      <c r="F7" s="205"/>
      <c r="G7" s="961" t="s">
        <v>87</v>
      </c>
      <c r="H7" s="961"/>
    </row>
    <row r="8" spans="2:9" ht="11.25" customHeight="1" x14ac:dyDescent="0.2">
      <c r="B8" s="197"/>
      <c r="C8" s="198"/>
      <c r="D8" s="198"/>
      <c r="E8" s="197"/>
      <c r="F8" s="197"/>
      <c r="G8" s="197"/>
      <c r="H8" s="197"/>
    </row>
    <row r="9" spans="2:9" ht="14.1" customHeight="1" thickBot="1" x14ac:dyDescent="0.25">
      <c r="B9" s="205"/>
      <c r="C9" s="205"/>
      <c r="D9" s="205"/>
      <c r="E9" s="205"/>
      <c r="F9" s="205"/>
      <c r="G9" s="205"/>
      <c r="H9" s="205"/>
    </row>
    <row r="10" spans="2:9" ht="24.95" customHeight="1" thickBot="1" x14ac:dyDescent="0.25">
      <c r="B10" s="487" t="s">
        <v>30</v>
      </c>
      <c r="C10" s="488" t="s">
        <v>31</v>
      </c>
      <c r="D10" s="488" t="s">
        <v>96</v>
      </c>
      <c r="E10" s="1079" t="s">
        <v>3</v>
      </c>
      <c r="F10" s="1080"/>
      <c r="G10" s="488" t="s">
        <v>2</v>
      </c>
      <c r="H10" s="489" t="s">
        <v>100</v>
      </c>
    </row>
    <row r="11" spans="2:9" ht="21.95" customHeight="1" x14ac:dyDescent="0.2">
      <c r="B11" s="284" t="s">
        <v>0</v>
      </c>
      <c r="C11" s="540">
        <v>8</v>
      </c>
      <c r="D11" s="377">
        <v>6</v>
      </c>
      <c r="E11" s="1005">
        <v>280000</v>
      </c>
      <c r="F11" s="1006"/>
      <c r="G11" s="553">
        <v>115</v>
      </c>
      <c r="H11" s="559">
        <f>G11*6</f>
        <v>690</v>
      </c>
    </row>
    <row r="12" spans="2:9" ht="21.95" customHeight="1" x14ac:dyDescent="0.2">
      <c r="B12" s="211"/>
      <c r="C12" s="541">
        <v>10</v>
      </c>
      <c r="D12" s="1026">
        <v>11.7</v>
      </c>
      <c r="E12" s="997">
        <v>260000</v>
      </c>
      <c r="F12" s="998"/>
      <c r="G12" s="532">
        <v>170</v>
      </c>
      <c r="H12" s="560">
        <f>G12*11.7</f>
        <v>1988.9999999999998</v>
      </c>
      <c r="I12" s="196">
        <v>0.65200000000000002</v>
      </c>
    </row>
    <row r="13" spans="2:9" ht="21.95" customHeight="1" x14ac:dyDescent="0.2">
      <c r="B13" s="222"/>
      <c r="C13" s="541">
        <v>12</v>
      </c>
      <c r="D13" s="1026"/>
      <c r="E13" s="997">
        <v>250000</v>
      </c>
      <c r="F13" s="998"/>
      <c r="G13" s="532">
        <v>235</v>
      </c>
      <c r="H13" s="560">
        <f>G13*11.7</f>
        <v>2749.5</v>
      </c>
      <c r="I13" s="196">
        <v>0.94</v>
      </c>
    </row>
    <row r="14" spans="2:9" ht="21.95" customHeight="1" x14ac:dyDescent="0.2">
      <c r="B14" s="227"/>
      <c r="C14" s="541">
        <v>14</v>
      </c>
      <c r="D14" s="1026"/>
      <c r="E14" s="997">
        <v>250000</v>
      </c>
      <c r="F14" s="998"/>
      <c r="G14" s="532">
        <v>313</v>
      </c>
      <c r="H14" s="560">
        <f>G14*11.7</f>
        <v>3662.1</v>
      </c>
      <c r="I14" s="196">
        <v>1.252</v>
      </c>
    </row>
    <row r="15" spans="2:9" ht="21.95" customHeight="1" thickBot="1" x14ac:dyDescent="0.25">
      <c r="B15" s="229"/>
      <c r="C15" s="594">
        <v>16</v>
      </c>
      <c r="D15" s="1027"/>
      <c r="E15" s="1084">
        <v>240000</v>
      </c>
      <c r="F15" s="1085"/>
      <c r="G15" s="592">
        <v>396</v>
      </c>
      <c r="H15" s="593">
        <f>G15*11.7</f>
        <v>4633.2</v>
      </c>
    </row>
    <row r="16" spans="2:9" ht="21.95" customHeight="1" x14ac:dyDescent="0.2">
      <c r="B16" s="994" t="s">
        <v>146</v>
      </c>
      <c r="C16" s="540">
        <v>10</v>
      </c>
      <c r="D16" s="377">
        <v>12</v>
      </c>
      <c r="E16" s="1005">
        <v>260000</v>
      </c>
      <c r="F16" s="1006"/>
      <c r="G16" s="553">
        <v>160</v>
      </c>
      <c r="H16" s="559">
        <f>G16*12</f>
        <v>1920</v>
      </c>
    </row>
    <row r="17" spans="2:9" ht="21.95" customHeight="1" x14ac:dyDescent="0.2">
      <c r="B17" s="995"/>
      <c r="C17" s="541">
        <v>12</v>
      </c>
      <c r="D17" s="546">
        <v>11.75</v>
      </c>
      <c r="E17" s="997">
        <v>245000</v>
      </c>
      <c r="F17" s="998"/>
      <c r="G17" s="532">
        <v>226</v>
      </c>
      <c r="H17" s="560">
        <f>G17*11.75</f>
        <v>2655.5</v>
      </c>
    </row>
    <row r="18" spans="2:9" ht="21.95" customHeight="1" x14ac:dyDescent="0.2">
      <c r="B18" s="995"/>
      <c r="C18" s="541">
        <v>14</v>
      </c>
      <c r="D18" s="546">
        <v>12.05</v>
      </c>
      <c r="E18" s="997">
        <v>245000</v>
      </c>
      <c r="F18" s="998"/>
      <c r="G18" s="532">
        <v>296</v>
      </c>
      <c r="H18" s="560">
        <f>G18*12.05</f>
        <v>3566.8</v>
      </c>
    </row>
    <row r="19" spans="2:9" ht="21.95" customHeight="1" thickBot="1" x14ac:dyDescent="0.25">
      <c r="B19" s="995"/>
      <c r="C19" s="537">
        <v>80</v>
      </c>
      <c r="D19" s="423"/>
      <c r="E19" s="1039">
        <v>255000</v>
      </c>
      <c r="F19" s="1040"/>
      <c r="G19" s="424">
        <v>10062</v>
      </c>
      <c r="H19" s="425"/>
    </row>
    <row r="20" spans="2:9" ht="23.1" customHeight="1" x14ac:dyDescent="0.2">
      <c r="B20" s="427" t="s">
        <v>191</v>
      </c>
      <c r="C20" s="540" t="s">
        <v>189</v>
      </c>
      <c r="D20" s="1058">
        <v>6</v>
      </c>
      <c r="E20" s="1005">
        <v>287000</v>
      </c>
      <c r="F20" s="1006"/>
      <c r="G20" s="553">
        <v>420</v>
      </c>
      <c r="H20" s="559">
        <f>420*6</f>
        <v>2520</v>
      </c>
    </row>
    <row r="21" spans="2:9" ht="23.1" customHeight="1" x14ac:dyDescent="0.2">
      <c r="B21" s="327" t="s">
        <v>192</v>
      </c>
      <c r="C21" s="541" t="s">
        <v>108</v>
      </c>
      <c r="D21" s="952"/>
      <c r="E21" s="1051">
        <v>287000</v>
      </c>
      <c r="F21" s="1051"/>
      <c r="G21" s="549">
        <v>695</v>
      </c>
      <c r="H21" s="560">
        <f>G21*6</f>
        <v>4170</v>
      </c>
    </row>
    <row r="22" spans="2:9" ht="23.1" customHeight="1" x14ac:dyDescent="0.2">
      <c r="B22" s="222"/>
      <c r="C22" s="541" t="s">
        <v>109</v>
      </c>
      <c r="D22" s="532">
        <v>12</v>
      </c>
      <c r="E22" s="1051">
        <v>284000</v>
      </c>
      <c r="F22" s="1051"/>
      <c r="G22" s="549">
        <v>866</v>
      </c>
      <c r="H22" s="560">
        <f>G22*12</f>
        <v>10392</v>
      </c>
    </row>
    <row r="23" spans="2:9" ht="23.1" customHeight="1" x14ac:dyDescent="0.2">
      <c r="B23" s="222"/>
      <c r="C23" s="541" t="s">
        <v>186</v>
      </c>
      <c r="D23" s="426">
        <v>11.7</v>
      </c>
      <c r="E23" s="1051">
        <v>284000</v>
      </c>
      <c r="F23" s="1051"/>
      <c r="G23" s="549">
        <v>1366</v>
      </c>
      <c r="H23" s="560">
        <f>G23*11.7</f>
        <v>15982.199999999999</v>
      </c>
    </row>
    <row r="24" spans="2:9" ht="23.1" customHeight="1" x14ac:dyDescent="0.2">
      <c r="B24" s="262"/>
      <c r="C24" s="541" t="s">
        <v>110</v>
      </c>
      <c r="D24" s="224">
        <v>12.05</v>
      </c>
      <c r="E24" s="1051">
        <v>284000</v>
      </c>
      <c r="F24" s="1051"/>
      <c r="G24" s="549">
        <v>1931</v>
      </c>
      <c r="H24" s="560">
        <f>G24*12.05</f>
        <v>23268.550000000003</v>
      </c>
    </row>
    <row r="25" spans="2:9" ht="23.1" customHeight="1" thickBot="1" x14ac:dyDescent="0.25">
      <c r="B25" s="262"/>
      <c r="C25" s="548" t="s">
        <v>111</v>
      </c>
      <c r="D25" s="547">
        <v>12</v>
      </c>
      <c r="E25" s="1081">
        <v>284000</v>
      </c>
      <c r="F25" s="1081"/>
      <c r="G25" s="558">
        <v>3039</v>
      </c>
      <c r="H25" s="289">
        <f>G25*12</f>
        <v>36468</v>
      </c>
    </row>
    <row r="26" spans="2:9" ht="39.75" customHeight="1" x14ac:dyDescent="0.2">
      <c r="B26" s="1009" t="s">
        <v>159</v>
      </c>
      <c r="C26" s="950" t="s">
        <v>149</v>
      </c>
      <c r="D26" s="950"/>
      <c r="E26" s="1082">
        <v>283000</v>
      </c>
      <c r="F26" s="1082"/>
      <c r="G26" s="1082">
        <v>5490</v>
      </c>
      <c r="H26" s="1083"/>
    </row>
    <row r="27" spans="2:9" ht="39.75" customHeight="1" thickBot="1" x14ac:dyDescent="0.25">
      <c r="B27" s="1010"/>
      <c r="C27" s="951" t="s">
        <v>112</v>
      </c>
      <c r="D27" s="951"/>
      <c r="E27" s="1051">
        <v>294000</v>
      </c>
      <c r="F27" s="1051"/>
      <c r="G27" s="1051">
        <v>9996</v>
      </c>
      <c r="H27" s="1069"/>
    </row>
    <row r="28" spans="2:9" ht="23.25" customHeight="1" x14ac:dyDescent="0.2">
      <c r="B28" s="1071" t="s">
        <v>205</v>
      </c>
      <c r="C28" s="555" t="s">
        <v>206</v>
      </c>
      <c r="D28" s="951">
        <v>6</v>
      </c>
      <c r="E28" s="1045">
        <v>282000</v>
      </c>
      <c r="F28" s="1046"/>
      <c r="G28" s="550">
        <v>353</v>
      </c>
      <c r="H28" s="550">
        <f>G28*6</f>
        <v>2118</v>
      </c>
      <c r="I28" s="196">
        <v>1.25</v>
      </c>
    </row>
    <row r="29" spans="2:9" ht="21.95" customHeight="1" x14ac:dyDescent="0.2">
      <c r="B29" s="1072"/>
      <c r="C29" s="516" t="s">
        <v>199</v>
      </c>
      <c r="D29" s="951"/>
      <c r="E29" s="1051">
        <v>282000</v>
      </c>
      <c r="F29" s="1051"/>
      <c r="G29" s="532">
        <v>430</v>
      </c>
      <c r="H29" s="541">
        <f>G29*D28</f>
        <v>2580</v>
      </c>
      <c r="I29" s="196" t="s">
        <v>198</v>
      </c>
    </row>
    <row r="30" spans="2:9" ht="21.95" customHeight="1" x14ac:dyDescent="0.2">
      <c r="B30" s="1072"/>
      <c r="C30" s="541" t="s">
        <v>103</v>
      </c>
      <c r="D30" s="951"/>
      <c r="E30" s="1051">
        <v>278000</v>
      </c>
      <c r="F30" s="1051"/>
      <c r="G30" s="532">
        <v>534</v>
      </c>
      <c r="H30" s="541">
        <f>G30*6</f>
        <v>3204</v>
      </c>
    </row>
    <row r="31" spans="2:9" ht="21.95" customHeight="1" x14ac:dyDescent="0.2">
      <c r="B31" s="1072"/>
      <c r="C31" s="541" t="s">
        <v>104</v>
      </c>
      <c r="D31" s="951"/>
      <c r="E31" s="1051">
        <v>278000</v>
      </c>
      <c r="F31" s="1051"/>
      <c r="G31" s="532">
        <v>678</v>
      </c>
      <c r="H31" s="541">
        <f>G31*6</f>
        <v>4068</v>
      </c>
    </row>
    <row r="32" spans="2:9" ht="21.95" customHeight="1" x14ac:dyDescent="0.2">
      <c r="B32" s="269"/>
      <c r="C32" s="541" t="s">
        <v>190</v>
      </c>
      <c r="D32" s="541">
        <v>5.8</v>
      </c>
      <c r="E32" s="1051">
        <v>278000</v>
      </c>
      <c r="F32" s="1051"/>
      <c r="G32" s="532">
        <v>807</v>
      </c>
      <c r="H32" s="541">
        <f>G32*6</f>
        <v>4842</v>
      </c>
    </row>
    <row r="33" spans="2:9" ht="21.95" customHeight="1" x14ac:dyDescent="0.2">
      <c r="B33" s="269"/>
      <c r="C33" s="541" t="s">
        <v>105</v>
      </c>
      <c r="D33" s="541">
        <v>6</v>
      </c>
      <c r="E33" s="1051">
        <v>278000</v>
      </c>
      <c r="F33" s="1051"/>
      <c r="G33" s="532">
        <v>792</v>
      </c>
      <c r="H33" s="541">
        <f>G33*6</f>
        <v>4752</v>
      </c>
    </row>
    <row r="34" spans="2:9" ht="21.95" customHeight="1" x14ac:dyDescent="0.2">
      <c r="B34" s="269"/>
      <c r="C34" s="541" t="s">
        <v>197</v>
      </c>
      <c r="D34" s="951">
        <v>10</v>
      </c>
      <c r="E34" s="1051">
        <v>278000</v>
      </c>
      <c r="F34" s="1051"/>
      <c r="G34" s="532">
        <v>1225</v>
      </c>
      <c r="H34" s="541">
        <f>G34*10</f>
        <v>12250</v>
      </c>
      <c r="I34" s="196">
        <v>4.4000000000000004</v>
      </c>
    </row>
    <row r="35" spans="2:9" ht="21.95" customHeight="1" x14ac:dyDescent="0.2">
      <c r="B35" s="269"/>
      <c r="C35" s="541" t="s">
        <v>188</v>
      </c>
      <c r="D35" s="951"/>
      <c r="E35" s="1051">
        <v>280000</v>
      </c>
      <c r="F35" s="1051"/>
      <c r="G35" s="532">
        <v>1680</v>
      </c>
      <c r="H35" s="541">
        <f>G35*10</f>
        <v>16800</v>
      </c>
      <c r="I35" s="196">
        <v>6</v>
      </c>
    </row>
    <row r="36" spans="2:9" ht="21.95" customHeight="1" x14ac:dyDescent="0.2">
      <c r="B36" s="269"/>
      <c r="C36" s="541" t="s">
        <v>107</v>
      </c>
      <c r="D36" s="541">
        <v>11.7</v>
      </c>
      <c r="E36" s="1051">
        <v>290000</v>
      </c>
      <c r="F36" s="1051"/>
      <c r="G36" s="532">
        <v>2439</v>
      </c>
      <c r="H36" s="517">
        <f>G36*11.7</f>
        <v>28536.3</v>
      </c>
    </row>
    <row r="37" spans="2:9" ht="21.95" customHeight="1" thickBot="1" x14ac:dyDescent="0.25">
      <c r="B37" s="269"/>
      <c r="C37" s="548" t="s">
        <v>182</v>
      </c>
      <c r="D37" s="595">
        <v>10.199999999999999</v>
      </c>
      <c r="E37" s="1086">
        <v>400000</v>
      </c>
      <c r="F37" s="1086"/>
      <c r="G37" s="595">
        <v>3364</v>
      </c>
      <c r="H37" s="596">
        <f>G37*10.2</f>
        <v>34312.799999999996</v>
      </c>
    </row>
    <row r="38" spans="2:9" ht="24.95" customHeight="1" x14ac:dyDescent="0.2">
      <c r="B38" s="556" t="s">
        <v>140</v>
      </c>
      <c r="C38" s="542" t="s">
        <v>54</v>
      </c>
      <c r="D38" s="962">
        <v>6</v>
      </c>
      <c r="E38" s="1005">
        <v>341000</v>
      </c>
      <c r="F38" s="1006"/>
      <c r="G38" s="597">
        <v>295</v>
      </c>
      <c r="H38" s="559">
        <f>G38*6</f>
        <v>1770</v>
      </c>
    </row>
    <row r="39" spans="2:9" ht="24.95" customHeight="1" x14ac:dyDescent="0.2">
      <c r="B39" s="557"/>
      <c r="C39" s="543" t="s">
        <v>57</v>
      </c>
      <c r="D39" s="963"/>
      <c r="E39" s="997">
        <v>311000</v>
      </c>
      <c r="F39" s="998"/>
      <c r="G39" s="275">
        <v>423</v>
      </c>
      <c r="H39" s="560">
        <f t="shared" ref="H39:H45" si="0">G39*6</f>
        <v>2538</v>
      </c>
    </row>
    <row r="40" spans="2:9" ht="24.95" customHeight="1" x14ac:dyDescent="0.2">
      <c r="B40" s="276"/>
      <c r="C40" s="543" t="s">
        <v>204</v>
      </c>
      <c r="D40" s="963"/>
      <c r="E40" s="997">
        <v>336000</v>
      </c>
      <c r="F40" s="998"/>
      <c r="G40" s="275">
        <v>470</v>
      </c>
      <c r="H40" s="560">
        <f t="shared" si="0"/>
        <v>2820</v>
      </c>
      <c r="I40" s="196">
        <v>1.375</v>
      </c>
    </row>
    <row r="41" spans="2:9" ht="24.95" customHeight="1" x14ac:dyDescent="0.2">
      <c r="B41" s="276"/>
      <c r="C41" s="543" t="s">
        <v>125</v>
      </c>
      <c r="D41" s="963"/>
      <c r="E41" s="997">
        <v>320000</v>
      </c>
      <c r="F41" s="998"/>
      <c r="G41" s="275">
        <v>770</v>
      </c>
      <c r="H41" s="560">
        <f>G41*6</f>
        <v>4620</v>
      </c>
      <c r="I41" s="196">
        <v>2.4</v>
      </c>
    </row>
    <row r="42" spans="2:9" ht="24.95" customHeight="1" thickBot="1" x14ac:dyDescent="0.25">
      <c r="B42" s="598"/>
      <c r="C42" s="544" t="s">
        <v>124</v>
      </c>
      <c r="D42" s="1087"/>
      <c r="E42" s="999">
        <v>300000</v>
      </c>
      <c r="F42" s="1000"/>
      <c r="G42" s="599">
        <v>900</v>
      </c>
      <c r="H42" s="264">
        <f t="shared" si="0"/>
        <v>5400</v>
      </c>
    </row>
    <row r="43" spans="2:9" ht="26.25" customHeight="1" thickBot="1" x14ac:dyDescent="0.25">
      <c r="B43" s="947" t="s">
        <v>142</v>
      </c>
      <c r="C43" s="948"/>
      <c r="D43" s="948"/>
      <c r="E43" s="948"/>
      <c r="F43" s="948"/>
      <c r="G43" s="948"/>
      <c r="H43" s="949"/>
    </row>
    <row r="44" spans="2:9" ht="24.95" customHeight="1" thickBot="1" x14ac:dyDescent="0.25">
      <c r="B44" s="206" t="s">
        <v>30</v>
      </c>
      <c r="C44" s="207" t="s">
        <v>31</v>
      </c>
      <c r="D44" s="207" t="s">
        <v>96</v>
      </c>
      <c r="E44" s="991" t="s">
        <v>3</v>
      </c>
      <c r="F44" s="993"/>
      <c r="G44" s="207" t="s">
        <v>2</v>
      </c>
      <c r="H44" s="208" t="s">
        <v>100</v>
      </c>
    </row>
    <row r="45" spans="2:9" ht="24.95" customHeight="1" x14ac:dyDescent="0.2">
      <c r="B45" s="276"/>
      <c r="C45" s="543" t="s">
        <v>123</v>
      </c>
      <c r="D45" s="538">
        <v>6</v>
      </c>
      <c r="E45" s="1005">
        <v>313000</v>
      </c>
      <c r="F45" s="1006"/>
      <c r="G45" s="275">
        <v>940</v>
      </c>
      <c r="H45" s="560">
        <f t="shared" si="0"/>
        <v>5640</v>
      </c>
      <c r="I45" s="196">
        <v>3</v>
      </c>
    </row>
    <row r="46" spans="2:9" ht="24.95" customHeight="1" x14ac:dyDescent="0.2">
      <c r="B46" s="276"/>
      <c r="C46" s="543" t="s">
        <v>122</v>
      </c>
      <c r="D46" s="543">
        <v>12</v>
      </c>
      <c r="E46" s="997">
        <v>300000</v>
      </c>
      <c r="F46" s="998"/>
      <c r="G46" s="275">
        <v>1080</v>
      </c>
      <c r="H46" s="560">
        <f>G46*D46</f>
        <v>12960</v>
      </c>
      <c r="I46" s="196">
        <v>3.6</v>
      </c>
    </row>
    <row r="47" spans="2:9" ht="24.95" customHeight="1" x14ac:dyDescent="0.2">
      <c r="B47" s="276"/>
      <c r="C47" s="543" t="s">
        <v>120</v>
      </c>
      <c r="D47" s="1001">
        <v>6</v>
      </c>
      <c r="E47" s="997">
        <v>290000</v>
      </c>
      <c r="F47" s="998"/>
      <c r="G47" s="275">
        <v>1080</v>
      </c>
      <c r="H47" s="560">
        <f>G47*D47</f>
        <v>6480</v>
      </c>
    </row>
    <row r="48" spans="2:9" ht="24.95" customHeight="1" x14ac:dyDescent="0.2">
      <c r="B48" s="276"/>
      <c r="C48" s="554" t="s">
        <v>203</v>
      </c>
      <c r="D48" s="963"/>
      <c r="E48" s="1039">
        <v>320000</v>
      </c>
      <c r="F48" s="1040"/>
      <c r="G48" s="288">
        <v>1600</v>
      </c>
      <c r="H48" s="289">
        <f>G48*6</f>
        <v>9600</v>
      </c>
      <c r="I48" s="196">
        <v>5</v>
      </c>
    </row>
    <row r="49" spans="2:9" ht="24.95" customHeight="1" x14ac:dyDescent="0.2">
      <c r="B49" s="276"/>
      <c r="C49" s="554" t="s">
        <v>121</v>
      </c>
      <c r="D49" s="963"/>
      <c r="E49" s="997">
        <v>300000</v>
      </c>
      <c r="F49" s="998"/>
      <c r="G49" s="288">
        <v>2200</v>
      </c>
      <c r="H49" s="552">
        <f>G49*6</f>
        <v>13200</v>
      </c>
    </row>
    <row r="50" spans="2:9" ht="24.95" customHeight="1" thickBot="1" x14ac:dyDescent="0.25">
      <c r="B50" s="276"/>
      <c r="C50" s="548" t="s">
        <v>187</v>
      </c>
      <c r="D50" s="963"/>
      <c r="E50" s="1039">
        <v>315000</v>
      </c>
      <c r="F50" s="1040"/>
      <c r="G50" s="288">
        <v>2993</v>
      </c>
      <c r="H50" s="558">
        <f>G50*6</f>
        <v>17958</v>
      </c>
      <c r="I50" s="196">
        <v>9.5</v>
      </c>
    </row>
    <row r="51" spans="2:9" s="210" customFormat="1" ht="24.95" customHeight="1" thickBot="1" x14ac:dyDescent="0.25">
      <c r="B51" s="214" t="s">
        <v>127</v>
      </c>
      <c r="C51" s="213" t="s">
        <v>126</v>
      </c>
      <c r="D51" s="213">
        <v>6</v>
      </c>
      <c r="E51" s="1034">
        <v>297000</v>
      </c>
      <c r="F51" s="1035"/>
      <c r="G51" s="215">
        <v>389</v>
      </c>
      <c r="H51" s="216">
        <f>G51*6</f>
        <v>2334</v>
      </c>
    </row>
    <row r="52" spans="2:9" ht="24.95" customHeight="1" x14ac:dyDescent="0.2">
      <c r="B52" s="211" t="s">
        <v>19</v>
      </c>
      <c r="C52" s="538">
        <v>6.5</v>
      </c>
      <c r="D52" s="218">
        <v>11.7</v>
      </c>
      <c r="E52" s="1005">
        <v>315000</v>
      </c>
      <c r="F52" s="1006"/>
      <c r="G52" s="561">
        <v>1937</v>
      </c>
      <c r="H52" s="221">
        <f>G52*D52</f>
        <v>22662.899999999998</v>
      </c>
    </row>
    <row r="53" spans="2:9" ht="24.95" customHeight="1" x14ac:dyDescent="0.2">
      <c r="B53" s="222"/>
      <c r="C53" s="541">
        <v>8</v>
      </c>
      <c r="D53" s="952">
        <v>12</v>
      </c>
      <c r="E53" s="997">
        <v>310000</v>
      </c>
      <c r="F53" s="998"/>
      <c r="G53" s="549">
        <v>2186</v>
      </c>
      <c r="H53" s="226">
        <f>G53*12</f>
        <v>26232</v>
      </c>
    </row>
    <row r="54" spans="2:9" ht="24.95" customHeight="1" x14ac:dyDescent="0.2">
      <c r="B54" s="222"/>
      <c r="C54" s="555">
        <v>10</v>
      </c>
      <c r="D54" s="952"/>
      <c r="E54" s="1045">
        <v>320000</v>
      </c>
      <c r="F54" s="1046"/>
      <c r="G54" s="550">
        <v>2880</v>
      </c>
      <c r="H54" s="449">
        <f>G54*12</f>
        <v>34560</v>
      </c>
    </row>
    <row r="55" spans="2:9" ht="24.95" customHeight="1" x14ac:dyDescent="0.2">
      <c r="B55" s="227"/>
      <c r="C55" s="541">
        <v>12</v>
      </c>
      <c r="D55" s="952"/>
      <c r="E55" s="997">
        <v>320000</v>
      </c>
      <c r="F55" s="998"/>
      <c r="G55" s="549">
        <v>3456</v>
      </c>
      <c r="H55" s="226">
        <f>G55*12</f>
        <v>41472</v>
      </c>
    </row>
    <row r="56" spans="2:9" ht="24.95" customHeight="1" x14ac:dyDescent="0.2">
      <c r="B56" s="227"/>
      <c r="C56" s="541">
        <v>14</v>
      </c>
      <c r="D56" s="952"/>
      <c r="E56" s="997">
        <v>340000</v>
      </c>
      <c r="F56" s="998"/>
      <c r="G56" s="549">
        <v>4320</v>
      </c>
      <c r="H56" s="226">
        <f>G56*12</f>
        <v>51840</v>
      </c>
    </row>
    <row r="57" spans="2:9" ht="24.95" customHeight="1" thickBot="1" x14ac:dyDescent="0.25">
      <c r="B57" s="229"/>
      <c r="C57" s="545">
        <v>16</v>
      </c>
      <c r="D57" s="953"/>
      <c r="E57" s="999">
        <v>340000</v>
      </c>
      <c r="F57" s="1000"/>
      <c r="G57" s="551">
        <v>4930</v>
      </c>
      <c r="H57" s="233">
        <f>G57*12</f>
        <v>59160</v>
      </c>
    </row>
    <row r="58" spans="2:9" ht="30" customHeight="1" x14ac:dyDescent="0.2">
      <c r="B58" s="556" t="s">
        <v>114</v>
      </c>
      <c r="C58" s="974" t="s">
        <v>116</v>
      </c>
      <c r="D58" s="975"/>
      <c r="E58" s="1002"/>
      <c r="F58" s="1003"/>
      <c r="G58" s="1004"/>
      <c r="H58" s="277">
        <v>6100</v>
      </c>
    </row>
    <row r="59" spans="2:9" ht="30" customHeight="1" x14ac:dyDescent="0.2">
      <c r="B59" s="242"/>
      <c r="C59" s="976" t="s">
        <v>119</v>
      </c>
      <c r="D59" s="977"/>
      <c r="E59" s="1019"/>
      <c r="F59" s="1020"/>
      <c r="G59" s="1021"/>
      <c r="H59" s="226">
        <v>9600</v>
      </c>
    </row>
    <row r="60" spans="2:9" ht="30" customHeight="1" thickBot="1" x14ac:dyDescent="0.25">
      <c r="B60" s="317"/>
      <c r="C60" s="978" t="s">
        <v>117</v>
      </c>
      <c r="D60" s="979"/>
      <c r="E60" s="1031"/>
      <c r="F60" s="1032"/>
      <c r="G60" s="1033"/>
      <c r="H60" s="233">
        <v>10150</v>
      </c>
    </row>
    <row r="61" spans="2:9" ht="30" customHeight="1" x14ac:dyDescent="0.2">
      <c r="B61" s="995"/>
      <c r="C61" s="951" t="s">
        <v>160</v>
      </c>
      <c r="D61" s="951"/>
      <c r="E61" s="1019"/>
      <c r="F61" s="1020"/>
      <c r="G61" s="1021"/>
      <c r="H61" s="226">
        <v>4005</v>
      </c>
    </row>
    <row r="62" spans="2:9" ht="30" customHeight="1" thickBot="1" x14ac:dyDescent="0.25">
      <c r="B62" s="995"/>
      <c r="C62" s="1001" t="s">
        <v>151</v>
      </c>
      <c r="D62" s="1001"/>
      <c r="E62" s="1023"/>
      <c r="F62" s="1024"/>
      <c r="G62" s="1025"/>
      <c r="H62" s="283">
        <v>2700</v>
      </c>
    </row>
    <row r="63" spans="2:9" ht="23.25" customHeight="1" x14ac:dyDescent="0.2">
      <c r="B63" s="994" t="s">
        <v>153</v>
      </c>
      <c r="C63" s="950" t="s">
        <v>154</v>
      </c>
      <c r="D63" s="950"/>
      <c r="E63" s="1017" t="s">
        <v>155</v>
      </c>
      <c r="F63" s="1017"/>
      <c r="G63" s="1017"/>
      <c r="H63" s="277">
        <v>1000</v>
      </c>
    </row>
    <row r="64" spans="2:9" ht="24" customHeight="1" x14ac:dyDescent="0.2">
      <c r="B64" s="995"/>
      <c r="C64" s="951" t="s">
        <v>156</v>
      </c>
      <c r="D64" s="951"/>
      <c r="E64" s="1018" t="s">
        <v>157</v>
      </c>
      <c r="F64" s="1018"/>
      <c r="G64" s="1018"/>
      <c r="H64" s="226">
        <v>1900</v>
      </c>
    </row>
    <row r="65" spans="1:8" ht="21.75" customHeight="1" thickBot="1" x14ac:dyDescent="0.25">
      <c r="B65" s="996"/>
      <c r="C65" s="1022" t="s">
        <v>156</v>
      </c>
      <c r="D65" s="1022"/>
      <c r="E65" s="1016" t="s">
        <v>158</v>
      </c>
      <c r="F65" s="1016"/>
      <c r="G65" s="1016"/>
      <c r="H65" s="233">
        <v>1500</v>
      </c>
    </row>
    <row r="66" spans="1:8" ht="30" customHeight="1" x14ac:dyDescent="0.2">
      <c r="A66" s="320"/>
      <c r="B66" s="379" t="s">
        <v>134</v>
      </c>
      <c r="C66" s="538" t="s">
        <v>135</v>
      </c>
      <c r="D66" s="983" t="s">
        <v>143</v>
      </c>
      <c r="E66" s="984"/>
      <c r="F66" s="984"/>
      <c r="G66" s="985"/>
      <c r="H66" s="378">
        <v>260</v>
      </c>
    </row>
    <row r="67" spans="1:8" ht="23.25" customHeight="1" x14ac:dyDescent="0.2">
      <c r="A67" s="313"/>
      <c r="B67" s="325"/>
      <c r="C67" s="541" t="s">
        <v>136</v>
      </c>
      <c r="D67" s="983"/>
      <c r="E67" s="984"/>
      <c r="F67" s="984"/>
      <c r="G67" s="985"/>
      <c r="H67" s="322">
        <v>170</v>
      </c>
    </row>
    <row r="68" spans="1:8" ht="26.25" customHeight="1" thickBot="1" x14ac:dyDescent="0.25">
      <c r="A68" s="313"/>
      <c r="B68" s="325"/>
      <c r="C68" s="548" t="s">
        <v>137</v>
      </c>
      <c r="D68" s="983"/>
      <c r="E68" s="984"/>
      <c r="F68" s="984"/>
      <c r="G68" s="985"/>
      <c r="H68" s="385">
        <v>100</v>
      </c>
    </row>
    <row r="69" spans="1:8" ht="26.25" customHeight="1" thickBot="1" x14ac:dyDescent="0.25">
      <c r="A69" s="313"/>
      <c r="B69" s="526" t="s">
        <v>213</v>
      </c>
      <c r="C69" s="342"/>
      <c r="D69" s="1076" t="s">
        <v>215</v>
      </c>
      <c r="E69" s="1077"/>
      <c r="F69" s="1077"/>
      <c r="G69" s="1078"/>
      <c r="H69" s="386">
        <v>1230</v>
      </c>
    </row>
    <row r="70" spans="1:8" ht="24.95" customHeight="1" x14ac:dyDescent="0.2">
      <c r="A70" s="320"/>
      <c r="B70" s="379"/>
      <c r="C70" s="527">
        <v>3.2</v>
      </c>
      <c r="D70" s="1073" t="s">
        <v>212</v>
      </c>
      <c r="E70" s="1073"/>
      <c r="F70" s="1073"/>
      <c r="G70" s="1073"/>
      <c r="H70" s="378">
        <v>2150</v>
      </c>
    </row>
    <row r="71" spans="1:8" ht="24.95" customHeight="1" x14ac:dyDescent="0.2">
      <c r="A71" s="320"/>
      <c r="B71" s="379" t="s">
        <v>144</v>
      </c>
      <c r="C71" s="524">
        <v>4</v>
      </c>
      <c r="D71" s="1074"/>
      <c r="E71" s="1074"/>
      <c r="F71" s="1074"/>
      <c r="G71" s="1074"/>
      <c r="H71" s="322">
        <v>2150</v>
      </c>
    </row>
    <row r="72" spans="1:8" ht="30.95" customHeight="1" x14ac:dyDescent="0.2">
      <c r="A72" s="320"/>
      <c r="B72" s="379"/>
      <c r="C72" s="525" t="s">
        <v>207</v>
      </c>
      <c r="D72" s="1039" t="s">
        <v>211</v>
      </c>
      <c r="E72" s="1075"/>
      <c r="F72" s="1075"/>
      <c r="G72" s="1040"/>
      <c r="H72" s="322">
        <v>2925</v>
      </c>
    </row>
    <row r="73" spans="1:8" ht="30.95" customHeight="1" x14ac:dyDescent="0.2">
      <c r="A73" s="320"/>
      <c r="B73" s="379"/>
      <c r="C73" s="525" t="s">
        <v>210</v>
      </c>
      <c r="D73" s="1036"/>
      <c r="E73" s="1037"/>
      <c r="F73" s="1037"/>
      <c r="G73" s="1038"/>
      <c r="H73" s="322">
        <v>2875</v>
      </c>
    </row>
    <row r="74" spans="1:8" ht="30.95" customHeight="1" x14ac:dyDescent="0.2">
      <c r="A74" s="320"/>
      <c r="B74" s="379"/>
      <c r="C74" s="525" t="s">
        <v>209</v>
      </c>
      <c r="D74" s="1036"/>
      <c r="E74" s="1037"/>
      <c r="F74" s="1037"/>
      <c r="G74" s="1038"/>
      <c r="H74" s="322">
        <v>3450</v>
      </c>
    </row>
    <row r="75" spans="1:8" ht="30.95" customHeight="1" thickBot="1" x14ac:dyDescent="0.25">
      <c r="A75" s="313"/>
      <c r="B75" s="325"/>
      <c r="C75" s="591" t="s">
        <v>208</v>
      </c>
      <c r="D75" s="1036"/>
      <c r="E75" s="1037"/>
      <c r="F75" s="1037"/>
      <c r="G75" s="1038"/>
      <c r="H75" s="385">
        <v>3525</v>
      </c>
    </row>
    <row r="76" spans="1:8" ht="24.95" customHeight="1" x14ac:dyDescent="0.2">
      <c r="A76" s="313"/>
      <c r="B76" s="1088" t="s">
        <v>201</v>
      </c>
      <c r="C76" s="1090">
        <v>1.2</v>
      </c>
      <c r="D76" s="1090"/>
      <c r="E76" s="1082"/>
      <c r="F76" s="1082"/>
      <c r="G76" s="1082"/>
      <c r="H76" s="321">
        <v>340</v>
      </c>
    </row>
    <row r="77" spans="1:8" ht="24.95" customHeight="1" x14ac:dyDescent="0.2">
      <c r="A77" s="313"/>
      <c r="B77" s="1089"/>
      <c r="C77" s="1091">
        <v>6.5</v>
      </c>
      <c r="D77" s="1091"/>
      <c r="E77" s="1051" t="s">
        <v>202</v>
      </c>
      <c r="F77" s="1051"/>
      <c r="G77" s="1051"/>
      <c r="H77" s="322">
        <v>250</v>
      </c>
    </row>
    <row r="78" spans="1:8" ht="24.95" customHeight="1" thickBot="1" x14ac:dyDescent="0.25">
      <c r="A78" s="313"/>
      <c r="B78" s="1065"/>
      <c r="C78" s="1066">
        <v>8</v>
      </c>
      <c r="D78" s="1066"/>
      <c r="E78" s="1053"/>
      <c r="F78" s="1053"/>
      <c r="G78" s="1053"/>
      <c r="H78" s="323">
        <v>250</v>
      </c>
    </row>
    <row r="80" spans="1:8" ht="13.5" thickBot="1" x14ac:dyDescent="0.25"/>
    <row r="81" spans="1:8" ht="24.75" customHeight="1" thickBot="1" x14ac:dyDescent="0.25">
      <c r="B81" s="206" t="s">
        <v>30</v>
      </c>
      <c r="C81" s="991" t="s">
        <v>31</v>
      </c>
      <c r="D81" s="992"/>
      <c r="E81" s="992"/>
      <c r="F81" s="992"/>
      <c r="G81" s="993"/>
      <c r="H81" s="208" t="s">
        <v>100</v>
      </c>
    </row>
    <row r="82" spans="1:8" ht="76.5" customHeight="1" thickBot="1" x14ac:dyDescent="0.25">
      <c r="A82" s="313"/>
      <c r="B82" s="387" t="s">
        <v>162</v>
      </c>
      <c r="C82" s="989" t="s">
        <v>163</v>
      </c>
      <c r="D82" s="989"/>
      <c r="E82" s="990" t="s">
        <v>165</v>
      </c>
      <c r="F82" s="990"/>
      <c r="G82" s="990"/>
      <c r="H82" s="386">
        <v>75</v>
      </c>
    </row>
    <row r="83" spans="1:8" ht="74.25" customHeight="1" thickBot="1" x14ac:dyDescent="0.25">
      <c r="A83" s="313"/>
      <c r="B83" s="387" t="s">
        <v>166</v>
      </c>
      <c r="C83" s="989" t="s">
        <v>167</v>
      </c>
      <c r="D83" s="989"/>
      <c r="E83" s="990" t="s">
        <v>168</v>
      </c>
      <c r="F83" s="990"/>
      <c r="G83" s="990"/>
      <c r="H83" s="386">
        <v>186</v>
      </c>
    </row>
    <row r="84" spans="1:8" ht="72.75" customHeight="1" thickBot="1" x14ac:dyDescent="0.25">
      <c r="A84" s="313"/>
      <c r="B84" s="388" t="s">
        <v>171</v>
      </c>
      <c r="C84" s="989" t="s">
        <v>167</v>
      </c>
      <c r="D84" s="989"/>
      <c r="E84" s="990" t="s">
        <v>168</v>
      </c>
      <c r="F84" s="990"/>
      <c r="G84" s="990"/>
      <c r="H84" s="386">
        <v>300</v>
      </c>
    </row>
    <row r="85" spans="1:8" ht="76.5" customHeight="1" thickBot="1" x14ac:dyDescent="0.25">
      <c r="A85" s="313"/>
      <c r="B85" s="388" t="s">
        <v>172</v>
      </c>
      <c r="C85" s="989" t="s">
        <v>167</v>
      </c>
      <c r="D85" s="989"/>
      <c r="E85" s="990" t="s">
        <v>168</v>
      </c>
      <c r="F85" s="990"/>
      <c r="G85" s="990"/>
      <c r="H85" s="386">
        <v>330</v>
      </c>
    </row>
    <row r="86" spans="1:8" ht="71.25" customHeight="1" thickBot="1" x14ac:dyDescent="0.25">
      <c r="A86" s="313"/>
      <c r="B86" s="387" t="s">
        <v>170</v>
      </c>
      <c r="C86" s="989" t="s">
        <v>167</v>
      </c>
      <c r="D86" s="989"/>
      <c r="E86" s="990" t="s">
        <v>168</v>
      </c>
      <c r="F86" s="990"/>
      <c r="G86" s="990"/>
      <c r="H86" s="386">
        <v>240</v>
      </c>
    </row>
    <row r="87" spans="1:8" ht="81" customHeight="1" thickBot="1" x14ac:dyDescent="0.25">
      <c r="A87" s="313"/>
      <c r="B87" s="388" t="s">
        <v>169</v>
      </c>
      <c r="C87" s="989" t="s">
        <v>167</v>
      </c>
      <c r="D87" s="989"/>
      <c r="E87" s="990" t="s">
        <v>168</v>
      </c>
      <c r="F87" s="990"/>
      <c r="G87" s="990"/>
      <c r="H87" s="386">
        <v>340</v>
      </c>
    </row>
    <row r="88" spans="1:8" ht="79.5" customHeight="1" thickBot="1" x14ac:dyDescent="0.25">
      <c r="A88" s="313"/>
      <c r="B88" s="388" t="s">
        <v>173</v>
      </c>
      <c r="C88" s="989" t="s">
        <v>175</v>
      </c>
      <c r="D88" s="989"/>
      <c r="E88" s="990"/>
      <c r="F88" s="990"/>
      <c r="G88" s="990"/>
      <c r="H88" s="386">
        <v>600</v>
      </c>
    </row>
    <row r="89" spans="1:8" ht="80.25" customHeight="1" thickBot="1" x14ac:dyDescent="0.25">
      <c r="A89" s="313"/>
      <c r="B89" s="388" t="s">
        <v>174</v>
      </c>
      <c r="C89" s="989"/>
      <c r="D89" s="989"/>
      <c r="E89" s="990" t="s">
        <v>178</v>
      </c>
      <c r="F89" s="990"/>
      <c r="G89" s="990"/>
      <c r="H89" s="386" t="s">
        <v>179</v>
      </c>
    </row>
    <row r="90" spans="1:8" ht="84" customHeight="1" thickBot="1" x14ac:dyDescent="0.25">
      <c r="A90" s="313"/>
      <c r="B90" s="406" t="s">
        <v>176</v>
      </c>
      <c r="C90" s="989"/>
      <c r="D90" s="989"/>
      <c r="E90" s="990" t="s">
        <v>178</v>
      </c>
      <c r="F90" s="990"/>
      <c r="G90" s="990"/>
      <c r="H90" s="386" t="s">
        <v>181</v>
      </c>
    </row>
    <row r="91" spans="1:8" ht="75.75" customHeight="1" thickBot="1" x14ac:dyDescent="0.25">
      <c r="A91" s="313"/>
      <c r="B91" s="406" t="s">
        <v>183</v>
      </c>
      <c r="C91" s="989"/>
      <c r="D91" s="989"/>
      <c r="E91" s="990" t="s">
        <v>180</v>
      </c>
      <c r="F91" s="990"/>
      <c r="G91" s="990"/>
      <c r="H91" s="386" t="s">
        <v>179</v>
      </c>
    </row>
    <row r="92" spans="1:8" ht="94.5" customHeight="1" thickBot="1" x14ac:dyDescent="0.25">
      <c r="A92" s="313"/>
      <c r="B92" s="406" t="s">
        <v>184</v>
      </c>
      <c r="C92" s="989"/>
      <c r="D92" s="989"/>
      <c r="E92" s="990" t="s">
        <v>180</v>
      </c>
      <c r="F92" s="990"/>
      <c r="G92" s="990"/>
      <c r="H92" s="386" t="s">
        <v>181</v>
      </c>
    </row>
    <row r="95" spans="1:8" ht="20.25" x14ac:dyDescent="0.2">
      <c r="E95" s="539"/>
      <c r="F95" s="539"/>
      <c r="G95" s="539" t="s">
        <v>128</v>
      </c>
    </row>
  </sheetData>
  <mergeCells count="119">
    <mergeCell ref="C91:D91"/>
    <mergeCell ref="E91:G91"/>
    <mergeCell ref="C92:D92"/>
    <mergeCell ref="E92:G92"/>
    <mergeCell ref="E54:F54"/>
    <mergeCell ref="C77:D77"/>
    <mergeCell ref="E77:G78"/>
    <mergeCell ref="C88:D88"/>
    <mergeCell ref="E88:G88"/>
    <mergeCell ref="C89:D89"/>
    <mergeCell ref="E89:G89"/>
    <mergeCell ref="C90:D90"/>
    <mergeCell ref="E90:G90"/>
    <mergeCell ref="C85:D85"/>
    <mergeCell ref="E85:G85"/>
    <mergeCell ref="C86:D86"/>
    <mergeCell ref="E86:G86"/>
    <mergeCell ref="C87:D87"/>
    <mergeCell ref="E87:G87"/>
    <mergeCell ref="C81:G81"/>
    <mergeCell ref="C82:D82"/>
    <mergeCell ref="E82:G82"/>
    <mergeCell ref="C83:D83"/>
    <mergeCell ref="E83:G83"/>
    <mergeCell ref="C84:D84"/>
    <mergeCell ref="E84:G84"/>
    <mergeCell ref="B76:B78"/>
    <mergeCell ref="C76:D76"/>
    <mergeCell ref="E76:G76"/>
    <mergeCell ref="C78:D78"/>
    <mergeCell ref="C65:D65"/>
    <mergeCell ref="E65:G65"/>
    <mergeCell ref="D66:G68"/>
    <mergeCell ref="D69:G69"/>
    <mergeCell ref="D70:G71"/>
    <mergeCell ref="D72:G75"/>
    <mergeCell ref="B61:B62"/>
    <mergeCell ref="C61:D61"/>
    <mergeCell ref="E61:G61"/>
    <mergeCell ref="C62:D62"/>
    <mergeCell ref="E62:G62"/>
    <mergeCell ref="B63:B65"/>
    <mergeCell ref="C63:D63"/>
    <mergeCell ref="E63:G63"/>
    <mergeCell ref="C64:D64"/>
    <mergeCell ref="E64:G64"/>
    <mergeCell ref="C58:D58"/>
    <mergeCell ref="E58:G58"/>
    <mergeCell ref="C59:D59"/>
    <mergeCell ref="E59:G59"/>
    <mergeCell ref="C60:D60"/>
    <mergeCell ref="E60:G60"/>
    <mergeCell ref="E51:F51"/>
    <mergeCell ref="E52:F52"/>
    <mergeCell ref="D53:D57"/>
    <mergeCell ref="E53:F53"/>
    <mergeCell ref="E55:F55"/>
    <mergeCell ref="E56:F56"/>
    <mergeCell ref="E57:F57"/>
    <mergeCell ref="B43:H43"/>
    <mergeCell ref="E44:F44"/>
    <mergeCell ref="E45:F45"/>
    <mergeCell ref="E46:F46"/>
    <mergeCell ref="D47:D50"/>
    <mergeCell ref="E47:F47"/>
    <mergeCell ref="E48:F48"/>
    <mergeCell ref="E49:F49"/>
    <mergeCell ref="E50:F50"/>
    <mergeCell ref="E37:F37"/>
    <mergeCell ref="D38:D42"/>
    <mergeCell ref="E38:F38"/>
    <mergeCell ref="E39:F39"/>
    <mergeCell ref="E40:F40"/>
    <mergeCell ref="E41:F41"/>
    <mergeCell ref="E42:F42"/>
    <mergeCell ref="E32:F32"/>
    <mergeCell ref="E33:F33"/>
    <mergeCell ref="D34:D35"/>
    <mergeCell ref="E34:F34"/>
    <mergeCell ref="E35:F35"/>
    <mergeCell ref="E36:F36"/>
    <mergeCell ref="G26:H26"/>
    <mergeCell ref="C27:D27"/>
    <mergeCell ref="E27:F27"/>
    <mergeCell ref="G27:H27"/>
    <mergeCell ref="B28:B31"/>
    <mergeCell ref="D28:D31"/>
    <mergeCell ref="E28:F28"/>
    <mergeCell ref="E29:F29"/>
    <mergeCell ref="E30:F30"/>
    <mergeCell ref="E31:F31"/>
    <mergeCell ref="E22:F22"/>
    <mergeCell ref="E23:F23"/>
    <mergeCell ref="E24:F24"/>
    <mergeCell ref="E25:F25"/>
    <mergeCell ref="B26:B27"/>
    <mergeCell ref="C26:D26"/>
    <mergeCell ref="E26:F26"/>
    <mergeCell ref="B16:B19"/>
    <mergeCell ref="E16:F16"/>
    <mergeCell ref="E17:F17"/>
    <mergeCell ref="E18:F18"/>
    <mergeCell ref="E19:F19"/>
    <mergeCell ref="D20:D21"/>
    <mergeCell ref="E20:F20"/>
    <mergeCell ref="E21:F21"/>
    <mergeCell ref="E10:F10"/>
    <mergeCell ref="E11:F11"/>
    <mergeCell ref="D12:D15"/>
    <mergeCell ref="E12:F12"/>
    <mergeCell ref="E13:F13"/>
    <mergeCell ref="E14:F14"/>
    <mergeCell ref="E15:F15"/>
    <mergeCell ref="C3:F3"/>
    <mergeCell ref="G3:H3"/>
    <mergeCell ref="G4:H4"/>
    <mergeCell ref="G5:H5"/>
    <mergeCell ref="G6:H6"/>
    <mergeCell ref="G7:H7"/>
  </mergeCells>
  <pageMargins left="0.11811023622047245" right="0.11811023622047245" top="0.11811023622047245" bottom="0.35433070866141736" header="0.31496062992125984" footer="0.31496062992125984"/>
  <pageSetup paperSize="9" scale="84" orientation="portrait" horizontalDpi="0" verticalDpi="0" r:id="rId1"/>
  <rowBreaks count="2" manualBreakCount="2">
    <brk id="43" max="7" man="1"/>
    <brk id="79" max="7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showWhiteSpace="0" view="pageBreakPreview" topLeftCell="A32" zoomScaleNormal="80" zoomScaleSheetLayoutView="100" zoomScalePageLayoutView="50" workbookViewId="0">
      <selection activeCell="E19" sqref="E19:F19"/>
    </sheetView>
  </sheetViews>
  <sheetFormatPr defaultColWidth="9" defaultRowHeight="12.75" x14ac:dyDescent="0.2"/>
  <cols>
    <col min="1" max="1" width="5" style="196" customWidth="1"/>
    <col min="2" max="2" width="32.33203125" style="196" customWidth="1"/>
    <col min="3" max="3" width="22.6640625" style="196" customWidth="1"/>
    <col min="4" max="4" width="10.6640625" style="196" customWidth="1"/>
    <col min="5" max="5" width="10.1640625" style="196" customWidth="1"/>
    <col min="6" max="6" width="11.83203125" style="196" customWidth="1"/>
    <col min="7" max="7" width="16.5" style="196" customWidth="1"/>
    <col min="8" max="8" width="19" style="196" customWidth="1"/>
    <col min="9" max="16384" width="9" style="196"/>
  </cols>
  <sheetData>
    <row r="1" spans="2:9" ht="11.25" hidden="1" customHeight="1" x14ac:dyDescent="0.2">
      <c r="B1" s="197"/>
      <c r="C1" s="198"/>
      <c r="D1" s="198"/>
      <c r="E1" s="197"/>
      <c r="F1" s="197"/>
      <c r="G1" s="197"/>
      <c r="H1" s="197"/>
    </row>
    <row r="2" spans="2:9" ht="11.25" customHeight="1" x14ac:dyDescent="0.2">
      <c r="B2" s="197"/>
      <c r="C2" s="198"/>
      <c r="D2" s="198"/>
      <c r="E2" s="197"/>
      <c r="F2" s="197"/>
      <c r="G2" s="197"/>
      <c r="H2" s="197"/>
    </row>
    <row r="3" spans="2:9" ht="14.1" customHeight="1" x14ac:dyDescent="0.2">
      <c r="B3" s="197"/>
      <c r="C3" s="954"/>
      <c r="D3" s="954"/>
      <c r="E3" s="954"/>
      <c r="F3" s="954"/>
      <c r="G3" s="955" t="s">
        <v>200</v>
      </c>
      <c r="H3" s="955"/>
    </row>
    <row r="4" spans="2:9" ht="14.1" customHeight="1" x14ac:dyDescent="0.2">
      <c r="B4" s="567" t="s">
        <v>82</v>
      </c>
      <c r="C4" s="200"/>
      <c r="D4" s="200"/>
      <c r="E4" s="201"/>
      <c r="F4" s="201"/>
      <c r="G4" s="958" t="s">
        <v>85</v>
      </c>
      <c r="H4" s="958"/>
    </row>
    <row r="5" spans="2:9" ht="14.1" customHeight="1" x14ac:dyDescent="0.2">
      <c r="B5" s="568" t="s">
        <v>83</v>
      </c>
      <c r="C5" s="203"/>
      <c r="D5" s="203"/>
      <c r="E5" s="203"/>
      <c r="F5" s="203"/>
      <c r="G5" s="959" t="s">
        <v>101</v>
      </c>
      <c r="H5" s="959"/>
    </row>
    <row r="6" spans="2:9" ht="30" customHeight="1" x14ac:dyDescent="0.2">
      <c r="B6" s="569" t="s">
        <v>89</v>
      </c>
      <c r="C6" s="205"/>
      <c r="D6" s="205"/>
      <c r="E6" s="205"/>
      <c r="F6" s="205"/>
      <c r="G6" s="960" t="s">
        <v>97</v>
      </c>
      <c r="H6" s="960"/>
    </row>
    <row r="7" spans="2:9" ht="29.25" customHeight="1" x14ac:dyDescent="0.2">
      <c r="B7" s="569" t="s">
        <v>84</v>
      </c>
      <c r="C7" s="205"/>
      <c r="D7" s="205"/>
      <c r="E7" s="205"/>
      <c r="F7" s="205"/>
      <c r="G7" s="961" t="s">
        <v>87</v>
      </c>
      <c r="H7" s="961"/>
    </row>
    <row r="8" spans="2:9" ht="11.25" customHeight="1" x14ac:dyDescent="0.2">
      <c r="B8" s="197"/>
      <c r="C8" s="198"/>
      <c r="D8" s="198"/>
      <c r="E8" s="197"/>
      <c r="F8" s="197"/>
      <c r="G8" s="197"/>
      <c r="H8" s="197"/>
    </row>
    <row r="9" spans="2:9" ht="14.1" customHeight="1" thickBot="1" x14ac:dyDescent="0.25">
      <c r="B9" s="205"/>
      <c r="C9" s="205"/>
      <c r="D9" s="205"/>
      <c r="E9" s="205"/>
      <c r="F9" s="205"/>
      <c r="G9" s="205"/>
      <c r="H9" s="205"/>
    </row>
    <row r="10" spans="2:9" ht="24.95" customHeight="1" thickBot="1" x14ac:dyDescent="0.25">
      <c r="B10" s="487" t="s">
        <v>30</v>
      </c>
      <c r="C10" s="488" t="s">
        <v>31</v>
      </c>
      <c r="D10" s="488" t="s">
        <v>96</v>
      </c>
      <c r="E10" s="1079" t="s">
        <v>3</v>
      </c>
      <c r="F10" s="1080"/>
      <c r="G10" s="488" t="s">
        <v>2</v>
      </c>
      <c r="H10" s="489" t="s">
        <v>100</v>
      </c>
    </row>
    <row r="11" spans="2:9" ht="21.95" customHeight="1" x14ac:dyDescent="0.2">
      <c r="B11" s="284" t="s">
        <v>0</v>
      </c>
      <c r="C11" s="563">
        <v>8</v>
      </c>
      <c r="D11" s="377">
        <v>6</v>
      </c>
      <c r="E11" s="1005">
        <v>280000</v>
      </c>
      <c r="F11" s="1006"/>
      <c r="G11" s="583">
        <v>115</v>
      </c>
      <c r="H11" s="586">
        <f>G11*6</f>
        <v>690</v>
      </c>
    </row>
    <row r="12" spans="2:9" ht="21.95" customHeight="1" x14ac:dyDescent="0.2">
      <c r="B12" s="211"/>
      <c r="C12" s="564">
        <v>10</v>
      </c>
      <c r="D12" s="1026">
        <v>11.7</v>
      </c>
      <c r="E12" s="997">
        <v>260000</v>
      </c>
      <c r="F12" s="998"/>
      <c r="G12" s="565">
        <v>170</v>
      </c>
      <c r="H12" s="587">
        <f>G12*11.7</f>
        <v>1988.9999999999998</v>
      </c>
      <c r="I12" s="196">
        <v>0.65200000000000002</v>
      </c>
    </row>
    <row r="13" spans="2:9" ht="21.95" customHeight="1" x14ac:dyDescent="0.2">
      <c r="B13" s="222"/>
      <c r="C13" s="564">
        <v>12</v>
      </c>
      <c r="D13" s="1026"/>
      <c r="E13" s="997">
        <v>250000</v>
      </c>
      <c r="F13" s="998"/>
      <c r="G13" s="565">
        <v>235</v>
      </c>
      <c r="H13" s="587">
        <f>G13*11.7</f>
        <v>2749.5</v>
      </c>
      <c r="I13" s="196">
        <v>0.94</v>
      </c>
    </row>
    <row r="14" spans="2:9" ht="21.95" customHeight="1" x14ac:dyDescent="0.2">
      <c r="B14" s="227"/>
      <c r="C14" s="564">
        <v>14</v>
      </c>
      <c r="D14" s="1026"/>
      <c r="E14" s="997">
        <v>250000</v>
      </c>
      <c r="F14" s="998"/>
      <c r="G14" s="565">
        <v>313</v>
      </c>
      <c r="H14" s="587">
        <f>G14*11.7</f>
        <v>3662.1</v>
      </c>
      <c r="I14" s="196">
        <v>1.252</v>
      </c>
    </row>
    <row r="15" spans="2:9" ht="21.95" customHeight="1" thickBot="1" x14ac:dyDescent="0.25">
      <c r="B15" s="229"/>
      <c r="C15" s="577">
        <v>16</v>
      </c>
      <c r="D15" s="1027"/>
      <c r="E15" s="999">
        <v>240000</v>
      </c>
      <c r="F15" s="1000"/>
      <c r="G15" s="566">
        <v>396</v>
      </c>
      <c r="H15" s="264">
        <f>G15*11.7</f>
        <v>4633.2</v>
      </c>
    </row>
    <row r="16" spans="2:9" ht="21.95" customHeight="1" x14ac:dyDescent="0.2">
      <c r="B16" s="994" t="s">
        <v>146</v>
      </c>
      <c r="C16" s="563">
        <v>10</v>
      </c>
      <c r="D16" s="377">
        <v>12</v>
      </c>
      <c r="E16" s="1005">
        <v>260000</v>
      </c>
      <c r="F16" s="1006"/>
      <c r="G16" s="583">
        <v>160</v>
      </c>
      <c r="H16" s="586">
        <f>G16*12</f>
        <v>1920</v>
      </c>
    </row>
    <row r="17" spans="2:9" ht="21.95" customHeight="1" x14ac:dyDescent="0.2">
      <c r="B17" s="995"/>
      <c r="C17" s="564">
        <v>12</v>
      </c>
      <c r="D17" s="578">
        <v>11.75</v>
      </c>
      <c r="E17" s="997">
        <v>245000</v>
      </c>
      <c r="F17" s="998"/>
      <c r="G17" s="565">
        <v>226</v>
      </c>
      <c r="H17" s="587">
        <f>G17*11.75</f>
        <v>2655.5</v>
      </c>
    </row>
    <row r="18" spans="2:9" ht="21.95" customHeight="1" x14ac:dyDescent="0.2">
      <c r="B18" s="995"/>
      <c r="C18" s="564">
        <v>14</v>
      </c>
      <c r="D18" s="578">
        <v>12.05</v>
      </c>
      <c r="E18" s="997">
        <v>245000</v>
      </c>
      <c r="F18" s="998"/>
      <c r="G18" s="565">
        <v>296</v>
      </c>
      <c r="H18" s="587">
        <f>G18*12.05</f>
        <v>3566.8</v>
      </c>
    </row>
    <row r="19" spans="2:9" ht="21.95" customHeight="1" thickBot="1" x14ac:dyDescent="0.25">
      <c r="B19" s="995"/>
      <c r="C19" s="570">
        <v>80</v>
      </c>
      <c r="D19" s="423"/>
      <c r="E19" s="1039">
        <v>255000</v>
      </c>
      <c r="F19" s="1040"/>
      <c r="G19" s="424">
        <v>10062</v>
      </c>
      <c r="H19" s="425"/>
    </row>
    <row r="20" spans="2:9" ht="23.1" customHeight="1" x14ac:dyDescent="0.2">
      <c r="B20" s="427" t="s">
        <v>191</v>
      </c>
      <c r="C20" s="563" t="s">
        <v>189</v>
      </c>
      <c r="D20" s="1058">
        <v>6</v>
      </c>
      <c r="E20" s="1005">
        <v>287000</v>
      </c>
      <c r="F20" s="1006"/>
      <c r="G20" s="583">
        <v>420</v>
      </c>
      <c r="H20" s="586">
        <f>420*6</f>
        <v>2520</v>
      </c>
    </row>
    <row r="21" spans="2:9" ht="23.1" customHeight="1" x14ac:dyDescent="0.2">
      <c r="B21" s="327" t="s">
        <v>192</v>
      </c>
      <c r="C21" s="564" t="s">
        <v>108</v>
      </c>
      <c r="D21" s="952"/>
      <c r="E21" s="1051">
        <v>287000</v>
      </c>
      <c r="F21" s="1051"/>
      <c r="G21" s="581">
        <v>695</v>
      </c>
      <c r="H21" s="587">
        <f>G21*6</f>
        <v>4170</v>
      </c>
    </row>
    <row r="22" spans="2:9" ht="23.1" customHeight="1" x14ac:dyDescent="0.2">
      <c r="B22" s="222"/>
      <c r="C22" s="564" t="s">
        <v>109</v>
      </c>
      <c r="D22" s="565">
        <v>12</v>
      </c>
      <c r="E22" s="1051">
        <v>284000</v>
      </c>
      <c r="F22" s="1051"/>
      <c r="G22" s="581">
        <v>866</v>
      </c>
      <c r="H22" s="587">
        <f>G22*12</f>
        <v>10392</v>
      </c>
    </row>
    <row r="23" spans="2:9" ht="23.1" customHeight="1" x14ac:dyDescent="0.2">
      <c r="B23" s="222"/>
      <c r="C23" s="564" t="s">
        <v>186</v>
      </c>
      <c r="D23" s="426">
        <v>11.7</v>
      </c>
      <c r="E23" s="1051">
        <v>284000</v>
      </c>
      <c r="F23" s="1051"/>
      <c r="G23" s="581">
        <v>1366</v>
      </c>
      <c r="H23" s="587">
        <f>G23*11.7</f>
        <v>15982.199999999999</v>
      </c>
    </row>
    <row r="24" spans="2:9" ht="23.1" customHeight="1" x14ac:dyDescent="0.2">
      <c r="B24" s="262"/>
      <c r="C24" s="564" t="s">
        <v>110</v>
      </c>
      <c r="D24" s="224">
        <v>12.05</v>
      </c>
      <c r="E24" s="1051">
        <v>284000</v>
      </c>
      <c r="F24" s="1051"/>
      <c r="G24" s="581">
        <v>1931</v>
      </c>
      <c r="H24" s="587">
        <f>G24*12.05</f>
        <v>23268.550000000003</v>
      </c>
    </row>
    <row r="25" spans="2:9" ht="23.1" customHeight="1" thickBot="1" x14ac:dyDescent="0.25">
      <c r="B25" s="262"/>
      <c r="C25" s="575" t="s">
        <v>111</v>
      </c>
      <c r="D25" s="576">
        <v>12</v>
      </c>
      <c r="E25" s="1081">
        <v>284000</v>
      </c>
      <c r="F25" s="1081"/>
      <c r="G25" s="590">
        <v>3039</v>
      </c>
      <c r="H25" s="289">
        <f>G25*12</f>
        <v>36468</v>
      </c>
    </row>
    <row r="26" spans="2:9" ht="39.950000000000003" customHeight="1" thickBot="1" x14ac:dyDescent="0.25">
      <c r="B26" s="600" t="s">
        <v>159</v>
      </c>
      <c r="C26" s="950" t="s">
        <v>149</v>
      </c>
      <c r="D26" s="950"/>
      <c r="E26" s="1082">
        <v>283000</v>
      </c>
      <c r="F26" s="1082"/>
      <c r="G26" s="1082">
        <v>5490</v>
      </c>
      <c r="H26" s="1083"/>
    </row>
    <row r="27" spans="2:9" ht="23.25" customHeight="1" x14ac:dyDescent="0.2">
      <c r="B27" s="1071" t="s">
        <v>205</v>
      </c>
      <c r="C27" s="563" t="s">
        <v>206</v>
      </c>
      <c r="D27" s="950">
        <v>6</v>
      </c>
      <c r="E27" s="1005">
        <v>282000</v>
      </c>
      <c r="F27" s="1006"/>
      <c r="G27" s="585">
        <v>353</v>
      </c>
      <c r="H27" s="586">
        <f>G27*6</f>
        <v>2118</v>
      </c>
      <c r="I27" s="196">
        <v>1.25</v>
      </c>
    </row>
    <row r="28" spans="2:9" ht="21.95" customHeight="1" x14ac:dyDescent="0.2">
      <c r="B28" s="1072"/>
      <c r="C28" s="516" t="s">
        <v>199</v>
      </c>
      <c r="D28" s="951"/>
      <c r="E28" s="1051">
        <v>282000</v>
      </c>
      <c r="F28" s="1051"/>
      <c r="G28" s="565">
        <v>430</v>
      </c>
      <c r="H28" s="226">
        <f>G28*D27</f>
        <v>2580</v>
      </c>
      <c r="I28" s="196" t="s">
        <v>198</v>
      </c>
    </row>
    <row r="29" spans="2:9" ht="21.95" customHeight="1" x14ac:dyDescent="0.2">
      <c r="B29" s="1072"/>
      <c r="C29" s="564" t="s">
        <v>103</v>
      </c>
      <c r="D29" s="951"/>
      <c r="E29" s="1051">
        <v>278000</v>
      </c>
      <c r="F29" s="1051"/>
      <c r="G29" s="565">
        <v>534</v>
      </c>
      <c r="H29" s="226">
        <f>G29*6</f>
        <v>3204</v>
      </c>
    </row>
    <row r="30" spans="2:9" ht="21.95" customHeight="1" x14ac:dyDescent="0.2">
      <c r="B30" s="1072"/>
      <c r="C30" s="564" t="s">
        <v>104</v>
      </c>
      <c r="D30" s="951"/>
      <c r="E30" s="1051">
        <v>278000</v>
      </c>
      <c r="F30" s="1051"/>
      <c r="G30" s="565">
        <v>678</v>
      </c>
      <c r="H30" s="226">
        <f>G30*6</f>
        <v>4068</v>
      </c>
    </row>
    <row r="31" spans="2:9" ht="21.95" customHeight="1" x14ac:dyDescent="0.2">
      <c r="B31" s="269"/>
      <c r="C31" s="564" t="s">
        <v>190</v>
      </c>
      <c r="D31" s="564">
        <v>5.8</v>
      </c>
      <c r="E31" s="1051">
        <v>278000</v>
      </c>
      <c r="F31" s="1051"/>
      <c r="G31" s="565">
        <v>807</v>
      </c>
      <c r="H31" s="226">
        <f>G31*6</f>
        <v>4842</v>
      </c>
    </row>
    <row r="32" spans="2:9" ht="21.95" customHeight="1" x14ac:dyDescent="0.2">
      <c r="B32" s="269"/>
      <c r="C32" s="564" t="s">
        <v>105</v>
      </c>
      <c r="D32" s="564">
        <v>6</v>
      </c>
      <c r="E32" s="1051">
        <v>278000</v>
      </c>
      <c r="F32" s="1051"/>
      <c r="G32" s="565">
        <v>792</v>
      </c>
      <c r="H32" s="226">
        <f>G32*6</f>
        <v>4752</v>
      </c>
    </row>
    <row r="33" spans="2:9" ht="21.95" customHeight="1" x14ac:dyDescent="0.2">
      <c r="B33" s="269"/>
      <c r="C33" s="564" t="s">
        <v>197</v>
      </c>
      <c r="D33" s="951">
        <v>10</v>
      </c>
      <c r="E33" s="1051">
        <v>278000</v>
      </c>
      <c r="F33" s="1051"/>
      <c r="G33" s="565">
        <v>1225</v>
      </c>
      <c r="H33" s="226">
        <f>G33*10</f>
        <v>12250</v>
      </c>
      <c r="I33" s="196">
        <v>4.4000000000000004</v>
      </c>
    </row>
    <row r="34" spans="2:9" ht="21.95" customHeight="1" x14ac:dyDescent="0.2">
      <c r="B34" s="269"/>
      <c r="C34" s="564" t="s">
        <v>188</v>
      </c>
      <c r="D34" s="951"/>
      <c r="E34" s="1051">
        <v>280000</v>
      </c>
      <c r="F34" s="1051"/>
      <c r="G34" s="565">
        <v>1680</v>
      </c>
      <c r="H34" s="226">
        <f>G34*10</f>
        <v>16800</v>
      </c>
      <c r="I34" s="196">
        <v>6</v>
      </c>
    </row>
    <row r="35" spans="2:9" ht="21.95" customHeight="1" x14ac:dyDescent="0.2">
      <c r="B35" s="269"/>
      <c r="C35" s="564" t="s">
        <v>107</v>
      </c>
      <c r="D35" s="564">
        <v>11.7</v>
      </c>
      <c r="E35" s="1051">
        <v>290000</v>
      </c>
      <c r="F35" s="1051"/>
      <c r="G35" s="565">
        <v>2439</v>
      </c>
      <c r="H35" s="349">
        <f>G35*11.7</f>
        <v>28536.3</v>
      </c>
    </row>
    <row r="36" spans="2:9" ht="21.95" customHeight="1" thickBot="1" x14ac:dyDescent="0.25">
      <c r="B36" s="271"/>
      <c r="C36" s="577" t="s">
        <v>182</v>
      </c>
      <c r="D36" s="350">
        <v>10.199999999999999</v>
      </c>
      <c r="E36" s="1094">
        <v>400000</v>
      </c>
      <c r="F36" s="1094"/>
      <c r="G36" s="350">
        <v>3364</v>
      </c>
      <c r="H36" s="352">
        <f>G36*10.2</f>
        <v>34312.799999999996</v>
      </c>
    </row>
    <row r="37" spans="2:9" ht="24.95" customHeight="1" x14ac:dyDescent="0.2">
      <c r="B37" s="588" t="s">
        <v>140</v>
      </c>
      <c r="C37" s="572" t="s">
        <v>54</v>
      </c>
      <c r="D37" s="962">
        <v>6</v>
      </c>
      <c r="E37" s="1005">
        <v>341000</v>
      </c>
      <c r="F37" s="1006"/>
      <c r="G37" s="597">
        <v>295</v>
      </c>
      <c r="H37" s="586">
        <f>G37*6</f>
        <v>1770</v>
      </c>
    </row>
    <row r="38" spans="2:9" ht="24.95" customHeight="1" x14ac:dyDescent="0.2">
      <c r="B38" s="589"/>
      <c r="C38" s="573" t="s">
        <v>57</v>
      </c>
      <c r="D38" s="963"/>
      <c r="E38" s="997">
        <v>311000</v>
      </c>
      <c r="F38" s="998"/>
      <c r="G38" s="275">
        <v>423</v>
      </c>
      <c r="H38" s="587">
        <f t="shared" ref="H38:H42" si="0">G38*6</f>
        <v>2538</v>
      </c>
    </row>
    <row r="39" spans="2:9" ht="24.95" customHeight="1" x14ac:dyDescent="0.2">
      <c r="B39" s="589"/>
      <c r="C39" s="573" t="s">
        <v>133</v>
      </c>
      <c r="D39" s="963"/>
      <c r="E39" s="997">
        <v>315000</v>
      </c>
      <c r="F39" s="998"/>
      <c r="G39" s="275">
        <v>570</v>
      </c>
      <c r="H39" s="587">
        <f>G39*6</f>
        <v>3420</v>
      </c>
    </row>
    <row r="40" spans="2:9" ht="24.95" customHeight="1" x14ac:dyDescent="0.2">
      <c r="B40" s="276"/>
      <c r="C40" s="573" t="s">
        <v>204</v>
      </c>
      <c r="D40" s="963"/>
      <c r="E40" s="997">
        <v>336000</v>
      </c>
      <c r="F40" s="998"/>
      <c r="G40" s="275">
        <v>470</v>
      </c>
      <c r="H40" s="587">
        <f t="shared" si="0"/>
        <v>2820</v>
      </c>
      <c r="I40" s="196">
        <v>1.375</v>
      </c>
    </row>
    <row r="41" spans="2:9" ht="24.95" customHeight="1" x14ac:dyDescent="0.2">
      <c r="B41" s="276"/>
      <c r="C41" s="573" t="s">
        <v>125</v>
      </c>
      <c r="D41" s="963"/>
      <c r="E41" s="997">
        <v>320000</v>
      </c>
      <c r="F41" s="998"/>
      <c r="G41" s="275">
        <v>770</v>
      </c>
      <c r="H41" s="587">
        <f>G41*6</f>
        <v>4620</v>
      </c>
      <c r="I41" s="196">
        <v>2.4</v>
      </c>
    </row>
    <row r="42" spans="2:9" ht="24.95" customHeight="1" thickBot="1" x14ac:dyDescent="0.25">
      <c r="B42" s="598"/>
      <c r="C42" s="574" t="s">
        <v>124</v>
      </c>
      <c r="D42" s="1087"/>
      <c r="E42" s="999">
        <v>300000</v>
      </c>
      <c r="F42" s="1000"/>
      <c r="G42" s="599">
        <v>900</v>
      </c>
      <c r="H42" s="264">
        <f t="shared" si="0"/>
        <v>5400</v>
      </c>
    </row>
    <row r="43" spans="2:9" ht="24.95" customHeight="1" thickBot="1" x14ac:dyDescent="0.25">
      <c r="B43" s="206" t="s">
        <v>30</v>
      </c>
      <c r="C43" s="207" t="s">
        <v>31</v>
      </c>
      <c r="D43" s="207" t="s">
        <v>96</v>
      </c>
      <c r="E43" s="991" t="s">
        <v>3</v>
      </c>
      <c r="F43" s="993"/>
      <c r="G43" s="207" t="s">
        <v>2</v>
      </c>
      <c r="H43" s="208" t="s">
        <v>100</v>
      </c>
    </row>
    <row r="44" spans="2:9" ht="24.95" customHeight="1" x14ac:dyDescent="0.2">
      <c r="B44" s="276"/>
      <c r="C44" s="478" t="s">
        <v>122</v>
      </c>
      <c r="D44" s="573">
        <v>6</v>
      </c>
      <c r="E44" s="1045">
        <v>315000</v>
      </c>
      <c r="F44" s="1046"/>
      <c r="G44" s="480">
        <v>1135</v>
      </c>
      <c r="H44" s="457">
        <f>G44*D44</f>
        <v>6810</v>
      </c>
      <c r="I44" s="196">
        <v>3.6</v>
      </c>
    </row>
    <row r="45" spans="2:9" ht="24.95" customHeight="1" x14ac:dyDescent="0.2">
      <c r="B45" s="276"/>
      <c r="C45" s="573" t="s">
        <v>120</v>
      </c>
      <c r="D45" s="1001">
        <v>6</v>
      </c>
      <c r="E45" s="997">
        <v>290000</v>
      </c>
      <c r="F45" s="998"/>
      <c r="G45" s="275">
        <v>1080</v>
      </c>
      <c r="H45" s="587">
        <f>G45*D45</f>
        <v>6480</v>
      </c>
    </row>
    <row r="46" spans="2:9" ht="24.95" hidden="1" customHeight="1" x14ac:dyDescent="0.2">
      <c r="B46" s="276"/>
      <c r="C46" s="580" t="s">
        <v>203</v>
      </c>
      <c r="D46" s="963"/>
      <c r="E46" s="1039">
        <v>320000</v>
      </c>
      <c r="F46" s="1040"/>
      <c r="G46" s="288">
        <v>1600</v>
      </c>
      <c r="H46" s="289">
        <f>G46*6</f>
        <v>9600</v>
      </c>
      <c r="I46" s="196">
        <v>5</v>
      </c>
    </row>
    <row r="47" spans="2:9" ht="24.95" customHeight="1" x14ac:dyDescent="0.2">
      <c r="B47" s="276"/>
      <c r="C47" s="580" t="s">
        <v>121</v>
      </c>
      <c r="D47" s="963"/>
      <c r="E47" s="997">
        <v>310000</v>
      </c>
      <c r="F47" s="998"/>
      <c r="G47" s="288">
        <v>2325</v>
      </c>
      <c r="H47" s="579">
        <f>G47*6</f>
        <v>13950</v>
      </c>
    </row>
    <row r="48" spans="2:9" ht="24.95" customHeight="1" thickBot="1" x14ac:dyDescent="0.25">
      <c r="B48" s="276"/>
      <c r="C48" s="575" t="s">
        <v>187</v>
      </c>
      <c r="D48" s="963"/>
      <c r="E48" s="1039">
        <v>315000</v>
      </c>
      <c r="F48" s="1040"/>
      <c r="G48" s="288">
        <v>2993</v>
      </c>
      <c r="H48" s="590">
        <f>G48*6</f>
        <v>17958</v>
      </c>
      <c r="I48" s="196">
        <v>9.5</v>
      </c>
    </row>
    <row r="49" spans="1:8" s="210" customFormat="1" ht="24.95" customHeight="1" thickBot="1" x14ac:dyDescent="0.25">
      <c r="B49" s="214" t="s">
        <v>127</v>
      </c>
      <c r="C49" s="601" t="s">
        <v>126</v>
      </c>
      <c r="D49" s="601">
        <v>6</v>
      </c>
      <c r="E49" s="1092">
        <v>297000</v>
      </c>
      <c r="F49" s="1093"/>
      <c r="G49" s="602">
        <v>390</v>
      </c>
      <c r="H49" s="603">
        <f>G49*6</f>
        <v>2340</v>
      </c>
    </row>
    <row r="50" spans="1:8" ht="24.95" customHeight="1" x14ac:dyDescent="0.2">
      <c r="B50" s="211" t="s">
        <v>19</v>
      </c>
      <c r="C50" s="571">
        <v>6.5</v>
      </c>
      <c r="D50" s="218">
        <v>11.7</v>
      </c>
      <c r="E50" s="1005">
        <v>315000</v>
      </c>
      <c r="F50" s="1006"/>
      <c r="G50" s="584">
        <v>1937</v>
      </c>
      <c r="H50" s="221">
        <f>G50*D50</f>
        <v>22662.899999999998</v>
      </c>
    </row>
    <row r="51" spans="1:8" ht="24.95" customHeight="1" x14ac:dyDescent="0.2">
      <c r="B51" s="222"/>
      <c r="C51" s="564">
        <v>8</v>
      </c>
      <c r="D51" s="952">
        <v>12</v>
      </c>
      <c r="E51" s="997">
        <v>310000</v>
      </c>
      <c r="F51" s="998"/>
      <c r="G51" s="581">
        <v>2186</v>
      </c>
      <c r="H51" s="226">
        <f>G51*12</f>
        <v>26232</v>
      </c>
    </row>
    <row r="52" spans="1:8" ht="24.95" customHeight="1" x14ac:dyDescent="0.2">
      <c r="B52" s="222"/>
      <c r="C52" s="564">
        <v>10</v>
      </c>
      <c r="D52" s="952"/>
      <c r="E52" s="997">
        <v>320000</v>
      </c>
      <c r="F52" s="998"/>
      <c r="G52" s="581">
        <v>2880</v>
      </c>
      <c r="H52" s="226">
        <f>G52*12</f>
        <v>34560</v>
      </c>
    </row>
    <row r="53" spans="1:8" ht="24.95" customHeight="1" x14ac:dyDescent="0.2">
      <c r="B53" s="227"/>
      <c r="C53" s="564">
        <v>12</v>
      </c>
      <c r="D53" s="952"/>
      <c r="E53" s="997">
        <v>320000</v>
      </c>
      <c r="F53" s="998"/>
      <c r="G53" s="581">
        <v>3456</v>
      </c>
      <c r="H53" s="226">
        <f>G53*12</f>
        <v>41472</v>
      </c>
    </row>
    <row r="54" spans="1:8" ht="24.95" customHeight="1" x14ac:dyDescent="0.2">
      <c r="B54" s="227"/>
      <c r="C54" s="564">
        <v>14</v>
      </c>
      <c r="D54" s="952"/>
      <c r="E54" s="997">
        <v>340000</v>
      </c>
      <c r="F54" s="998"/>
      <c r="G54" s="581">
        <v>4320</v>
      </c>
      <c r="H54" s="226">
        <f>G54*12</f>
        <v>51840</v>
      </c>
    </row>
    <row r="55" spans="1:8" ht="24.95" customHeight="1" thickBot="1" x14ac:dyDescent="0.25">
      <c r="B55" s="229"/>
      <c r="C55" s="577">
        <v>16</v>
      </c>
      <c r="D55" s="953"/>
      <c r="E55" s="999">
        <v>340000</v>
      </c>
      <c r="F55" s="1000"/>
      <c r="G55" s="582">
        <v>4930</v>
      </c>
      <c r="H55" s="233">
        <f>G55*12</f>
        <v>59160</v>
      </c>
    </row>
    <row r="56" spans="1:8" ht="30" customHeight="1" x14ac:dyDescent="0.2">
      <c r="B56" s="588" t="s">
        <v>114</v>
      </c>
      <c r="C56" s="974" t="s">
        <v>116</v>
      </c>
      <c r="D56" s="975"/>
      <c r="E56" s="1002"/>
      <c r="F56" s="1003"/>
      <c r="G56" s="1004"/>
      <c r="H56" s="277">
        <v>6100</v>
      </c>
    </row>
    <row r="57" spans="1:8" ht="30" customHeight="1" x14ac:dyDescent="0.2">
      <c r="B57" s="242"/>
      <c r="C57" s="976" t="s">
        <v>216</v>
      </c>
      <c r="D57" s="977"/>
      <c r="E57" s="1019"/>
      <c r="F57" s="1020"/>
      <c r="G57" s="1021"/>
      <c r="H57" s="226">
        <v>9600</v>
      </c>
    </row>
    <row r="58" spans="1:8" ht="30" customHeight="1" thickBot="1" x14ac:dyDescent="0.25">
      <c r="B58" s="317"/>
      <c r="C58" s="978" t="s">
        <v>117</v>
      </c>
      <c r="D58" s="979"/>
      <c r="E58" s="1031"/>
      <c r="F58" s="1032"/>
      <c r="G58" s="1033"/>
      <c r="H58" s="233">
        <v>10150</v>
      </c>
    </row>
    <row r="59" spans="1:8" ht="30" customHeight="1" x14ac:dyDescent="0.2">
      <c r="B59" s="995"/>
      <c r="C59" s="951" t="s">
        <v>160</v>
      </c>
      <c r="D59" s="951"/>
      <c r="E59" s="1019"/>
      <c r="F59" s="1020"/>
      <c r="G59" s="1021"/>
      <c r="H59" s="226">
        <v>4005</v>
      </c>
    </row>
    <row r="60" spans="1:8" ht="30" customHeight="1" thickBot="1" x14ac:dyDescent="0.25">
      <c r="B60" s="995"/>
      <c r="C60" s="1001" t="s">
        <v>151</v>
      </c>
      <c r="D60" s="1001"/>
      <c r="E60" s="1023"/>
      <c r="F60" s="1024"/>
      <c r="G60" s="1025"/>
      <c r="H60" s="283">
        <v>2700</v>
      </c>
    </row>
    <row r="61" spans="1:8" ht="23.25" customHeight="1" x14ac:dyDescent="0.2">
      <c r="B61" s="994" t="s">
        <v>153</v>
      </c>
      <c r="C61" s="950" t="s">
        <v>154</v>
      </c>
      <c r="D61" s="950"/>
      <c r="E61" s="1017" t="s">
        <v>155</v>
      </c>
      <c r="F61" s="1017"/>
      <c r="G61" s="1017"/>
      <c r="H61" s="277">
        <v>1000</v>
      </c>
    </row>
    <row r="62" spans="1:8" ht="24" customHeight="1" x14ac:dyDescent="0.2">
      <c r="B62" s="995"/>
      <c r="C62" s="951" t="s">
        <v>156</v>
      </c>
      <c r="D62" s="951"/>
      <c r="E62" s="1018" t="s">
        <v>157</v>
      </c>
      <c r="F62" s="1018"/>
      <c r="G62" s="1018"/>
      <c r="H62" s="226">
        <v>1900</v>
      </c>
    </row>
    <row r="63" spans="1:8" ht="21.75" customHeight="1" thickBot="1" x14ac:dyDescent="0.25">
      <c r="B63" s="996"/>
      <c r="C63" s="1022" t="s">
        <v>156</v>
      </c>
      <c r="D63" s="1022"/>
      <c r="E63" s="1016" t="s">
        <v>158</v>
      </c>
      <c r="F63" s="1016"/>
      <c r="G63" s="1016"/>
      <c r="H63" s="233">
        <v>1500</v>
      </c>
    </row>
    <row r="64" spans="1:8" ht="30" customHeight="1" x14ac:dyDescent="0.2">
      <c r="A64" s="320"/>
      <c r="B64" s="379" t="s">
        <v>134</v>
      </c>
      <c r="C64" s="571" t="s">
        <v>135</v>
      </c>
      <c r="D64" s="983" t="s">
        <v>143</v>
      </c>
      <c r="E64" s="984"/>
      <c r="F64" s="984"/>
      <c r="G64" s="985"/>
      <c r="H64" s="378">
        <v>260</v>
      </c>
    </row>
    <row r="65" spans="1:8" ht="23.25" customHeight="1" x14ac:dyDescent="0.2">
      <c r="A65" s="313"/>
      <c r="B65" s="325"/>
      <c r="C65" s="564" t="s">
        <v>136</v>
      </c>
      <c r="D65" s="983"/>
      <c r="E65" s="984"/>
      <c r="F65" s="984"/>
      <c r="G65" s="985"/>
      <c r="H65" s="322">
        <v>170</v>
      </c>
    </row>
    <row r="66" spans="1:8" ht="26.25" customHeight="1" thickBot="1" x14ac:dyDescent="0.25">
      <c r="A66" s="313"/>
      <c r="B66" s="325"/>
      <c r="C66" s="575" t="s">
        <v>137</v>
      </c>
      <c r="D66" s="983"/>
      <c r="E66" s="984"/>
      <c r="F66" s="984"/>
      <c r="G66" s="985"/>
      <c r="H66" s="385">
        <v>100</v>
      </c>
    </row>
    <row r="67" spans="1:8" ht="26.25" customHeight="1" thickBot="1" x14ac:dyDescent="0.25">
      <c r="A67" s="313"/>
      <c r="B67" s="526" t="s">
        <v>213</v>
      </c>
      <c r="C67" s="342"/>
      <c r="D67" s="1076" t="s">
        <v>215</v>
      </c>
      <c r="E67" s="1077"/>
      <c r="F67" s="1077"/>
      <c r="G67" s="1078"/>
      <c r="H67" s="386">
        <v>1230</v>
      </c>
    </row>
    <row r="68" spans="1:8" ht="24.95" customHeight="1" x14ac:dyDescent="0.2">
      <c r="A68" s="320"/>
      <c r="B68" s="379"/>
      <c r="C68" s="527">
        <v>3.2</v>
      </c>
      <c r="D68" s="1073" t="s">
        <v>212</v>
      </c>
      <c r="E68" s="1073"/>
      <c r="F68" s="1073"/>
      <c r="G68" s="1073"/>
      <c r="H68" s="378">
        <v>2150</v>
      </c>
    </row>
    <row r="69" spans="1:8" ht="24.95" customHeight="1" x14ac:dyDescent="0.2">
      <c r="A69" s="320"/>
      <c r="B69" s="379" t="s">
        <v>144</v>
      </c>
      <c r="C69" s="524">
        <v>4</v>
      </c>
      <c r="D69" s="1074"/>
      <c r="E69" s="1074"/>
      <c r="F69" s="1074"/>
      <c r="G69" s="1074"/>
      <c r="H69" s="322">
        <v>2150</v>
      </c>
    </row>
    <row r="70" spans="1:8" ht="30.95" customHeight="1" x14ac:dyDescent="0.2">
      <c r="A70" s="320"/>
      <c r="B70" s="379"/>
      <c r="C70" s="525" t="s">
        <v>207</v>
      </c>
      <c r="D70" s="1039" t="s">
        <v>211</v>
      </c>
      <c r="E70" s="1075"/>
      <c r="F70" s="1075"/>
      <c r="G70" s="1040"/>
      <c r="H70" s="322">
        <v>2925</v>
      </c>
    </row>
    <row r="71" spans="1:8" ht="30.95" customHeight="1" x14ac:dyDescent="0.2">
      <c r="A71" s="320"/>
      <c r="B71" s="379"/>
      <c r="C71" s="525" t="s">
        <v>210</v>
      </c>
      <c r="D71" s="1036"/>
      <c r="E71" s="1037"/>
      <c r="F71" s="1037"/>
      <c r="G71" s="1038"/>
      <c r="H71" s="322">
        <v>2875</v>
      </c>
    </row>
    <row r="72" spans="1:8" ht="30.95" customHeight="1" thickBot="1" x14ac:dyDescent="0.25">
      <c r="A72" s="320"/>
      <c r="B72" s="379"/>
      <c r="C72" s="525" t="s">
        <v>209</v>
      </c>
      <c r="D72" s="1036"/>
      <c r="E72" s="1037"/>
      <c r="F72" s="1037"/>
      <c r="G72" s="1038"/>
      <c r="H72" s="322">
        <v>3450</v>
      </c>
    </row>
    <row r="73" spans="1:8" ht="30.95" hidden="1" customHeight="1" thickBot="1" x14ac:dyDescent="0.25">
      <c r="A73" s="313"/>
      <c r="B73" s="325"/>
      <c r="C73" s="591" t="s">
        <v>208</v>
      </c>
      <c r="D73" s="1036"/>
      <c r="E73" s="1037"/>
      <c r="F73" s="1037"/>
      <c r="G73" s="1038"/>
      <c r="H73" s="385">
        <v>3525</v>
      </c>
    </row>
    <row r="74" spans="1:8" ht="24.95" customHeight="1" x14ac:dyDescent="0.2">
      <c r="A74" s="313"/>
      <c r="B74" s="1088" t="s">
        <v>201</v>
      </c>
      <c r="C74" s="1090">
        <v>1.2</v>
      </c>
      <c r="D74" s="1090"/>
      <c r="E74" s="1082"/>
      <c r="F74" s="1082"/>
      <c r="G74" s="1082"/>
      <c r="H74" s="321">
        <v>340</v>
      </c>
    </row>
    <row r="75" spans="1:8" ht="24.95" customHeight="1" x14ac:dyDescent="0.2">
      <c r="A75" s="313"/>
      <c r="B75" s="1089"/>
      <c r="C75" s="1091">
        <v>6.5</v>
      </c>
      <c r="D75" s="1091"/>
      <c r="E75" s="1051" t="s">
        <v>202</v>
      </c>
      <c r="F75" s="1051"/>
      <c r="G75" s="1051"/>
      <c r="H75" s="322">
        <v>250</v>
      </c>
    </row>
    <row r="76" spans="1:8" ht="24.95" customHeight="1" thickBot="1" x14ac:dyDescent="0.25">
      <c r="A76" s="313"/>
      <c r="B76" s="1065"/>
      <c r="C76" s="1066">
        <v>8</v>
      </c>
      <c r="D76" s="1066"/>
      <c r="E76" s="1053"/>
      <c r="F76" s="1053"/>
      <c r="G76" s="1053"/>
      <c r="H76" s="323">
        <v>250</v>
      </c>
    </row>
    <row r="78" spans="1:8" ht="13.5" thickBot="1" x14ac:dyDescent="0.25"/>
    <row r="79" spans="1:8" ht="24.75" customHeight="1" thickBot="1" x14ac:dyDescent="0.25">
      <c r="B79" s="206" t="s">
        <v>30</v>
      </c>
      <c r="C79" s="991" t="s">
        <v>31</v>
      </c>
      <c r="D79" s="992"/>
      <c r="E79" s="992"/>
      <c r="F79" s="992"/>
      <c r="G79" s="993"/>
      <c r="H79" s="208" t="s">
        <v>100</v>
      </c>
    </row>
    <row r="80" spans="1:8" ht="76.5" customHeight="1" thickBot="1" x14ac:dyDescent="0.25">
      <c r="A80" s="313"/>
      <c r="B80" s="387" t="s">
        <v>162</v>
      </c>
      <c r="C80" s="989" t="s">
        <v>163</v>
      </c>
      <c r="D80" s="989"/>
      <c r="E80" s="990" t="s">
        <v>165</v>
      </c>
      <c r="F80" s="990"/>
      <c r="G80" s="990"/>
      <c r="H80" s="386">
        <v>75</v>
      </c>
    </row>
    <row r="81" spans="1:8" ht="74.25" customHeight="1" thickBot="1" x14ac:dyDescent="0.25">
      <c r="A81" s="313"/>
      <c r="B81" s="387" t="s">
        <v>166</v>
      </c>
      <c r="C81" s="989" t="s">
        <v>167</v>
      </c>
      <c r="D81" s="989"/>
      <c r="E81" s="990" t="s">
        <v>168</v>
      </c>
      <c r="F81" s="990"/>
      <c r="G81" s="990"/>
      <c r="H81" s="386">
        <v>186</v>
      </c>
    </row>
    <row r="82" spans="1:8" ht="72.75" customHeight="1" thickBot="1" x14ac:dyDescent="0.25">
      <c r="A82" s="313"/>
      <c r="B82" s="388" t="s">
        <v>171</v>
      </c>
      <c r="C82" s="989" t="s">
        <v>167</v>
      </c>
      <c r="D82" s="989"/>
      <c r="E82" s="990" t="s">
        <v>168</v>
      </c>
      <c r="F82" s="990"/>
      <c r="G82" s="990"/>
      <c r="H82" s="386">
        <v>300</v>
      </c>
    </row>
    <row r="83" spans="1:8" ht="76.5" customHeight="1" thickBot="1" x14ac:dyDescent="0.25">
      <c r="A83" s="313"/>
      <c r="B83" s="388" t="s">
        <v>172</v>
      </c>
      <c r="C83" s="989" t="s">
        <v>167</v>
      </c>
      <c r="D83" s="989"/>
      <c r="E83" s="990" t="s">
        <v>168</v>
      </c>
      <c r="F83" s="990"/>
      <c r="G83" s="990"/>
      <c r="H83" s="386">
        <v>330</v>
      </c>
    </row>
    <row r="84" spans="1:8" ht="71.25" customHeight="1" thickBot="1" x14ac:dyDescent="0.25">
      <c r="A84" s="313"/>
      <c r="B84" s="387" t="s">
        <v>170</v>
      </c>
      <c r="C84" s="989" t="s">
        <v>167</v>
      </c>
      <c r="D84" s="989"/>
      <c r="E84" s="990" t="s">
        <v>168</v>
      </c>
      <c r="F84" s="990"/>
      <c r="G84" s="990"/>
      <c r="H84" s="386">
        <v>240</v>
      </c>
    </row>
    <row r="85" spans="1:8" ht="81" customHeight="1" thickBot="1" x14ac:dyDescent="0.25">
      <c r="A85" s="313"/>
      <c r="B85" s="388" t="s">
        <v>169</v>
      </c>
      <c r="C85" s="989" t="s">
        <v>167</v>
      </c>
      <c r="D85" s="989"/>
      <c r="E85" s="990" t="s">
        <v>168</v>
      </c>
      <c r="F85" s="990"/>
      <c r="G85" s="990"/>
      <c r="H85" s="386">
        <v>340</v>
      </c>
    </row>
    <row r="86" spans="1:8" ht="79.5" customHeight="1" thickBot="1" x14ac:dyDescent="0.25">
      <c r="A86" s="313"/>
      <c r="B86" s="388" t="s">
        <v>173</v>
      </c>
      <c r="C86" s="989" t="s">
        <v>175</v>
      </c>
      <c r="D86" s="989"/>
      <c r="E86" s="990"/>
      <c r="F86" s="990"/>
      <c r="G86" s="990"/>
      <c r="H86" s="386">
        <v>600</v>
      </c>
    </row>
    <row r="87" spans="1:8" ht="80.25" customHeight="1" thickBot="1" x14ac:dyDescent="0.25">
      <c r="A87" s="313"/>
      <c r="B87" s="388" t="s">
        <v>174</v>
      </c>
      <c r="C87" s="989"/>
      <c r="D87" s="989"/>
      <c r="E87" s="990" t="s">
        <v>178</v>
      </c>
      <c r="F87" s="990"/>
      <c r="G87" s="990"/>
      <c r="H87" s="386" t="s">
        <v>179</v>
      </c>
    </row>
    <row r="88" spans="1:8" ht="84" customHeight="1" thickBot="1" x14ac:dyDescent="0.25">
      <c r="A88" s="313"/>
      <c r="B88" s="406" t="s">
        <v>176</v>
      </c>
      <c r="C88" s="989"/>
      <c r="D88" s="989"/>
      <c r="E88" s="990" t="s">
        <v>178</v>
      </c>
      <c r="F88" s="990"/>
      <c r="G88" s="990"/>
      <c r="H88" s="386" t="s">
        <v>181</v>
      </c>
    </row>
    <row r="89" spans="1:8" ht="75.75" customHeight="1" thickBot="1" x14ac:dyDescent="0.25">
      <c r="A89" s="313"/>
      <c r="B89" s="406" t="s">
        <v>183</v>
      </c>
      <c r="C89" s="989"/>
      <c r="D89" s="989"/>
      <c r="E89" s="990" t="s">
        <v>180</v>
      </c>
      <c r="F89" s="990"/>
      <c r="G89" s="990"/>
      <c r="H89" s="386" t="s">
        <v>179</v>
      </c>
    </row>
    <row r="90" spans="1:8" ht="94.5" customHeight="1" thickBot="1" x14ac:dyDescent="0.25">
      <c r="A90" s="313"/>
      <c r="B90" s="406" t="s">
        <v>184</v>
      </c>
      <c r="C90" s="989"/>
      <c r="D90" s="989"/>
      <c r="E90" s="990" t="s">
        <v>180</v>
      </c>
      <c r="F90" s="990"/>
      <c r="G90" s="990"/>
      <c r="H90" s="386" t="s">
        <v>181</v>
      </c>
    </row>
    <row r="93" spans="1:8" ht="20.25" x14ac:dyDescent="0.2">
      <c r="E93" s="562"/>
      <c r="F93" s="562"/>
      <c r="G93" s="562" t="s">
        <v>128</v>
      </c>
    </row>
  </sheetData>
  <mergeCells count="114">
    <mergeCell ref="C3:F3"/>
    <mergeCell ref="G3:H3"/>
    <mergeCell ref="G4:H4"/>
    <mergeCell ref="G5:H5"/>
    <mergeCell ref="G6:H6"/>
    <mergeCell ref="G7:H7"/>
    <mergeCell ref="B16:B19"/>
    <mergeCell ref="E16:F16"/>
    <mergeCell ref="E17:F17"/>
    <mergeCell ref="E18:F18"/>
    <mergeCell ref="E19:F19"/>
    <mergeCell ref="D20:D21"/>
    <mergeCell ref="E20:F20"/>
    <mergeCell ref="E21:F21"/>
    <mergeCell ref="E10:F10"/>
    <mergeCell ref="E11:F11"/>
    <mergeCell ref="D12:D15"/>
    <mergeCell ref="E12:F12"/>
    <mergeCell ref="E13:F13"/>
    <mergeCell ref="E14:F14"/>
    <mergeCell ref="E15:F15"/>
    <mergeCell ref="B27:B30"/>
    <mergeCell ref="D27:D30"/>
    <mergeCell ref="E27:F27"/>
    <mergeCell ref="E28:F28"/>
    <mergeCell ref="E29:F29"/>
    <mergeCell ref="E30:F30"/>
    <mergeCell ref="E22:F22"/>
    <mergeCell ref="E23:F23"/>
    <mergeCell ref="E24:F24"/>
    <mergeCell ref="E25:F25"/>
    <mergeCell ref="C26:D26"/>
    <mergeCell ref="E26:F26"/>
    <mergeCell ref="E31:F31"/>
    <mergeCell ref="E32:F32"/>
    <mergeCell ref="D33:D34"/>
    <mergeCell ref="E33:F33"/>
    <mergeCell ref="E34:F34"/>
    <mergeCell ref="E35:F35"/>
    <mergeCell ref="G26:H26"/>
    <mergeCell ref="E43:F43"/>
    <mergeCell ref="E44:F44"/>
    <mergeCell ref="D45:D48"/>
    <mergeCell ref="E45:F45"/>
    <mergeCell ref="E46:F46"/>
    <mergeCell ref="E47:F47"/>
    <mergeCell ref="E48:F48"/>
    <mergeCell ref="E36:F36"/>
    <mergeCell ref="D37:D42"/>
    <mergeCell ref="E37:F37"/>
    <mergeCell ref="E38:F38"/>
    <mergeCell ref="E40:F40"/>
    <mergeCell ref="E41:F41"/>
    <mergeCell ref="E42:F42"/>
    <mergeCell ref="C56:D56"/>
    <mergeCell ref="E56:G56"/>
    <mergeCell ref="C57:D57"/>
    <mergeCell ref="E57:G57"/>
    <mergeCell ref="C58:D58"/>
    <mergeCell ref="E58:G58"/>
    <mergeCell ref="E49:F49"/>
    <mergeCell ref="E50:F50"/>
    <mergeCell ref="D51:D55"/>
    <mergeCell ref="E51:F51"/>
    <mergeCell ref="E52:F52"/>
    <mergeCell ref="E53:F53"/>
    <mergeCell ref="E54:F54"/>
    <mergeCell ref="E55:F55"/>
    <mergeCell ref="B59:B60"/>
    <mergeCell ref="C59:D59"/>
    <mergeCell ref="E59:G59"/>
    <mergeCell ref="C60:D60"/>
    <mergeCell ref="E60:G60"/>
    <mergeCell ref="B61:B63"/>
    <mergeCell ref="C61:D61"/>
    <mergeCell ref="E61:G61"/>
    <mergeCell ref="C62:D62"/>
    <mergeCell ref="E62:G62"/>
    <mergeCell ref="B74:B76"/>
    <mergeCell ref="C74:D74"/>
    <mergeCell ref="E74:G74"/>
    <mergeCell ref="C75:D75"/>
    <mergeCell ref="E75:G76"/>
    <mergeCell ref="C76:D76"/>
    <mergeCell ref="C63:D63"/>
    <mergeCell ref="E63:G63"/>
    <mergeCell ref="D64:G66"/>
    <mergeCell ref="D67:G67"/>
    <mergeCell ref="D68:G69"/>
    <mergeCell ref="D70:G73"/>
    <mergeCell ref="C89:D89"/>
    <mergeCell ref="E89:G89"/>
    <mergeCell ref="C90:D90"/>
    <mergeCell ref="E90:G90"/>
    <mergeCell ref="E39:F39"/>
    <mergeCell ref="C86:D86"/>
    <mergeCell ref="E86:G86"/>
    <mergeCell ref="C87:D87"/>
    <mergeCell ref="E87:G87"/>
    <mergeCell ref="C88:D88"/>
    <mergeCell ref="E88:G88"/>
    <mergeCell ref="C83:D83"/>
    <mergeCell ref="E83:G83"/>
    <mergeCell ref="C84:D84"/>
    <mergeCell ref="E84:G84"/>
    <mergeCell ref="C85:D85"/>
    <mergeCell ref="E85:G85"/>
    <mergeCell ref="C79:G79"/>
    <mergeCell ref="C80:D80"/>
    <mergeCell ref="E80:G80"/>
    <mergeCell ref="C81:D81"/>
    <mergeCell ref="E81:G81"/>
    <mergeCell ref="C82:D82"/>
    <mergeCell ref="E82:G82"/>
  </mergeCells>
  <pageMargins left="0.11811023622047245" right="0.11811023622047245" top="0.11811023622047245" bottom="0.35433070866141736" header="0.31496062992125984" footer="0.31496062992125984"/>
  <pageSetup paperSize="9" scale="84" orientation="portrait" horizontalDpi="0" verticalDpi="0" r:id="rId1"/>
  <rowBreaks count="2" manualBreakCount="2">
    <brk id="42" max="7" man="1"/>
    <brk id="77" max="7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showWhiteSpace="0" view="pageBreakPreview" topLeftCell="A26" zoomScaleNormal="80" zoomScaleSheetLayoutView="100" zoomScalePageLayoutView="50" workbookViewId="0">
      <selection activeCell="C27" sqref="C27:H30"/>
    </sheetView>
  </sheetViews>
  <sheetFormatPr defaultColWidth="9" defaultRowHeight="12.75" x14ac:dyDescent="0.2"/>
  <cols>
    <col min="1" max="1" width="5" style="196" customWidth="1"/>
    <col min="2" max="2" width="32.33203125" style="196" customWidth="1"/>
    <col min="3" max="3" width="22.6640625" style="196" customWidth="1"/>
    <col min="4" max="4" width="10.6640625" style="196" customWidth="1"/>
    <col min="5" max="5" width="10.1640625" style="196" customWidth="1"/>
    <col min="6" max="6" width="11.83203125" style="196" customWidth="1"/>
    <col min="7" max="7" width="16.5" style="196" customWidth="1"/>
    <col min="8" max="8" width="19" style="196" customWidth="1"/>
    <col min="9" max="16384" width="9" style="196"/>
  </cols>
  <sheetData>
    <row r="1" spans="2:9" ht="11.25" hidden="1" customHeight="1" x14ac:dyDescent="0.2">
      <c r="B1" s="197"/>
      <c r="C1" s="198"/>
      <c r="D1" s="198"/>
      <c r="E1" s="197"/>
      <c r="F1" s="197"/>
      <c r="G1" s="197"/>
      <c r="H1" s="197"/>
    </row>
    <row r="2" spans="2:9" ht="11.25" customHeight="1" x14ac:dyDescent="0.2">
      <c r="B2" s="197"/>
      <c r="C2" s="198"/>
      <c r="D2" s="198"/>
      <c r="E2" s="197"/>
      <c r="F2" s="197"/>
      <c r="G2" s="197"/>
      <c r="H2" s="197"/>
    </row>
    <row r="3" spans="2:9" ht="14.1" customHeight="1" x14ac:dyDescent="0.2">
      <c r="B3" s="197"/>
      <c r="C3" s="954"/>
      <c r="D3" s="954"/>
      <c r="E3" s="954"/>
      <c r="F3" s="954"/>
      <c r="G3" s="955" t="s">
        <v>217</v>
      </c>
      <c r="H3" s="955"/>
    </row>
    <row r="4" spans="2:9" ht="14.1" customHeight="1" x14ac:dyDescent="0.2">
      <c r="B4" s="609" t="s">
        <v>82</v>
      </c>
      <c r="C4" s="200"/>
      <c r="D4" s="200"/>
      <c r="E4" s="201"/>
      <c r="F4" s="201"/>
      <c r="G4" s="958" t="s">
        <v>85</v>
      </c>
      <c r="H4" s="958"/>
    </row>
    <row r="5" spans="2:9" ht="14.1" customHeight="1" x14ac:dyDescent="0.2">
      <c r="B5" s="610" t="s">
        <v>83</v>
      </c>
      <c r="C5" s="203"/>
      <c r="D5" s="203"/>
      <c r="E5" s="203"/>
      <c r="F5" s="203"/>
      <c r="G5" s="959" t="s">
        <v>101</v>
      </c>
      <c r="H5" s="959"/>
    </row>
    <row r="6" spans="2:9" ht="30" customHeight="1" x14ac:dyDescent="0.2">
      <c r="B6" s="611" t="s">
        <v>89</v>
      </c>
      <c r="C6" s="205"/>
      <c r="D6" s="205"/>
      <c r="E6" s="205"/>
      <c r="F6" s="205"/>
      <c r="G6" s="960" t="s">
        <v>97</v>
      </c>
      <c r="H6" s="960"/>
    </row>
    <row r="7" spans="2:9" ht="29.25" customHeight="1" x14ac:dyDescent="0.2">
      <c r="B7" s="611" t="s">
        <v>84</v>
      </c>
      <c r="C7" s="205"/>
      <c r="D7" s="205"/>
      <c r="E7" s="205"/>
      <c r="F7" s="205"/>
      <c r="G7" s="961" t="s">
        <v>87</v>
      </c>
      <c r="H7" s="961"/>
    </row>
    <row r="8" spans="2:9" ht="11.25" customHeight="1" x14ac:dyDescent="0.2">
      <c r="B8" s="197"/>
      <c r="C8" s="198"/>
      <c r="D8" s="198"/>
      <c r="E8" s="197"/>
      <c r="F8" s="197"/>
      <c r="G8" s="197"/>
      <c r="H8" s="197"/>
    </row>
    <row r="9" spans="2:9" ht="14.1" customHeight="1" thickBot="1" x14ac:dyDescent="0.25">
      <c r="B9" s="205"/>
      <c r="C9" s="205"/>
      <c r="D9" s="205"/>
      <c r="E9" s="205"/>
      <c r="F9" s="205"/>
      <c r="G9" s="205"/>
      <c r="H9" s="205"/>
    </row>
    <row r="10" spans="2:9" ht="24.95" customHeight="1" thickBot="1" x14ac:dyDescent="0.25">
      <c r="B10" s="487" t="s">
        <v>30</v>
      </c>
      <c r="C10" s="488" t="s">
        <v>31</v>
      </c>
      <c r="D10" s="488" t="s">
        <v>96</v>
      </c>
      <c r="E10" s="1079" t="s">
        <v>3</v>
      </c>
      <c r="F10" s="1080"/>
      <c r="G10" s="488" t="s">
        <v>2</v>
      </c>
      <c r="H10" s="489" t="s">
        <v>100</v>
      </c>
    </row>
    <row r="11" spans="2:9" ht="21.95" customHeight="1" x14ac:dyDescent="0.2">
      <c r="B11" s="284" t="s">
        <v>0</v>
      </c>
      <c r="C11" s="605">
        <v>8</v>
      </c>
      <c r="D11" s="377">
        <v>6</v>
      </c>
      <c r="E11" s="1005">
        <v>280000</v>
      </c>
      <c r="F11" s="1006"/>
      <c r="G11" s="623">
        <v>115</v>
      </c>
      <c r="H11" s="631">
        <f>G11*6</f>
        <v>690</v>
      </c>
    </row>
    <row r="12" spans="2:9" ht="21.95" customHeight="1" x14ac:dyDescent="0.2">
      <c r="B12" s="211"/>
      <c r="C12" s="606">
        <v>10</v>
      </c>
      <c r="D12" s="1026">
        <v>11.7</v>
      </c>
      <c r="E12" s="997">
        <v>260000</v>
      </c>
      <c r="F12" s="998"/>
      <c r="G12" s="607">
        <v>170</v>
      </c>
      <c r="H12" s="626">
        <f>G12*11.7</f>
        <v>1988.9999999999998</v>
      </c>
      <c r="I12" s="196">
        <v>0.65200000000000002</v>
      </c>
    </row>
    <row r="13" spans="2:9" ht="21.95" customHeight="1" x14ac:dyDescent="0.2">
      <c r="B13" s="222"/>
      <c r="C13" s="606">
        <v>12</v>
      </c>
      <c r="D13" s="1026"/>
      <c r="E13" s="997">
        <v>250000</v>
      </c>
      <c r="F13" s="998"/>
      <c r="G13" s="607">
        <v>235</v>
      </c>
      <c r="H13" s="626">
        <f>G13*11.7</f>
        <v>2749.5</v>
      </c>
      <c r="I13" s="196">
        <v>0.94</v>
      </c>
    </row>
    <row r="14" spans="2:9" ht="21.95" customHeight="1" x14ac:dyDescent="0.2">
      <c r="B14" s="227"/>
      <c r="C14" s="606">
        <v>14</v>
      </c>
      <c r="D14" s="1026"/>
      <c r="E14" s="997">
        <v>250000</v>
      </c>
      <c r="F14" s="998"/>
      <c r="G14" s="607">
        <v>313</v>
      </c>
      <c r="H14" s="626">
        <f>G14*11.7</f>
        <v>3662.1</v>
      </c>
      <c r="I14" s="196">
        <v>1.252</v>
      </c>
    </row>
    <row r="15" spans="2:9" ht="21.95" customHeight="1" thickBot="1" x14ac:dyDescent="0.25">
      <c r="B15" s="229"/>
      <c r="C15" s="616">
        <v>16</v>
      </c>
      <c r="D15" s="1027"/>
      <c r="E15" s="999">
        <v>240000</v>
      </c>
      <c r="F15" s="1000"/>
      <c r="G15" s="608">
        <v>396</v>
      </c>
      <c r="H15" s="264">
        <f>G15*11.7</f>
        <v>4633.2</v>
      </c>
    </row>
    <row r="16" spans="2:9" ht="21.95" customHeight="1" x14ac:dyDescent="0.2">
      <c r="B16" s="994" t="s">
        <v>146</v>
      </c>
      <c r="C16" s="605">
        <v>10</v>
      </c>
      <c r="D16" s="377">
        <v>12</v>
      </c>
      <c r="E16" s="1005">
        <v>260000</v>
      </c>
      <c r="F16" s="1006"/>
      <c r="G16" s="623">
        <v>160</v>
      </c>
      <c r="H16" s="631">
        <f>G16*12</f>
        <v>1920</v>
      </c>
    </row>
    <row r="17" spans="2:9" ht="21.95" customHeight="1" x14ac:dyDescent="0.2">
      <c r="B17" s="995"/>
      <c r="C17" s="606">
        <v>12</v>
      </c>
      <c r="D17" s="617">
        <v>11.75</v>
      </c>
      <c r="E17" s="997">
        <v>245000</v>
      </c>
      <c r="F17" s="998"/>
      <c r="G17" s="607">
        <v>226</v>
      </c>
      <c r="H17" s="626">
        <f>G17*11.75</f>
        <v>2655.5</v>
      </c>
    </row>
    <row r="18" spans="2:9" ht="21.95" customHeight="1" x14ac:dyDescent="0.2">
      <c r="B18" s="995"/>
      <c r="C18" s="606">
        <v>14</v>
      </c>
      <c r="D18" s="617">
        <v>12.05</v>
      </c>
      <c r="E18" s="997">
        <v>245000</v>
      </c>
      <c r="F18" s="998"/>
      <c r="G18" s="607">
        <v>296</v>
      </c>
      <c r="H18" s="626">
        <f>G18*12.05</f>
        <v>3566.8</v>
      </c>
    </row>
    <row r="19" spans="2:9" ht="21.95" customHeight="1" thickBot="1" x14ac:dyDescent="0.25">
      <c r="B19" s="996"/>
      <c r="C19" s="632">
        <v>80</v>
      </c>
      <c r="D19" s="373"/>
      <c r="E19" s="999">
        <v>255000</v>
      </c>
      <c r="F19" s="1000"/>
      <c r="G19" s="374">
        <v>10062</v>
      </c>
      <c r="H19" s="375"/>
    </row>
    <row r="20" spans="2:9" ht="23.1" customHeight="1" x14ac:dyDescent="0.2">
      <c r="B20" s="427" t="s">
        <v>191</v>
      </c>
      <c r="C20" s="605" t="s">
        <v>189</v>
      </c>
      <c r="D20" s="623">
        <v>6</v>
      </c>
      <c r="E20" s="1005">
        <v>287000</v>
      </c>
      <c r="F20" s="1006"/>
      <c r="G20" s="623">
        <v>420</v>
      </c>
      <c r="H20" s="631">
        <f>420*6</f>
        <v>2520</v>
      </c>
    </row>
    <row r="21" spans="2:9" ht="23.1" customHeight="1" x14ac:dyDescent="0.2">
      <c r="B21" s="327" t="s">
        <v>192</v>
      </c>
      <c r="C21" s="624" t="s">
        <v>108</v>
      </c>
      <c r="D21" s="636">
        <v>12.05</v>
      </c>
      <c r="E21" s="1052">
        <v>300000</v>
      </c>
      <c r="F21" s="1052"/>
      <c r="G21" s="621">
        <v>727</v>
      </c>
      <c r="H21" s="457">
        <f>G21*6</f>
        <v>4362</v>
      </c>
      <c r="I21" s="196">
        <v>2.42</v>
      </c>
    </row>
    <row r="22" spans="2:9" ht="23.1" customHeight="1" x14ac:dyDescent="0.2">
      <c r="B22" s="222"/>
      <c r="C22" s="606" t="s">
        <v>109</v>
      </c>
      <c r="D22" s="607">
        <v>12</v>
      </c>
      <c r="E22" s="1051">
        <v>284000</v>
      </c>
      <c r="F22" s="1051"/>
      <c r="G22" s="620">
        <v>866</v>
      </c>
      <c r="H22" s="626">
        <f>G22*12</f>
        <v>10392</v>
      </c>
    </row>
    <row r="23" spans="2:9" ht="23.1" customHeight="1" x14ac:dyDescent="0.2">
      <c r="B23" s="222"/>
      <c r="C23" s="606" t="s">
        <v>186</v>
      </c>
      <c r="D23" s="426">
        <v>11.7</v>
      </c>
      <c r="E23" s="1051">
        <v>284000</v>
      </c>
      <c r="F23" s="1051"/>
      <c r="G23" s="620">
        <v>1366</v>
      </c>
      <c r="H23" s="626">
        <f>G23*11.7</f>
        <v>15982.199999999999</v>
      </c>
    </row>
    <row r="24" spans="2:9" ht="23.1" customHeight="1" x14ac:dyDescent="0.2">
      <c r="B24" s="262"/>
      <c r="C24" s="606" t="s">
        <v>110</v>
      </c>
      <c r="D24" s="224">
        <v>12.05</v>
      </c>
      <c r="E24" s="1051">
        <v>284000</v>
      </c>
      <c r="F24" s="1051"/>
      <c r="G24" s="620">
        <v>1931</v>
      </c>
      <c r="H24" s="626">
        <f>G24*12.05</f>
        <v>23268.550000000003</v>
      </c>
    </row>
    <row r="25" spans="2:9" ht="23.1" customHeight="1" thickBot="1" x14ac:dyDescent="0.25">
      <c r="B25" s="263"/>
      <c r="C25" s="616" t="s">
        <v>111</v>
      </c>
      <c r="D25" s="608">
        <v>12</v>
      </c>
      <c r="E25" s="1053">
        <v>284000</v>
      </c>
      <c r="F25" s="1053"/>
      <c r="G25" s="622">
        <v>3039</v>
      </c>
      <c r="H25" s="264">
        <f>G25*12</f>
        <v>36468</v>
      </c>
    </row>
    <row r="26" spans="2:9" ht="39.950000000000003" customHeight="1" thickBot="1" x14ac:dyDescent="0.25">
      <c r="B26" s="628" t="s">
        <v>159</v>
      </c>
      <c r="C26" s="964" t="s">
        <v>218</v>
      </c>
      <c r="D26" s="964"/>
      <c r="E26" s="1063">
        <v>306000</v>
      </c>
      <c r="F26" s="1063"/>
      <c r="G26" s="1063">
        <v>10400</v>
      </c>
      <c r="H26" s="1101"/>
      <c r="I26" s="633">
        <v>34</v>
      </c>
    </row>
    <row r="27" spans="2:9" ht="23.25" customHeight="1" x14ac:dyDescent="0.2">
      <c r="B27" s="1071" t="s">
        <v>205</v>
      </c>
      <c r="C27" s="605" t="s">
        <v>206</v>
      </c>
      <c r="D27" s="950">
        <v>6</v>
      </c>
      <c r="E27" s="1005">
        <v>282000</v>
      </c>
      <c r="F27" s="1006"/>
      <c r="G27" s="630">
        <v>353</v>
      </c>
      <c r="H27" s="631">
        <f>G27*6</f>
        <v>2118</v>
      </c>
      <c r="I27" s="196">
        <v>1.25</v>
      </c>
    </row>
    <row r="28" spans="2:9" ht="21.95" customHeight="1" x14ac:dyDescent="0.2">
      <c r="B28" s="1072"/>
      <c r="C28" s="516" t="s">
        <v>199</v>
      </c>
      <c r="D28" s="951"/>
      <c r="E28" s="1051">
        <v>282000</v>
      </c>
      <c r="F28" s="1051"/>
      <c r="G28" s="607">
        <v>430</v>
      </c>
      <c r="H28" s="226">
        <f>G28*D27</f>
        <v>2580</v>
      </c>
      <c r="I28" s="196" t="s">
        <v>198</v>
      </c>
    </row>
    <row r="29" spans="2:9" ht="21.95" customHeight="1" x14ac:dyDescent="0.2">
      <c r="B29" s="1072"/>
      <c r="C29" s="606" t="s">
        <v>103</v>
      </c>
      <c r="D29" s="951"/>
      <c r="E29" s="1051">
        <v>278000</v>
      </c>
      <c r="F29" s="1051"/>
      <c r="G29" s="607">
        <v>534</v>
      </c>
      <c r="H29" s="226">
        <f>G29*6</f>
        <v>3204</v>
      </c>
    </row>
    <row r="30" spans="2:9" ht="21.95" customHeight="1" x14ac:dyDescent="0.2">
      <c r="B30" s="1072"/>
      <c r="C30" s="606" t="s">
        <v>104</v>
      </c>
      <c r="D30" s="951"/>
      <c r="E30" s="1051">
        <v>278000</v>
      </c>
      <c r="F30" s="1051"/>
      <c r="G30" s="607">
        <v>678</v>
      </c>
      <c r="H30" s="226">
        <f>G30*6</f>
        <v>4068</v>
      </c>
    </row>
    <row r="31" spans="2:9" ht="21.95" customHeight="1" x14ac:dyDescent="0.2">
      <c r="B31" s="269"/>
      <c r="C31" s="624" t="s">
        <v>190</v>
      </c>
      <c r="D31" s="624">
        <v>5.8</v>
      </c>
      <c r="E31" s="1052">
        <v>285000</v>
      </c>
      <c r="F31" s="1052"/>
      <c r="G31" s="448">
        <v>830</v>
      </c>
      <c r="H31" s="449">
        <f>G31*6</f>
        <v>4980</v>
      </c>
      <c r="I31" s="196">
        <v>2.9</v>
      </c>
    </row>
    <row r="32" spans="2:9" ht="21.95" customHeight="1" x14ac:dyDescent="0.2">
      <c r="B32" s="269"/>
      <c r="C32" s="606" t="s">
        <v>105</v>
      </c>
      <c r="D32" s="606">
        <v>6</v>
      </c>
      <c r="E32" s="1051">
        <v>278000</v>
      </c>
      <c r="F32" s="1051"/>
      <c r="G32" s="607">
        <v>792</v>
      </c>
      <c r="H32" s="226">
        <f>G32*6</f>
        <v>4752</v>
      </c>
    </row>
    <row r="33" spans="2:9" ht="21.95" customHeight="1" x14ac:dyDescent="0.2">
      <c r="B33" s="269"/>
      <c r="C33" s="606" t="s">
        <v>197</v>
      </c>
      <c r="D33" s="951">
        <v>10</v>
      </c>
      <c r="E33" s="1051">
        <v>278000</v>
      </c>
      <c r="F33" s="1051"/>
      <c r="G33" s="607">
        <v>1225</v>
      </c>
      <c r="H33" s="226">
        <f>G33*10</f>
        <v>12250</v>
      </c>
      <c r="I33" s="196">
        <v>4.4000000000000004</v>
      </c>
    </row>
    <row r="34" spans="2:9" ht="21.95" customHeight="1" x14ac:dyDescent="0.2">
      <c r="B34" s="269"/>
      <c r="C34" s="624" t="s">
        <v>188</v>
      </c>
      <c r="D34" s="951"/>
      <c r="E34" s="1052">
        <v>285000</v>
      </c>
      <c r="F34" s="1052"/>
      <c r="G34" s="448">
        <v>1710</v>
      </c>
      <c r="H34" s="449">
        <f>G34*10</f>
        <v>17100</v>
      </c>
      <c r="I34" s="196">
        <v>6</v>
      </c>
    </row>
    <row r="35" spans="2:9" ht="21.95" customHeight="1" thickBot="1" x14ac:dyDescent="0.25">
      <c r="B35" s="269"/>
      <c r="C35" s="606" t="s">
        <v>107</v>
      </c>
      <c r="D35" s="606">
        <v>11.7</v>
      </c>
      <c r="E35" s="1051">
        <v>290000</v>
      </c>
      <c r="F35" s="1051"/>
      <c r="G35" s="607">
        <v>2439</v>
      </c>
      <c r="H35" s="349">
        <f>G35*11.7</f>
        <v>28536.3</v>
      </c>
    </row>
    <row r="36" spans="2:9" ht="21.95" hidden="1" customHeight="1" thickBot="1" x14ac:dyDescent="0.25">
      <c r="B36" s="271"/>
      <c r="C36" s="616" t="s">
        <v>182</v>
      </c>
      <c r="D36" s="350">
        <v>10.199999999999999</v>
      </c>
      <c r="E36" s="1094">
        <v>400000</v>
      </c>
      <c r="F36" s="1094"/>
      <c r="G36" s="350">
        <v>3364</v>
      </c>
      <c r="H36" s="352">
        <f>G36*10.2</f>
        <v>34312.799999999996</v>
      </c>
    </row>
    <row r="37" spans="2:9" ht="24.95" customHeight="1" x14ac:dyDescent="0.2">
      <c r="B37" s="627" t="s">
        <v>140</v>
      </c>
      <c r="C37" s="640" t="s">
        <v>57</v>
      </c>
      <c r="D37" s="962">
        <v>6</v>
      </c>
      <c r="E37" s="1059">
        <v>335000</v>
      </c>
      <c r="F37" s="1060"/>
      <c r="G37" s="641">
        <v>456</v>
      </c>
      <c r="H37" s="455">
        <f t="shared" ref="H37:H41" si="0">G37*6</f>
        <v>2736</v>
      </c>
      <c r="I37" s="196">
        <v>1.36</v>
      </c>
    </row>
    <row r="38" spans="2:9" ht="24.95" customHeight="1" x14ac:dyDescent="0.2">
      <c r="B38" s="628"/>
      <c r="C38" s="613" t="s">
        <v>133</v>
      </c>
      <c r="D38" s="963"/>
      <c r="E38" s="997">
        <v>315000</v>
      </c>
      <c r="F38" s="998"/>
      <c r="G38" s="275">
        <v>570</v>
      </c>
      <c r="H38" s="626">
        <f>G38*6</f>
        <v>3420</v>
      </c>
    </row>
    <row r="39" spans="2:9" ht="24.95" customHeight="1" x14ac:dyDescent="0.2">
      <c r="B39" s="276"/>
      <c r="C39" s="613" t="s">
        <v>204</v>
      </c>
      <c r="D39" s="963"/>
      <c r="E39" s="997">
        <v>336000</v>
      </c>
      <c r="F39" s="998"/>
      <c r="G39" s="275">
        <v>470</v>
      </c>
      <c r="H39" s="626">
        <f t="shared" si="0"/>
        <v>2820</v>
      </c>
      <c r="I39" s="196">
        <v>1.375</v>
      </c>
    </row>
    <row r="40" spans="2:9" ht="24.95" customHeight="1" x14ac:dyDescent="0.2">
      <c r="B40" s="276"/>
      <c r="C40" s="613" t="s">
        <v>125</v>
      </c>
      <c r="D40" s="963"/>
      <c r="E40" s="997">
        <v>320000</v>
      </c>
      <c r="F40" s="998"/>
      <c r="G40" s="275">
        <v>770</v>
      </c>
      <c r="H40" s="626">
        <f>G40*6</f>
        <v>4620</v>
      </c>
      <c r="I40" s="196">
        <v>2.4</v>
      </c>
    </row>
    <row r="41" spans="2:9" ht="24.95" customHeight="1" thickBot="1" x14ac:dyDescent="0.25">
      <c r="B41" s="598"/>
      <c r="C41" s="614" t="s">
        <v>124</v>
      </c>
      <c r="D41" s="1087"/>
      <c r="E41" s="999">
        <v>300000</v>
      </c>
      <c r="F41" s="1000"/>
      <c r="G41" s="599">
        <v>900</v>
      </c>
      <c r="H41" s="264">
        <f t="shared" si="0"/>
        <v>5400</v>
      </c>
    </row>
    <row r="42" spans="2:9" ht="24.95" customHeight="1" thickBot="1" x14ac:dyDescent="0.25">
      <c r="B42" s="206" t="s">
        <v>30</v>
      </c>
      <c r="C42" s="207" t="s">
        <v>31</v>
      </c>
      <c r="D42" s="207" t="s">
        <v>96</v>
      </c>
      <c r="E42" s="991" t="s">
        <v>3</v>
      </c>
      <c r="F42" s="993"/>
      <c r="G42" s="207" t="s">
        <v>2</v>
      </c>
      <c r="H42" s="208" t="s">
        <v>100</v>
      </c>
    </row>
    <row r="43" spans="2:9" ht="24.95" customHeight="1" x14ac:dyDescent="0.2">
      <c r="B43" s="637"/>
      <c r="C43" s="478" t="s">
        <v>223</v>
      </c>
      <c r="D43" s="962">
        <v>6</v>
      </c>
      <c r="E43" s="1045">
        <v>315000</v>
      </c>
      <c r="F43" s="1046"/>
      <c r="G43" s="638">
        <v>960</v>
      </c>
      <c r="H43" s="639">
        <f>G43*6</f>
        <v>5760</v>
      </c>
      <c r="I43" s="196">
        <v>3.05</v>
      </c>
    </row>
    <row r="44" spans="2:9" ht="24.95" customHeight="1" x14ac:dyDescent="0.2">
      <c r="B44" s="276"/>
      <c r="C44" s="478" t="s">
        <v>122</v>
      </c>
      <c r="D44" s="963"/>
      <c r="E44" s="1045">
        <v>315000</v>
      </c>
      <c r="F44" s="1046"/>
      <c r="G44" s="480">
        <v>1135</v>
      </c>
      <c r="H44" s="457">
        <f>G44*D43</f>
        <v>6810</v>
      </c>
      <c r="I44" s="196">
        <v>3.6</v>
      </c>
    </row>
    <row r="45" spans="2:9" ht="24.95" customHeight="1" x14ac:dyDescent="0.2">
      <c r="B45" s="276"/>
      <c r="C45" s="613" t="s">
        <v>120</v>
      </c>
      <c r="D45" s="963"/>
      <c r="E45" s="997">
        <v>316000</v>
      </c>
      <c r="F45" s="998"/>
      <c r="G45" s="275">
        <v>1200</v>
      </c>
      <c r="H45" s="626">
        <f>G45*D45</f>
        <v>0</v>
      </c>
      <c r="I45" s="196">
        <v>3.8</v>
      </c>
    </row>
    <row r="46" spans="2:9" ht="24.95" hidden="1" customHeight="1" x14ac:dyDescent="0.2">
      <c r="B46" s="276"/>
      <c r="C46" s="619" t="s">
        <v>203</v>
      </c>
      <c r="D46" s="963"/>
      <c r="E46" s="1039">
        <v>320000</v>
      </c>
      <c r="F46" s="1040"/>
      <c r="G46" s="288">
        <v>1600</v>
      </c>
      <c r="H46" s="289">
        <f>G46*6</f>
        <v>9600</v>
      </c>
      <c r="I46" s="196">
        <v>5</v>
      </c>
    </row>
    <row r="47" spans="2:9" ht="24.95" customHeight="1" x14ac:dyDescent="0.2">
      <c r="B47" s="276"/>
      <c r="C47" s="490" t="s">
        <v>203</v>
      </c>
      <c r="D47" s="963"/>
      <c r="E47" s="1045">
        <v>320000</v>
      </c>
      <c r="F47" s="1046"/>
      <c r="G47" s="451">
        <v>1600</v>
      </c>
      <c r="H47" s="618">
        <f>G47*6</f>
        <v>9600</v>
      </c>
      <c r="I47" s="196">
        <v>5</v>
      </c>
    </row>
    <row r="48" spans="2:9" ht="24.95" customHeight="1" x14ac:dyDescent="0.2">
      <c r="B48" s="276"/>
      <c r="C48" s="490" t="s">
        <v>121</v>
      </c>
      <c r="D48" s="963"/>
      <c r="E48" s="1045">
        <v>315000</v>
      </c>
      <c r="F48" s="1046"/>
      <c r="G48" s="451">
        <v>2365</v>
      </c>
      <c r="H48" s="618">
        <f>G48*6</f>
        <v>14190</v>
      </c>
      <c r="I48" s="196">
        <v>7.5</v>
      </c>
    </row>
    <row r="49" spans="2:9" ht="24.95" customHeight="1" thickBot="1" x14ac:dyDescent="0.25">
      <c r="B49" s="276"/>
      <c r="C49" s="615" t="s">
        <v>187</v>
      </c>
      <c r="D49" s="1087"/>
      <c r="E49" s="1039">
        <v>315000</v>
      </c>
      <c r="F49" s="1040"/>
      <c r="G49" s="288">
        <v>2993</v>
      </c>
      <c r="H49" s="629">
        <f>G49*6</f>
        <v>17958</v>
      </c>
      <c r="I49" s="196">
        <v>9.5</v>
      </c>
    </row>
    <row r="50" spans="2:9" s="210" customFormat="1" ht="24.95" customHeight="1" thickBot="1" x14ac:dyDescent="0.25">
      <c r="B50" s="214" t="s">
        <v>127</v>
      </c>
      <c r="C50" s="213" t="s">
        <v>126</v>
      </c>
      <c r="D50" s="213">
        <v>6</v>
      </c>
      <c r="E50" s="1034">
        <v>297000</v>
      </c>
      <c r="F50" s="1035"/>
      <c r="G50" s="215">
        <v>390</v>
      </c>
      <c r="H50" s="216">
        <f>G50*6</f>
        <v>2340</v>
      </c>
    </row>
    <row r="51" spans="2:9" ht="24.95" customHeight="1" x14ac:dyDescent="0.2">
      <c r="B51" s="211" t="s">
        <v>19</v>
      </c>
      <c r="C51" s="612">
        <v>6.5</v>
      </c>
      <c r="D51" s="218">
        <v>11.7</v>
      </c>
      <c r="E51" s="1005">
        <v>315000</v>
      </c>
      <c r="F51" s="1006"/>
      <c r="G51" s="625">
        <v>1937</v>
      </c>
      <c r="H51" s="221">
        <f>G51*D51</f>
        <v>22662.899999999998</v>
      </c>
    </row>
    <row r="52" spans="2:9" ht="24.95" customHeight="1" x14ac:dyDescent="0.2">
      <c r="B52" s="222"/>
      <c r="C52" s="606">
        <v>8</v>
      </c>
      <c r="D52" s="952">
        <v>12</v>
      </c>
      <c r="E52" s="997">
        <v>310000</v>
      </c>
      <c r="F52" s="998"/>
      <c r="G52" s="620">
        <v>2186</v>
      </c>
      <c r="H52" s="226">
        <f>G52*12</f>
        <v>26232</v>
      </c>
    </row>
    <row r="53" spans="2:9" ht="24.95" customHeight="1" x14ac:dyDescent="0.2">
      <c r="B53" s="222"/>
      <c r="C53" s="606">
        <v>10</v>
      </c>
      <c r="D53" s="952"/>
      <c r="E53" s="997">
        <v>320000</v>
      </c>
      <c r="F53" s="998"/>
      <c r="G53" s="620">
        <v>2880</v>
      </c>
      <c r="H53" s="226">
        <f>G53*12</f>
        <v>34560</v>
      </c>
    </row>
    <row r="54" spans="2:9" ht="24.95" customHeight="1" x14ac:dyDescent="0.2">
      <c r="B54" s="227"/>
      <c r="C54" s="606">
        <v>12</v>
      </c>
      <c r="D54" s="952"/>
      <c r="E54" s="997">
        <v>320000</v>
      </c>
      <c r="F54" s="998"/>
      <c r="G54" s="620">
        <v>3456</v>
      </c>
      <c r="H54" s="226">
        <f>G54*12</f>
        <v>41472</v>
      </c>
    </row>
    <row r="55" spans="2:9" ht="24.95" customHeight="1" x14ac:dyDescent="0.2">
      <c r="B55" s="227"/>
      <c r="C55" s="606">
        <v>14</v>
      </c>
      <c r="D55" s="952"/>
      <c r="E55" s="997">
        <v>340000</v>
      </c>
      <c r="F55" s="998"/>
      <c r="G55" s="620">
        <v>4320</v>
      </c>
      <c r="H55" s="226">
        <f>G55*12</f>
        <v>51840</v>
      </c>
    </row>
    <row r="56" spans="2:9" ht="24.95" customHeight="1" thickBot="1" x14ac:dyDescent="0.25">
      <c r="B56" s="229"/>
      <c r="C56" s="616">
        <v>16</v>
      </c>
      <c r="D56" s="953"/>
      <c r="E56" s="999">
        <v>340000</v>
      </c>
      <c r="F56" s="1000"/>
      <c r="G56" s="622">
        <v>4930</v>
      </c>
      <c r="H56" s="233">
        <f>G56*12</f>
        <v>59160</v>
      </c>
    </row>
    <row r="57" spans="2:9" ht="30" customHeight="1" x14ac:dyDescent="0.2">
      <c r="B57" s="635" t="s">
        <v>221</v>
      </c>
      <c r="C57" s="974" t="s">
        <v>116</v>
      </c>
      <c r="D57" s="975"/>
      <c r="E57" s="1002"/>
      <c r="F57" s="1003"/>
      <c r="G57" s="1004"/>
      <c r="H57" s="277">
        <v>6100</v>
      </c>
    </row>
    <row r="58" spans="2:9" ht="30" customHeight="1" thickBot="1" x14ac:dyDescent="0.25">
      <c r="B58" s="628" t="s">
        <v>115</v>
      </c>
      <c r="C58" s="976" t="s">
        <v>222</v>
      </c>
      <c r="D58" s="977"/>
      <c r="E58" s="1019"/>
      <c r="F58" s="1020"/>
      <c r="G58" s="1021"/>
      <c r="H58" s="226">
        <v>9600</v>
      </c>
    </row>
    <row r="59" spans="2:9" ht="30" hidden="1" customHeight="1" thickBot="1" x14ac:dyDescent="0.25">
      <c r="B59" s="317"/>
      <c r="C59" s="978" t="s">
        <v>117</v>
      </c>
      <c r="D59" s="979"/>
      <c r="E59" s="1031"/>
      <c r="F59" s="1032"/>
      <c r="G59" s="1033"/>
      <c r="H59" s="233">
        <v>10150</v>
      </c>
    </row>
    <row r="60" spans="2:9" ht="30" customHeight="1" thickBot="1" x14ac:dyDescent="0.25">
      <c r="B60" s="214" t="s">
        <v>219</v>
      </c>
      <c r="C60" s="1097" t="s">
        <v>160</v>
      </c>
      <c r="D60" s="1097"/>
      <c r="E60" s="1098"/>
      <c r="F60" s="1099"/>
      <c r="G60" s="1100"/>
      <c r="H60" s="634">
        <v>4005</v>
      </c>
    </row>
    <row r="61" spans="2:9" ht="23.25" customHeight="1" x14ac:dyDescent="0.2">
      <c r="B61" s="1009" t="s">
        <v>153</v>
      </c>
      <c r="C61" s="950" t="s">
        <v>154</v>
      </c>
      <c r="D61" s="950"/>
      <c r="E61" s="1017" t="s">
        <v>155</v>
      </c>
      <c r="F61" s="1017"/>
      <c r="G61" s="1017"/>
      <c r="H61" s="277">
        <v>1000</v>
      </c>
    </row>
    <row r="62" spans="2:9" ht="24" customHeight="1" x14ac:dyDescent="0.2">
      <c r="B62" s="1010"/>
      <c r="C62" s="951" t="s">
        <v>156</v>
      </c>
      <c r="D62" s="951"/>
      <c r="E62" s="1018" t="s">
        <v>157</v>
      </c>
      <c r="F62" s="1018"/>
      <c r="G62" s="1018"/>
      <c r="H62" s="226">
        <v>1900</v>
      </c>
    </row>
    <row r="63" spans="2:9" ht="24" customHeight="1" x14ac:dyDescent="0.2">
      <c r="B63" s="1010"/>
      <c r="C63" s="951" t="s">
        <v>156</v>
      </c>
      <c r="D63" s="951"/>
      <c r="E63" s="1018" t="s">
        <v>158</v>
      </c>
      <c r="F63" s="1018"/>
      <c r="G63" s="1018"/>
      <c r="H63" s="226">
        <v>1500</v>
      </c>
    </row>
    <row r="64" spans="2:9" ht="21.75" customHeight="1" thickBot="1" x14ac:dyDescent="0.25">
      <c r="B64" s="1011"/>
      <c r="C64" s="1095" t="s">
        <v>156</v>
      </c>
      <c r="D64" s="1095"/>
      <c r="E64" s="1096" t="s">
        <v>220</v>
      </c>
      <c r="F64" s="1096"/>
      <c r="G64" s="1096"/>
      <c r="H64" s="529">
        <v>1350</v>
      </c>
    </row>
    <row r="65" spans="1:8" ht="30" customHeight="1" x14ac:dyDescent="0.2">
      <c r="A65" s="320"/>
      <c r="B65" s="379" t="s">
        <v>134</v>
      </c>
      <c r="C65" s="612" t="s">
        <v>135</v>
      </c>
      <c r="D65" s="983" t="s">
        <v>143</v>
      </c>
      <c r="E65" s="984"/>
      <c r="F65" s="984"/>
      <c r="G65" s="985"/>
      <c r="H65" s="378">
        <v>260</v>
      </c>
    </row>
    <row r="66" spans="1:8" ht="23.25" customHeight="1" x14ac:dyDescent="0.2">
      <c r="A66" s="313"/>
      <c r="B66" s="325"/>
      <c r="C66" s="606" t="s">
        <v>136</v>
      </c>
      <c r="D66" s="983"/>
      <c r="E66" s="984"/>
      <c r="F66" s="984"/>
      <c r="G66" s="985"/>
      <c r="H66" s="322">
        <v>170</v>
      </c>
    </row>
    <row r="67" spans="1:8" ht="26.25" customHeight="1" thickBot="1" x14ac:dyDescent="0.25">
      <c r="A67" s="313"/>
      <c r="B67" s="325"/>
      <c r="C67" s="615" t="s">
        <v>137</v>
      </c>
      <c r="D67" s="983"/>
      <c r="E67" s="984"/>
      <c r="F67" s="984"/>
      <c r="G67" s="985"/>
      <c r="H67" s="385">
        <v>100</v>
      </c>
    </row>
    <row r="68" spans="1:8" ht="26.25" customHeight="1" thickBot="1" x14ac:dyDescent="0.25">
      <c r="A68" s="313"/>
      <c r="B68" s="526" t="s">
        <v>213</v>
      </c>
      <c r="C68" s="342"/>
      <c r="D68" s="1076" t="s">
        <v>215</v>
      </c>
      <c r="E68" s="1077"/>
      <c r="F68" s="1077"/>
      <c r="G68" s="1078"/>
      <c r="H68" s="386">
        <v>1230</v>
      </c>
    </row>
    <row r="69" spans="1:8" ht="24.95" customHeight="1" x14ac:dyDescent="0.2">
      <c r="A69" s="320"/>
      <c r="B69" s="379"/>
      <c r="C69" s="527">
        <v>3.2</v>
      </c>
      <c r="D69" s="1073" t="s">
        <v>212</v>
      </c>
      <c r="E69" s="1073"/>
      <c r="F69" s="1073"/>
      <c r="G69" s="1073"/>
      <c r="H69" s="378">
        <v>2150</v>
      </c>
    </row>
    <row r="70" spans="1:8" ht="24.95" customHeight="1" x14ac:dyDescent="0.2">
      <c r="A70" s="320"/>
      <c r="B70" s="379" t="s">
        <v>144</v>
      </c>
      <c r="C70" s="524">
        <v>4</v>
      </c>
      <c r="D70" s="1074"/>
      <c r="E70" s="1074"/>
      <c r="F70" s="1074"/>
      <c r="G70" s="1074"/>
      <c r="H70" s="322">
        <v>2150</v>
      </c>
    </row>
    <row r="71" spans="1:8" ht="30.95" customHeight="1" x14ac:dyDescent="0.2">
      <c r="A71" s="320"/>
      <c r="B71" s="379"/>
      <c r="C71" s="525" t="s">
        <v>207</v>
      </c>
      <c r="D71" s="1039" t="s">
        <v>211</v>
      </c>
      <c r="E71" s="1075"/>
      <c r="F71" s="1075"/>
      <c r="G71" s="1040"/>
      <c r="H71" s="322">
        <v>2925</v>
      </c>
    </row>
    <row r="72" spans="1:8" ht="30.95" customHeight="1" x14ac:dyDescent="0.2">
      <c r="A72" s="320"/>
      <c r="B72" s="379"/>
      <c r="C72" s="525" t="s">
        <v>210</v>
      </c>
      <c r="D72" s="1036"/>
      <c r="E72" s="1037"/>
      <c r="F72" s="1037"/>
      <c r="G72" s="1038"/>
      <c r="H72" s="322">
        <v>2875</v>
      </c>
    </row>
    <row r="73" spans="1:8" ht="30.95" customHeight="1" thickBot="1" x14ac:dyDescent="0.25">
      <c r="A73" s="320"/>
      <c r="B73" s="379"/>
      <c r="C73" s="525" t="s">
        <v>209</v>
      </c>
      <c r="D73" s="1036"/>
      <c r="E73" s="1037"/>
      <c r="F73" s="1037"/>
      <c r="G73" s="1038"/>
      <c r="H73" s="322">
        <v>3450</v>
      </c>
    </row>
    <row r="74" spans="1:8" ht="30.95" hidden="1" customHeight="1" thickBot="1" x14ac:dyDescent="0.25">
      <c r="A74" s="313"/>
      <c r="B74" s="325"/>
      <c r="C74" s="591" t="s">
        <v>208</v>
      </c>
      <c r="D74" s="1036"/>
      <c r="E74" s="1037"/>
      <c r="F74" s="1037"/>
      <c r="G74" s="1038"/>
      <c r="H74" s="385">
        <v>3525</v>
      </c>
    </row>
    <row r="75" spans="1:8" ht="24.95" customHeight="1" x14ac:dyDescent="0.2">
      <c r="A75" s="313"/>
      <c r="B75" s="1088" t="s">
        <v>201</v>
      </c>
      <c r="C75" s="1090">
        <v>1.2</v>
      </c>
      <c r="D75" s="1090"/>
      <c r="E75" s="1082"/>
      <c r="F75" s="1082"/>
      <c r="G75" s="1082"/>
      <c r="H75" s="321">
        <v>340</v>
      </c>
    </row>
    <row r="76" spans="1:8" ht="24.95" customHeight="1" x14ac:dyDescent="0.2">
      <c r="A76" s="313"/>
      <c r="B76" s="1089"/>
      <c r="C76" s="1091">
        <v>6.5</v>
      </c>
      <c r="D76" s="1091"/>
      <c r="E76" s="1051" t="s">
        <v>202</v>
      </c>
      <c r="F76" s="1051"/>
      <c r="G76" s="1051"/>
      <c r="H76" s="322">
        <v>250</v>
      </c>
    </row>
    <row r="77" spans="1:8" ht="24.95" customHeight="1" thickBot="1" x14ac:dyDescent="0.25">
      <c r="A77" s="313"/>
      <c r="B77" s="1065"/>
      <c r="C77" s="1066">
        <v>8</v>
      </c>
      <c r="D77" s="1066"/>
      <c r="E77" s="1053"/>
      <c r="F77" s="1053"/>
      <c r="G77" s="1053"/>
      <c r="H77" s="323">
        <v>250</v>
      </c>
    </row>
    <row r="79" spans="1:8" ht="13.5" thickBot="1" x14ac:dyDescent="0.25"/>
    <row r="80" spans="1:8" ht="24.75" customHeight="1" thickBot="1" x14ac:dyDescent="0.25">
      <c r="B80" s="206" t="s">
        <v>30</v>
      </c>
      <c r="C80" s="991" t="s">
        <v>31</v>
      </c>
      <c r="D80" s="992"/>
      <c r="E80" s="992"/>
      <c r="F80" s="992"/>
      <c r="G80" s="993"/>
      <c r="H80" s="208" t="s">
        <v>100</v>
      </c>
    </row>
    <row r="81" spans="1:8" ht="76.5" customHeight="1" thickBot="1" x14ac:dyDescent="0.25">
      <c r="A81" s="313"/>
      <c r="B81" s="387" t="s">
        <v>162</v>
      </c>
      <c r="C81" s="989" t="s">
        <v>163</v>
      </c>
      <c r="D81" s="989"/>
      <c r="E81" s="990" t="s">
        <v>165</v>
      </c>
      <c r="F81" s="990"/>
      <c r="G81" s="990"/>
      <c r="H81" s="386">
        <v>75</v>
      </c>
    </row>
    <row r="82" spans="1:8" ht="74.25" customHeight="1" thickBot="1" x14ac:dyDescent="0.25">
      <c r="A82" s="313"/>
      <c r="B82" s="387" t="s">
        <v>166</v>
      </c>
      <c r="C82" s="989" t="s">
        <v>167</v>
      </c>
      <c r="D82" s="989"/>
      <c r="E82" s="990" t="s">
        <v>168</v>
      </c>
      <c r="F82" s="990"/>
      <c r="G82" s="990"/>
      <c r="H82" s="386">
        <v>186</v>
      </c>
    </row>
    <row r="83" spans="1:8" ht="72.75" customHeight="1" thickBot="1" x14ac:dyDescent="0.25">
      <c r="A83" s="313"/>
      <c r="B83" s="388" t="s">
        <v>171</v>
      </c>
      <c r="C83" s="989" t="s">
        <v>167</v>
      </c>
      <c r="D83" s="989"/>
      <c r="E83" s="990" t="s">
        <v>168</v>
      </c>
      <c r="F83" s="990"/>
      <c r="G83" s="990"/>
      <c r="H83" s="386">
        <v>300</v>
      </c>
    </row>
    <row r="84" spans="1:8" ht="76.5" customHeight="1" thickBot="1" x14ac:dyDescent="0.25">
      <c r="A84" s="313"/>
      <c r="B84" s="388" t="s">
        <v>172</v>
      </c>
      <c r="C84" s="989" t="s">
        <v>167</v>
      </c>
      <c r="D84" s="989"/>
      <c r="E84" s="990" t="s">
        <v>168</v>
      </c>
      <c r="F84" s="990"/>
      <c r="G84" s="990"/>
      <c r="H84" s="386">
        <v>330</v>
      </c>
    </row>
    <row r="85" spans="1:8" ht="71.25" customHeight="1" thickBot="1" x14ac:dyDescent="0.25">
      <c r="A85" s="313"/>
      <c r="B85" s="387" t="s">
        <v>170</v>
      </c>
      <c r="C85" s="989" t="s">
        <v>167</v>
      </c>
      <c r="D85" s="989"/>
      <c r="E85" s="990" t="s">
        <v>168</v>
      </c>
      <c r="F85" s="990"/>
      <c r="G85" s="990"/>
      <c r="H85" s="386">
        <v>240</v>
      </c>
    </row>
    <row r="86" spans="1:8" ht="81" customHeight="1" thickBot="1" x14ac:dyDescent="0.25">
      <c r="A86" s="313"/>
      <c r="B86" s="388" t="s">
        <v>169</v>
      </c>
      <c r="C86" s="989" t="s">
        <v>167</v>
      </c>
      <c r="D86" s="989"/>
      <c r="E86" s="990" t="s">
        <v>168</v>
      </c>
      <c r="F86" s="990"/>
      <c r="G86" s="990"/>
      <c r="H86" s="386">
        <v>340</v>
      </c>
    </row>
    <row r="87" spans="1:8" ht="79.5" customHeight="1" thickBot="1" x14ac:dyDescent="0.25">
      <c r="A87" s="313"/>
      <c r="B87" s="388" t="s">
        <v>173</v>
      </c>
      <c r="C87" s="989" t="s">
        <v>175</v>
      </c>
      <c r="D87" s="989"/>
      <c r="E87" s="990"/>
      <c r="F87" s="990"/>
      <c r="G87" s="990"/>
      <c r="H87" s="386">
        <v>600</v>
      </c>
    </row>
    <row r="88" spans="1:8" ht="80.25" customHeight="1" thickBot="1" x14ac:dyDescent="0.25">
      <c r="A88" s="313"/>
      <c r="B88" s="388" t="s">
        <v>174</v>
      </c>
      <c r="C88" s="989"/>
      <c r="D88" s="989"/>
      <c r="E88" s="990" t="s">
        <v>178</v>
      </c>
      <c r="F88" s="990"/>
      <c r="G88" s="990"/>
      <c r="H88" s="386" t="s">
        <v>179</v>
      </c>
    </row>
    <row r="89" spans="1:8" ht="84" customHeight="1" thickBot="1" x14ac:dyDescent="0.25">
      <c r="A89" s="313"/>
      <c r="B89" s="406" t="s">
        <v>176</v>
      </c>
      <c r="C89" s="989"/>
      <c r="D89" s="989"/>
      <c r="E89" s="990" t="s">
        <v>178</v>
      </c>
      <c r="F89" s="990"/>
      <c r="G89" s="990"/>
      <c r="H89" s="386" t="s">
        <v>181</v>
      </c>
    </row>
    <row r="90" spans="1:8" ht="75.75" customHeight="1" thickBot="1" x14ac:dyDescent="0.25">
      <c r="A90" s="313"/>
      <c r="B90" s="406" t="s">
        <v>183</v>
      </c>
      <c r="C90" s="989"/>
      <c r="D90" s="989"/>
      <c r="E90" s="990" t="s">
        <v>180</v>
      </c>
      <c r="F90" s="990"/>
      <c r="G90" s="990"/>
      <c r="H90" s="386" t="s">
        <v>179</v>
      </c>
    </row>
    <row r="91" spans="1:8" ht="94.5" customHeight="1" thickBot="1" x14ac:dyDescent="0.25">
      <c r="A91" s="313"/>
      <c r="B91" s="406" t="s">
        <v>184</v>
      </c>
      <c r="C91" s="989"/>
      <c r="D91" s="989"/>
      <c r="E91" s="990" t="s">
        <v>180</v>
      </c>
      <c r="F91" s="990"/>
      <c r="G91" s="990"/>
      <c r="H91" s="386" t="s">
        <v>181</v>
      </c>
    </row>
    <row r="94" spans="1:8" ht="20.25" x14ac:dyDescent="0.2">
      <c r="E94" s="604"/>
      <c r="F94" s="604"/>
      <c r="G94" s="604" t="s">
        <v>128</v>
      </c>
    </row>
  </sheetData>
  <mergeCells count="113">
    <mergeCell ref="E10:F10"/>
    <mergeCell ref="E11:F11"/>
    <mergeCell ref="D12:D15"/>
    <mergeCell ref="E12:F12"/>
    <mergeCell ref="E13:F13"/>
    <mergeCell ref="E14:F14"/>
    <mergeCell ref="E15:F15"/>
    <mergeCell ref="C3:F3"/>
    <mergeCell ref="G3:H3"/>
    <mergeCell ref="G4:H4"/>
    <mergeCell ref="G5:H5"/>
    <mergeCell ref="G6:H6"/>
    <mergeCell ref="G7:H7"/>
    <mergeCell ref="E22:F22"/>
    <mergeCell ref="E23:F23"/>
    <mergeCell ref="E24:F24"/>
    <mergeCell ref="E25:F25"/>
    <mergeCell ref="C26:D26"/>
    <mergeCell ref="E26:F26"/>
    <mergeCell ref="B16:B19"/>
    <mergeCell ref="E16:F16"/>
    <mergeCell ref="E17:F17"/>
    <mergeCell ref="E18:F18"/>
    <mergeCell ref="E19:F19"/>
    <mergeCell ref="E20:F20"/>
    <mergeCell ref="E21:F21"/>
    <mergeCell ref="E31:F31"/>
    <mergeCell ref="E32:F32"/>
    <mergeCell ref="D33:D34"/>
    <mergeCell ref="E33:F33"/>
    <mergeCell ref="E34:F34"/>
    <mergeCell ref="E35:F35"/>
    <mergeCell ref="G26:H26"/>
    <mergeCell ref="B27:B30"/>
    <mergeCell ref="D27:D30"/>
    <mergeCell ref="E27:F27"/>
    <mergeCell ref="E28:F28"/>
    <mergeCell ref="E29:F29"/>
    <mergeCell ref="E30:F30"/>
    <mergeCell ref="E42:F42"/>
    <mergeCell ref="E44:F44"/>
    <mergeCell ref="E45:F45"/>
    <mergeCell ref="E46:F46"/>
    <mergeCell ref="E48:F48"/>
    <mergeCell ref="E49:F49"/>
    <mergeCell ref="E36:F36"/>
    <mergeCell ref="D37:D41"/>
    <mergeCell ref="E37:F37"/>
    <mergeCell ref="E38:F38"/>
    <mergeCell ref="E39:F39"/>
    <mergeCell ref="E40:F40"/>
    <mergeCell ref="E41:F41"/>
    <mergeCell ref="E47:F47"/>
    <mergeCell ref="D43:D49"/>
    <mergeCell ref="E43:F43"/>
    <mergeCell ref="C57:D57"/>
    <mergeCell ref="E57:G57"/>
    <mergeCell ref="C58:D58"/>
    <mergeCell ref="E58:G58"/>
    <mergeCell ref="C59:D59"/>
    <mergeCell ref="E59:G59"/>
    <mergeCell ref="E50:F50"/>
    <mergeCell ref="E51:F51"/>
    <mergeCell ref="D52:D56"/>
    <mergeCell ref="E52:F52"/>
    <mergeCell ref="E53:F53"/>
    <mergeCell ref="E54:F54"/>
    <mergeCell ref="E55:F55"/>
    <mergeCell ref="E56:F56"/>
    <mergeCell ref="C60:D60"/>
    <mergeCell ref="E60:G60"/>
    <mergeCell ref="B61:B64"/>
    <mergeCell ref="C61:D61"/>
    <mergeCell ref="E61:G61"/>
    <mergeCell ref="C62:D62"/>
    <mergeCell ref="E62:G62"/>
    <mergeCell ref="C63:D63"/>
    <mergeCell ref="E63:G63"/>
    <mergeCell ref="B75:B77"/>
    <mergeCell ref="C75:D75"/>
    <mergeCell ref="E75:G75"/>
    <mergeCell ref="C76:D76"/>
    <mergeCell ref="E76:G77"/>
    <mergeCell ref="C77:D77"/>
    <mergeCell ref="C64:D64"/>
    <mergeCell ref="E64:G64"/>
    <mergeCell ref="D65:G67"/>
    <mergeCell ref="D68:G68"/>
    <mergeCell ref="D69:G70"/>
    <mergeCell ref="D71:G74"/>
    <mergeCell ref="C90:D90"/>
    <mergeCell ref="E90:G90"/>
    <mergeCell ref="C91:D91"/>
    <mergeCell ref="E91:G91"/>
    <mergeCell ref="C87:D87"/>
    <mergeCell ref="E87:G87"/>
    <mergeCell ref="C88:D88"/>
    <mergeCell ref="E88:G88"/>
    <mergeCell ref="C89:D89"/>
    <mergeCell ref="E89:G89"/>
    <mergeCell ref="C84:D84"/>
    <mergeCell ref="E84:G84"/>
    <mergeCell ref="C85:D85"/>
    <mergeCell ref="E85:G85"/>
    <mergeCell ref="C86:D86"/>
    <mergeCell ref="E86:G86"/>
    <mergeCell ref="C80:G80"/>
    <mergeCell ref="C81:D81"/>
    <mergeCell ref="E81:G81"/>
    <mergeCell ref="C82:D82"/>
    <mergeCell ref="E82:G82"/>
    <mergeCell ref="C83:D83"/>
    <mergeCell ref="E83:G83"/>
  </mergeCells>
  <pageMargins left="0.11811023622047245" right="0.11811023622047245" top="0.11811023622047245" bottom="0.35433070866141736" header="0.31496062992125984" footer="0.31496062992125984"/>
  <pageSetup paperSize="9" scale="84" orientation="portrait" horizontalDpi="0" verticalDpi="0" r:id="rId1"/>
  <rowBreaks count="2" manualBreakCount="2">
    <brk id="41" max="7" man="1"/>
    <brk id="78" max="7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showWhiteSpace="0" view="pageBreakPreview" topLeftCell="A30" zoomScaleNormal="80" zoomScaleSheetLayoutView="100" zoomScalePageLayoutView="50" workbookViewId="0">
      <selection activeCell="E51" sqref="E51:F51"/>
    </sheetView>
  </sheetViews>
  <sheetFormatPr defaultColWidth="9" defaultRowHeight="12.75" x14ac:dyDescent="0.2"/>
  <cols>
    <col min="1" max="1" width="5" style="196" customWidth="1"/>
    <col min="2" max="2" width="32.33203125" style="196" customWidth="1"/>
    <col min="3" max="3" width="22.6640625" style="196" customWidth="1"/>
    <col min="4" max="4" width="10.6640625" style="196" customWidth="1"/>
    <col min="5" max="5" width="10.1640625" style="196" customWidth="1"/>
    <col min="6" max="6" width="11.83203125" style="196" customWidth="1"/>
    <col min="7" max="7" width="16.5" style="196" customWidth="1"/>
    <col min="8" max="8" width="19" style="196" customWidth="1"/>
    <col min="9" max="16384" width="9" style="196"/>
  </cols>
  <sheetData>
    <row r="1" spans="2:9" ht="11.25" hidden="1" customHeight="1" x14ac:dyDescent="0.2">
      <c r="B1" s="197"/>
      <c r="C1" s="198"/>
      <c r="D1" s="198"/>
      <c r="E1" s="197"/>
      <c r="F1" s="197"/>
      <c r="G1" s="197"/>
      <c r="H1" s="197"/>
    </row>
    <row r="2" spans="2:9" ht="11.25" customHeight="1" x14ac:dyDescent="0.2">
      <c r="B2" s="197"/>
      <c r="C2" s="198"/>
      <c r="D2" s="198"/>
      <c r="E2" s="197"/>
      <c r="F2" s="197"/>
      <c r="G2" s="197"/>
      <c r="H2" s="197"/>
    </row>
    <row r="3" spans="2:9" ht="14.1" customHeight="1" x14ac:dyDescent="0.2">
      <c r="B3" s="197"/>
      <c r="C3" s="954"/>
      <c r="D3" s="954"/>
      <c r="E3" s="954"/>
      <c r="F3" s="954"/>
      <c r="G3" s="955" t="s">
        <v>217</v>
      </c>
      <c r="H3" s="955"/>
    </row>
    <row r="4" spans="2:9" ht="14.1" customHeight="1" x14ac:dyDescent="0.2">
      <c r="B4" s="647" t="s">
        <v>82</v>
      </c>
      <c r="C4" s="200"/>
      <c r="D4" s="200"/>
      <c r="E4" s="201"/>
      <c r="F4" s="201"/>
      <c r="G4" s="958" t="s">
        <v>85</v>
      </c>
      <c r="H4" s="958"/>
    </row>
    <row r="5" spans="2:9" ht="14.1" customHeight="1" x14ac:dyDescent="0.2">
      <c r="B5" s="648" t="s">
        <v>83</v>
      </c>
      <c r="C5" s="203"/>
      <c r="D5" s="203"/>
      <c r="E5" s="203"/>
      <c r="F5" s="203"/>
      <c r="G5" s="959" t="s">
        <v>101</v>
      </c>
      <c r="H5" s="959"/>
    </row>
    <row r="6" spans="2:9" ht="30" customHeight="1" x14ac:dyDescent="0.2">
      <c r="B6" s="649" t="s">
        <v>89</v>
      </c>
      <c r="C6" s="205"/>
      <c r="D6" s="205"/>
      <c r="E6" s="205"/>
      <c r="F6" s="205"/>
      <c r="G6" s="960" t="s">
        <v>97</v>
      </c>
      <c r="H6" s="960"/>
    </row>
    <row r="7" spans="2:9" ht="29.25" customHeight="1" x14ac:dyDescent="0.2">
      <c r="B7" s="649" t="s">
        <v>84</v>
      </c>
      <c r="C7" s="205"/>
      <c r="D7" s="205"/>
      <c r="E7" s="205"/>
      <c r="F7" s="205"/>
      <c r="G7" s="961" t="s">
        <v>87</v>
      </c>
      <c r="H7" s="961"/>
    </row>
    <row r="8" spans="2:9" ht="11.25" customHeight="1" x14ac:dyDescent="0.2">
      <c r="B8" s="197"/>
      <c r="C8" s="198"/>
      <c r="D8" s="198"/>
      <c r="E8" s="197"/>
      <c r="F8" s="197"/>
      <c r="G8" s="197"/>
      <c r="H8" s="197"/>
    </row>
    <row r="9" spans="2:9" ht="14.1" customHeight="1" thickBot="1" x14ac:dyDescent="0.25">
      <c r="B9" s="205"/>
      <c r="C9" s="205"/>
      <c r="D9" s="205"/>
      <c r="E9" s="205"/>
      <c r="F9" s="205"/>
      <c r="G9" s="205"/>
      <c r="H9" s="205"/>
    </row>
    <row r="10" spans="2:9" ht="24.95" customHeight="1" thickBot="1" x14ac:dyDescent="0.25">
      <c r="B10" s="487" t="s">
        <v>30</v>
      </c>
      <c r="C10" s="488" t="s">
        <v>31</v>
      </c>
      <c r="D10" s="488" t="s">
        <v>96</v>
      </c>
      <c r="E10" s="1079" t="s">
        <v>3</v>
      </c>
      <c r="F10" s="1080"/>
      <c r="G10" s="488" t="s">
        <v>2</v>
      </c>
      <c r="H10" s="489" t="s">
        <v>100</v>
      </c>
    </row>
    <row r="11" spans="2:9" ht="21.95" customHeight="1" x14ac:dyDescent="0.2">
      <c r="B11" s="284" t="s">
        <v>0</v>
      </c>
      <c r="C11" s="643">
        <v>8</v>
      </c>
      <c r="D11" s="377">
        <v>6</v>
      </c>
      <c r="E11" s="1005">
        <v>280000</v>
      </c>
      <c r="F11" s="1006"/>
      <c r="G11" s="656">
        <v>115</v>
      </c>
      <c r="H11" s="662">
        <f>G11*6</f>
        <v>690</v>
      </c>
    </row>
    <row r="12" spans="2:9" ht="21.95" customHeight="1" x14ac:dyDescent="0.2">
      <c r="B12" s="211"/>
      <c r="C12" s="644">
        <v>10</v>
      </c>
      <c r="D12" s="1026">
        <v>11.7</v>
      </c>
      <c r="E12" s="997">
        <v>260000</v>
      </c>
      <c r="F12" s="998"/>
      <c r="G12" s="645">
        <v>170</v>
      </c>
      <c r="H12" s="658">
        <f>G12*11.7</f>
        <v>1988.9999999999998</v>
      </c>
      <c r="I12" s="196">
        <v>0.65200000000000002</v>
      </c>
    </row>
    <row r="13" spans="2:9" ht="21.95" customHeight="1" x14ac:dyDescent="0.2">
      <c r="B13" s="222"/>
      <c r="C13" s="644">
        <v>12</v>
      </c>
      <c r="D13" s="1026"/>
      <c r="E13" s="997">
        <v>250000</v>
      </c>
      <c r="F13" s="998"/>
      <c r="G13" s="645">
        <v>235</v>
      </c>
      <c r="H13" s="658">
        <f>G13*11.7</f>
        <v>2749.5</v>
      </c>
      <c r="I13" s="196">
        <v>0.94</v>
      </c>
    </row>
    <row r="14" spans="2:9" ht="21.95" customHeight="1" x14ac:dyDescent="0.2">
      <c r="B14" s="227"/>
      <c r="C14" s="644">
        <v>14</v>
      </c>
      <c r="D14" s="1026"/>
      <c r="E14" s="997">
        <v>250000</v>
      </c>
      <c r="F14" s="998"/>
      <c r="G14" s="645">
        <v>313</v>
      </c>
      <c r="H14" s="658">
        <f>G14*11.7</f>
        <v>3662.1</v>
      </c>
      <c r="I14" s="196">
        <v>1.252</v>
      </c>
    </row>
    <row r="15" spans="2:9" ht="21.95" customHeight="1" thickBot="1" x14ac:dyDescent="0.25">
      <c r="B15" s="229"/>
      <c r="C15" s="652">
        <v>16</v>
      </c>
      <c r="D15" s="1027"/>
      <c r="E15" s="999">
        <v>240000</v>
      </c>
      <c r="F15" s="1000"/>
      <c r="G15" s="646">
        <v>396</v>
      </c>
      <c r="H15" s="264">
        <f>G15*11.7</f>
        <v>4633.2</v>
      </c>
    </row>
    <row r="16" spans="2:9" ht="21.95" customHeight="1" x14ac:dyDescent="0.2">
      <c r="B16" s="994" t="s">
        <v>146</v>
      </c>
      <c r="C16" s="643">
        <v>10</v>
      </c>
      <c r="D16" s="377">
        <v>12</v>
      </c>
      <c r="E16" s="1005">
        <v>260000</v>
      </c>
      <c r="F16" s="1006"/>
      <c r="G16" s="656">
        <v>160</v>
      </c>
      <c r="H16" s="662">
        <f>G16*12</f>
        <v>1920</v>
      </c>
    </row>
    <row r="17" spans="2:9" ht="21.95" customHeight="1" x14ac:dyDescent="0.2">
      <c r="B17" s="995"/>
      <c r="C17" s="644">
        <v>12</v>
      </c>
      <c r="D17" s="653">
        <v>11.75</v>
      </c>
      <c r="E17" s="997">
        <v>245000</v>
      </c>
      <c r="F17" s="998"/>
      <c r="G17" s="645">
        <v>226</v>
      </c>
      <c r="H17" s="658">
        <f>G17*11.75</f>
        <v>2655.5</v>
      </c>
    </row>
    <row r="18" spans="2:9" ht="21.95" customHeight="1" x14ac:dyDescent="0.2">
      <c r="B18" s="995"/>
      <c r="C18" s="644">
        <v>14</v>
      </c>
      <c r="D18" s="653">
        <v>12.05</v>
      </c>
      <c r="E18" s="997">
        <v>245000</v>
      </c>
      <c r="F18" s="998"/>
      <c r="G18" s="645">
        <v>296</v>
      </c>
      <c r="H18" s="658">
        <f>G18*12.05</f>
        <v>3566.8</v>
      </c>
    </row>
    <row r="19" spans="2:9" ht="21.95" customHeight="1" thickBot="1" x14ac:dyDescent="0.25">
      <c r="B19" s="996"/>
      <c r="C19" s="663">
        <v>80</v>
      </c>
      <c r="D19" s="423"/>
      <c r="E19" s="999">
        <v>255000</v>
      </c>
      <c r="F19" s="1000"/>
      <c r="G19" s="374">
        <v>10062</v>
      </c>
      <c r="H19" s="375"/>
    </row>
    <row r="20" spans="2:9" ht="23.1" customHeight="1" x14ac:dyDescent="0.2">
      <c r="B20" s="427" t="s">
        <v>191</v>
      </c>
      <c r="C20" s="643" t="s">
        <v>189</v>
      </c>
      <c r="D20" s="689">
        <v>6</v>
      </c>
      <c r="E20" s="1005">
        <v>287000</v>
      </c>
      <c r="F20" s="1006"/>
      <c r="G20" s="656">
        <v>420</v>
      </c>
      <c r="H20" s="662">
        <f>420*6</f>
        <v>2520</v>
      </c>
    </row>
    <row r="21" spans="2:9" ht="23.1" customHeight="1" x14ac:dyDescent="0.2">
      <c r="B21" s="327" t="s">
        <v>192</v>
      </c>
      <c r="C21" s="666" t="s">
        <v>108</v>
      </c>
      <c r="D21" s="667">
        <v>12.05</v>
      </c>
      <c r="E21" s="1102">
        <v>300000</v>
      </c>
      <c r="F21" s="1102"/>
      <c r="G21" s="668">
        <v>727</v>
      </c>
      <c r="H21" s="669">
        <f>G21*6</f>
        <v>4362</v>
      </c>
      <c r="I21" s="196">
        <v>2.42</v>
      </c>
    </row>
    <row r="22" spans="2:9" ht="23.1" hidden="1" customHeight="1" x14ac:dyDescent="0.2">
      <c r="B22" s="222"/>
      <c r="C22" s="644" t="s">
        <v>109</v>
      </c>
      <c r="D22" s="426">
        <v>11.7</v>
      </c>
      <c r="E22" s="1051">
        <v>284000</v>
      </c>
      <c r="F22" s="1051"/>
      <c r="G22" s="654">
        <v>866</v>
      </c>
      <c r="H22" s="658">
        <f>G22*11.7</f>
        <v>10132.199999999999</v>
      </c>
    </row>
    <row r="23" spans="2:9" ht="23.1" customHeight="1" x14ac:dyDescent="0.2">
      <c r="B23" s="222"/>
      <c r="C23" s="690" t="s">
        <v>227</v>
      </c>
      <c r="D23" s="426">
        <v>12</v>
      </c>
      <c r="E23" s="997">
        <v>284000</v>
      </c>
      <c r="F23" s="998"/>
      <c r="G23" s="691">
        <v>1100</v>
      </c>
      <c r="H23" s="692">
        <f>G23*12</f>
        <v>13200</v>
      </c>
      <c r="I23" s="196">
        <v>3.87</v>
      </c>
    </row>
    <row r="24" spans="2:9" ht="23.1" customHeight="1" x14ac:dyDescent="0.2">
      <c r="B24" s="222"/>
      <c r="C24" s="644" t="s">
        <v>186</v>
      </c>
      <c r="D24" s="426">
        <v>11.7</v>
      </c>
      <c r="E24" s="1051">
        <v>284000</v>
      </c>
      <c r="F24" s="1051"/>
      <c r="G24" s="654">
        <v>1366</v>
      </c>
      <c r="H24" s="658">
        <f>G24*11.7</f>
        <v>15982.199999999999</v>
      </c>
    </row>
    <row r="25" spans="2:9" ht="23.1" customHeight="1" x14ac:dyDescent="0.2">
      <c r="B25" s="262"/>
      <c r="C25" s="644" t="s">
        <v>110</v>
      </c>
      <c r="D25" s="426">
        <v>12</v>
      </c>
      <c r="E25" s="1051">
        <v>284000</v>
      </c>
      <c r="F25" s="1051"/>
      <c r="G25" s="654">
        <v>1931</v>
      </c>
      <c r="H25" s="658">
        <f>G25*11.7</f>
        <v>22592.699999999997</v>
      </c>
    </row>
    <row r="26" spans="2:9" ht="23.1" customHeight="1" thickBot="1" x14ac:dyDescent="0.25">
      <c r="B26" s="262"/>
      <c r="C26" s="651" t="s">
        <v>111</v>
      </c>
      <c r="D26" s="689">
        <v>12</v>
      </c>
      <c r="E26" s="1081">
        <v>284000</v>
      </c>
      <c r="F26" s="1081"/>
      <c r="G26" s="661">
        <v>3039</v>
      </c>
      <c r="H26" s="289">
        <f>G26*12</f>
        <v>36468</v>
      </c>
    </row>
    <row r="27" spans="2:9" ht="25.5" customHeight="1" x14ac:dyDescent="0.2">
      <c r="B27" s="328" t="s">
        <v>159</v>
      </c>
      <c r="C27" s="950" t="s">
        <v>218</v>
      </c>
      <c r="D27" s="964"/>
      <c r="E27" s="1082">
        <v>316000</v>
      </c>
      <c r="F27" s="1082"/>
      <c r="G27" s="1082">
        <v>10800</v>
      </c>
      <c r="H27" s="1083"/>
      <c r="I27" s="633">
        <v>34</v>
      </c>
    </row>
    <row r="28" spans="2:9" ht="40.5" customHeight="1" thickBot="1" x14ac:dyDescent="0.25">
      <c r="B28" s="679"/>
      <c r="C28" s="1022" t="s">
        <v>225</v>
      </c>
      <c r="D28" s="1022"/>
      <c r="E28" s="999">
        <v>300000</v>
      </c>
      <c r="F28" s="1000"/>
      <c r="G28" s="999">
        <v>89400</v>
      </c>
      <c r="H28" s="1014"/>
      <c r="I28" s="633">
        <v>298</v>
      </c>
    </row>
    <row r="29" spans="2:9" ht="23.25" customHeight="1" x14ac:dyDescent="0.2">
      <c r="B29" s="1072" t="s">
        <v>205</v>
      </c>
      <c r="C29" s="650" t="s">
        <v>206</v>
      </c>
      <c r="D29" s="964">
        <v>6</v>
      </c>
      <c r="E29" s="1043">
        <v>282000</v>
      </c>
      <c r="F29" s="1044"/>
      <c r="G29" s="657">
        <v>353</v>
      </c>
      <c r="H29" s="665">
        <f>G29*6</f>
        <v>2118</v>
      </c>
      <c r="I29" s="196">
        <v>1.25</v>
      </c>
    </row>
    <row r="30" spans="2:9" ht="21.95" customHeight="1" x14ac:dyDescent="0.2">
      <c r="B30" s="1072"/>
      <c r="C30" s="516" t="s">
        <v>199</v>
      </c>
      <c r="D30" s="951"/>
      <c r="E30" s="1051">
        <v>282000</v>
      </c>
      <c r="F30" s="1051"/>
      <c r="G30" s="645">
        <v>430</v>
      </c>
      <c r="H30" s="226">
        <f>G30*D29</f>
        <v>2580</v>
      </c>
      <c r="I30" s="196" t="s">
        <v>198</v>
      </c>
    </row>
    <row r="31" spans="2:9" ht="21.95" customHeight="1" x14ac:dyDescent="0.2">
      <c r="B31" s="1072"/>
      <c r="C31" s="644" t="s">
        <v>103</v>
      </c>
      <c r="D31" s="951"/>
      <c r="E31" s="1051">
        <v>278000</v>
      </c>
      <c r="F31" s="1051"/>
      <c r="G31" s="645">
        <v>534</v>
      </c>
      <c r="H31" s="226">
        <f>G31*6</f>
        <v>3204</v>
      </c>
    </row>
    <row r="32" spans="2:9" ht="21.95" customHeight="1" x14ac:dyDescent="0.2">
      <c r="B32" s="1072"/>
      <c r="C32" s="644" t="s">
        <v>104</v>
      </c>
      <c r="D32" s="951"/>
      <c r="E32" s="1051">
        <v>278000</v>
      </c>
      <c r="F32" s="1051"/>
      <c r="G32" s="645">
        <v>678</v>
      </c>
      <c r="H32" s="226">
        <f>G32*6</f>
        <v>4068</v>
      </c>
    </row>
    <row r="33" spans="2:9" ht="21.95" customHeight="1" x14ac:dyDescent="0.2">
      <c r="B33" s="269"/>
      <c r="C33" s="690" t="s">
        <v>224</v>
      </c>
      <c r="D33" s="690">
        <v>5.8</v>
      </c>
      <c r="E33" s="1051">
        <v>285000</v>
      </c>
      <c r="F33" s="1051"/>
      <c r="G33" s="689">
        <v>890</v>
      </c>
      <c r="H33" s="226">
        <f>G33*6</f>
        <v>5340</v>
      </c>
      <c r="I33" s="196">
        <v>2.9</v>
      </c>
    </row>
    <row r="34" spans="2:9" ht="21.95" customHeight="1" x14ac:dyDescent="0.2">
      <c r="B34" s="269"/>
      <c r="C34" s="644" t="s">
        <v>105</v>
      </c>
      <c r="D34" s="644">
        <v>6</v>
      </c>
      <c r="E34" s="1051">
        <v>278000</v>
      </c>
      <c r="F34" s="1051"/>
      <c r="G34" s="645">
        <v>792</v>
      </c>
      <c r="H34" s="226">
        <f>G34*6</f>
        <v>4752</v>
      </c>
    </row>
    <row r="35" spans="2:9" ht="21.95" customHeight="1" x14ac:dyDescent="0.2">
      <c r="B35" s="269"/>
      <c r="C35" s="666" t="s">
        <v>197</v>
      </c>
      <c r="D35" s="1108">
        <v>10</v>
      </c>
      <c r="E35" s="1052">
        <v>284000</v>
      </c>
      <c r="F35" s="1052"/>
      <c r="G35" s="448">
        <v>1255</v>
      </c>
      <c r="H35" s="449">
        <f>G35*10</f>
        <v>12550</v>
      </c>
      <c r="I35" s="196">
        <v>4.4000000000000004</v>
      </c>
    </row>
    <row r="36" spans="2:9" ht="21.95" customHeight="1" x14ac:dyDescent="0.2">
      <c r="B36" s="269"/>
      <c r="C36" s="666" t="s">
        <v>188</v>
      </c>
      <c r="D36" s="1108"/>
      <c r="E36" s="1102">
        <v>285000</v>
      </c>
      <c r="F36" s="1102"/>
      <c r="G36" s="671">
        <v>1710</v>
      </c>
      <c r="H36" s="672">
        <f>G36*10</f>
        <v>17100</v>
      </c>
      <c r="I36" s="196">
        <v>6</v>
      </c>
    </row>
    <row r="37" spans="2:9" ht="21.95" customHeight="1" thickBot="1" x14ac:dyDescent="0.25">
      <c r="B37" s="269"/>
      <c r="C37" s="644" t="s">
        <v>107</v>
      </c>
      <c r="D37" s="644">
        <v>11.7</v>
      </c>
      <c r="E37" s="1051">
        <v>290000</v>
      </c>
      <c r="F37" s="1051"/>
      <c r="G37" s="645">
        <v>2439</v>
      </c>
      <c r="H37" s="349">
        <f>G37*11.7</f>
        <v>28536.3</v>
      </c>
    </row>
    <row r="38" spans="2:9" ht="21.95" hidden="1" customHeight="1" thickBot="1" x14ac:dyDescent="0.25">
      <c r="B38" s="269"/>
      <c r="C38" s="651" t="s">
        <v>182</v>
      </c>
      <c r="D38" s="595">
        <v>10.199999999999999</v>
      </c>
      <c r="E38" s="1086">
        <v>400000</v>
      </c>
      <c r="F38" s="1086"/>
      <c r="G38" s="595">
        <v>3364</v>
      </c>
      <c r="H38" s="680">
        <f>G38*10.2</f>
        <v>34312.799999999996</v>
      </c>
    </row>
    <row r="39" spans="2:9" ht="24.95" customHeight="1" x14ac:dyDescent="0.2">
      <c r="B39" s="659" t="s">
        <v>140</v>
      </c>
      <c r="C39" s="681" t="s">
        <v>226</v>
      </c>
      <c r="D39" s="1107">
        <v>6</v>
      </c>
      <c r="E39" s="1109">
        <v>341000</v>
      </c>
      <c r="F39" s="1109"/>
      <c r="G39" s="673">
        <v>295</v>
      </c>
      <c r="H39" s="674">
        <f t="shared" ref="H39:H44" si="0">G39*6</f>
        <v>1770</v>
      </c>
      <c r="I39" s="196">
        <v>0.86</v>
      </c>
    </row>
    <row r="40" spans="2:9" ht="24.95" customHeight="1" x14ac:dyDescent="0.2">
      <c r="B40" s="660"/>
      <c r="C40" s="666" t="s">
        <v>57</v>
      </c>
      <c r="D40" s="1108"/>
      <c r="E40" s="1102">
        <v>335000</v>
      </c>
      <c r="F40" s="1102"/>
      <c r="G40" s="675">
        <v>456</v>
      </c>
      <c r="H40" s="669">
        <f t="shared" ref="H40" si="1">G40*6</f>
        <v>2736</v>
      </c>
      <c r="I40" s="196">
        <v>1.36</v>
      </c>
    </row>
    <row r="41" spans="2:9" ht="24.95" customHeight="1" x14ac:dyDescent="0.2">
      <c r="B41" s="660"/>
      <c r="C41" s="666" t="s">
        <v>133</v>
      </c>
      <c r="D41" s="1108"/>
      <c r="E41" s="1102">
        <v>315000</v>
      </c>
      <c r="F41" s="1102"/>
      <c r="G41" s="675">
        <v>570</v>
      </c>
      <c r="H41" s="669">
        <f>G41*6</f>
        <v>3420</v>
      </c>
    </row>
    <row r="42" spans="2:9" ht="24.95" customHeight="1" x14ac:dyDescent="0.2">
      <c r="B42" s="276"/>
      <c r="C42" s="666" t="s">
        <v>204</v>
      </c>
      <c r="D42" s="1108"/>
      <c r="E42" s="1102">
        <v>336000</v>
      </c>
      <c r="F42" s="1102"/>
      <c r="G42" s="675">
        <v>470</v>
      </c>
      <c r="H42" s="669">
        <f t="shared" si="0"/>
        <v>2820</v>
      </c>
      <c r="I42" s="196">
        <v>1.375</v>
      </c>
    </row>
    <row r="43" spans="2:9" ht="24.95" customHeight="1" x14ac:dyDescent="0.2">
      <c r="B43" s="276"/>
      <c r="C43" s="666" t="s">
        <v>125</v>
      </c>
      <c r="D43" s="1108"/>
      <c r="E43" s="1102">
        <v>320000</v>
      </c>
      <c r="F43" s="1102"/>
      <c r="G43" s="675">
        <v>770</v>
      </c>
      <c r="H43" s="669">
        <f>G43*6</f>
        <v>4620</v>
      </c>
      <c r="I43" s="196">
        <v>2.4</v>
      </c>
    </row>
    <row r="44" spans="2:9" ht="24.95" customHeight="1" thickBot="1" x14ac:dyDescent="0.25">
      <c r="B44" s="598"/>
      <c r="C44" s="683" t="s">
        <v>124</v>
      </c>
      <c r="D44" s="1104"/>
      <c r="E44" s="1110">
        <v>300000</v>
      </c>
      <c r="F44" s="1110"/>
      <c r="G44" s="676">
        <v>900</v>
      </c>
      <c r="H44" s="677">
        <f t="shared" si="0"/>
        <v>5400</v>
      </c>
    </row>
    <row r="45" spans="2:9" ht="24.95" customHeight="1" thickBot="1" x14ac:dyDescent="0.25">
      <c r="B45" s="686" t="s">
        <v>30</v>
      </c>
      <c r="C45" s="684" t="s">
        <v>31</v>
      </c>
      <c r="D45" s="684" t="s">
        <v>96</v>
      </c>
      <c r="E45" s="1105" t="s">
        <v>3</v>
      </c>
      <c r="F45" s="1106"/>
      <c r="G45" s="684" t="s">
        <v>2</v>
      </c>
      <c r="H45" s="685" t="s">
        <v>100</v>
      </c>
    </row>
    <row r="46" spans="2:9" ht="24.95" customHeight="1" x14ac:dyDescent="0.2">
      <c r="B46" s="687"/>
      <c r="C46" s="682" t="s">
        <v>223</v>
      </c>
      <c r="D46" s="1107">
        <v>6</v>
      </c>
      <c r="E46" s="1109">
        <v>315000</v>
      </c>
      <c r="F46" s="1109"/>
      <c r="G46" s="682">
        <v>960</v>
      </c>
      <c r="H46" s="688">
        <f>G46*6</f>
        <v>5760</v>
      </c>
      <c r="I46" s="196">
        <v>3.05</v>
      </c>
    </row>
    <row r="47" spans="2:9" ht="24.95" customHeight="1" x14ac:dyDescent="0.2">
      <c r="B47" s="276"/>
      <c r="C47" s="670" t="s">
        <v>122</v>
      </c>
      <c r="D47" s="1108"/>
      <c r="E47" s="1102">
        <v>315000</v>
      </c>
      <c r="F47" s="1102"/>
      <c r="G47" s="675">
        <v>1135</v>
      </c>
      <c r="H47" s="669">
        <f>G47*D46</f>
        <v>6810</v>
      </c>
      <c r="I47" s="196">
        <v>3.6</v>
      </c>
    </row>
    <row r="48" spans="2:9" ht="24.95" customHeight="1" x14ac:dyDescent="0.2">
      <c r="B48" s="276"/>
      <c r="C48" s="670" t="s">
        <v>120</v>
      </c>
      <c r="D48" s="1108"/>
      <c r="E48" s="1102">
        <v>316000</v>
      </c>
      <c r="F48" s="1102"/>
      <c r="G48" s="675">
        <v>1200</v>
      </c>
      <c r="H48" s="669">
        <f t="shared" ref="H48:H53" si="2">G48*6</f>
        <v>7200</v>
      </c>
      <c r="I48" s="196">
        <v>3.8</v>
      </c>
    </row>
    <row r="49" spans="2:9" ht="24.95" hidden="1" customHeight="1" x14ac:dyDescent="0.2">
      <c r="B49" s="276"/>
      <c r="C49" s="670" t="s">
        <v>203</v>
      </c>
      <c r="D49" s="1108"/>
      <c r="E49" s="1102">
        <v>320000</v>
      </c>
      <c r="F49" s="1102"/>
      <c r="G49" s="675">
        <v>1600</v>
      </c>
      <c r="H49" s="669">
        <f t="shared" si="2"/>
        <v>9600</v>
      </c>
      <c r="I49" s="196">
        <v>5</v>
      </c>
    </row>
    <row r="50" spans="2:9" ht="24.95" customHeight="1" x14ac:dyDescent="0.2">
      <c r="B50" s="276"/>
      <c r="C50" s="670" t="s">
        <v>203</v>
      </c>
      <c r="D50" s="1108"/>
      <c r="E50" s="1102">
        <v>320000</v>
      </c>
      <c r="F50" s="1102"/>
      <c r="G50" s="675">
        <v>1600</v>
      </c>
      <c r="H50" s="669">
        <f t="shared" si="2"/>
        <v>9600</v>
      </c>
      <c r="I50" s="196">
        <v>5</v>
      </c>
    </row>
    <row r="51" spans="2:9" ht="24.95" customHeight="1" x14ac:dyDescent="0.2">
      <c r="B51" s="276"/>
      <c r="C51" s="670" t="s">
        <v>121</v>
      </c>
      <c r="D51" s="1108"/>
      <c r="E51" s="1102">
        <v>315000</v>
      </c>
      <c r="F51" s="1102"/>
      <c r="G51" s="675">
        <v>2365</v>
      </c>
      <c r="H51" s="669">
        <f t="shared" si="2"/>
        <v>14190</v>
      </c>
      <c r="I51" s="196">
        <v>7.5</v>
      </c>
    </row>
    <row r="52" spans="2:9" ht="24.95" customHeight="1" thickBot="1" x14ac:dyDescent="0.25">
      <c r="B52" s="276"/>
      <c r="C52" s="670" t="s">
        <v>187</v>
      </c>
      <c r="D52" s="1108"/>
      <c r="E52" s="1102">
        <v>315000</v>
      </c>
      <c r="F52" s="1102"/>
      <c r="G52" s="675">
        <v>2993</v>
      </c>
      <c r="H52" s="669">
        <f t="shared" si="2"/>
        <v>17958</v>
      </c>
      <c r="I52" s="196">
        <v>9.5</v>
      </c>
    </row>
    <row r="53" spans="2:9" s="210" customFormat="1" ht="24.95" customHeight="1" thickBot="1" x14ac:dyDescent="0.25">
      <c r="B53" s="214" t="s">
        <v>127</v>
      </c>
      <c r="C53" s="213" t="s">
        <v>126</v>
      </c>
      <c r="D53" s="213">
        <v>6</v>
      </c>
      <c r="E53" s="1034">
        <v>297000</v>
      </c>
      <c r="F53" s="1035"/>
      <c r="G53" s="215">
        <v>390</v>
      </c>
      <c r="H53" s="216">
        <f t="shared" si="2"/>
        <v>2340</v>
      </c>
    </row>
    <row r="54" spans="2:9" ht="24.95" customHeight="1" x14ac:dyDescent="0.2">
      <c r="B54" s="211" t="s">
        <v>19</v>
      </c>
      <c r="C54" s="650">
        <v>6.5</v>
      </c>
      <c r="D54" s="218">
        <v>11.7</v>
      </c>
      <c r="E54" s="1005">
        <v>315000</v>
      </c>
      <c r="F54" s="1006"/>
      <c r="G54" s="657">
        <v>1937</v>
      </c>
      <c r="H54" s="221">
        <f>G54*D54</f>
        <v>22662.899999999998</v>
      </c>
    </row>
    <row r="55" spans="2:9" ht="24.95" customHeight="1" x14ac:dyDescent="0.2">
      <c r="B55" s="222"/>
      <c r="C55" s="644">
        <v>8</v>
      </c>
      <c r="D55" s="952">
        <v>12</v>
      </c>
      <c r="E55" s="997">
        <v>310000</v>
      </c>
      <c r="F55" s="998"/>
      <c r="G55" s="654">
        <v>2186</v>
      </c>
      <c r="H55" s="226">
        <f>G55*12</f>
        <v>26232</v>
      </c>
    </row>
    <row r="56" spans="2:9" ht="24.95" customHeight="1" x14ac:dyDescent="0.2">
      <c r="B56" s="222"/>
      <c r="C56" s="644">
        <v>10</v>
      </c>
      <c r="D56" s="952"/>
      <c r="E56" s="997">
        <v>320000</v>
      </c>
      <c r="F56" s="998"/>
      <c r="G56" s="654">
        <v>2880</v>
      </c>
      <c r="H56" s="226">
        <f>G56*12</f>
        <v>34560</v>
      </c>
    </row>
    <row r="57" spans="2:9" ht="24.95" customHeight="1" x14ac:dyDescent="0.2">
      <c r="B57" s="227"/>
      <c r="C57" s="644">
        <v>12</v>
      </c>
      <c r="D57" s="952"/>
      <c r="E57" s="997">
        <v>320000</v>
      </c>
      <c r="F57" s="998"/>
      <c r="G57" s="654">
        <v>3456</v>
      </c>
      <c r="H57" s="226">
        <f>G57*12</f>
        <v>41472</v>
      </c>
    </row>
    <row r="58" spans="2:9" ht="24.95" customHeight="1" x14ac:dyDescent="0.2">
      <c r="B58" s="227"/>
      <c r="C58" s="644">
        <v>14</v>
      </c>
      <c r="D58" s="952"/>
      <c r="E58" s="997">
        <v>340000</v>
      </c>
      <c r="F58" s="998"/>
      <c r="G58" s="654">
        <v>4320</v>
      </c>
      <c r="H58" s="226">
        <f>G58*12</f>
        <v>51840</v>
      </c>
    </row>
    <row r="59" spans="2:9" ht="24.95" customHeight="1" thickBot="1" x14ac:dyDescent="0.25">
      <c r="B59" s="229"/>
      <c r="C59" s="652">
        <v>16</v>
      </c>
      <c r="D59" s="953"/>
      <c r="E59" s="999">
        <v>340000</v>
      </c>
      <c r="F59" s="1000"/>
      <c r="G59" s="655">
        <v>4930</v>
      </c>
      <c r="H59" s="233">
        <f>G59*12</f>
        <v>59160</v>
      </c>
    </row>
    <row r="60" spans="2:9" ht="30" customHeight="1" x14ac:dyDescent="0.2">
      <c r="B60" s="635" t="s">
        <v>221</v>
      </c>
      <c r="C60" s="974" t="s">
        <v>116</v>
      </c>
      <c r="D60" s="975"/>
      <c r="E60" s="1002"/>
      <c r="F60" s="1003"/>
      <c r="G60" s="1004"/>
      <c r="H60" s="277">
        <v>6100</v>
      </c>
    </row>
    <row r="61" spans="2:9" ht="30" customHeight="1" thickBot="1" x14ac:dyDescent="0.25">
      <c r="B61" s="660" t="s">
        <v>115</v>
      </c>
      <c r="C61" s="976" t="s">
        <v>222</v>
      </c>
      <c r="D61" s="977"/>
      <c r="E61" s="1019"/>
      <c r="F61" s="1020"/>
      <c r="G61" s="1021"/>
      <c r="H61" s="226">
        <v>9600</v>
      </c>
    </row>
    <row r="62" spans="2:9" ht="30" hidden="1" customHeight="1" thickBot="1" x14ac:dyDescent="0.25">
      <c r="B62" s="317"/>
      <c r="C62" s="978" t="s">
        <v>117</v>
      </c>
      <c r="D62" s="979"/>
      <c r="E62" s="1031"/>
      <c r="F62" s="1032"/>
      <c r="G62" s="1033"/>
      <c r="H62" s="233">
        <v>10150</v>
      </c>
    </row>
    <row r="63" spans="2:9" ht="30" customHeight="1" thickBot="1" x14ac:dyDescent="0.25">
      <c r="B63" s="214" t="s">
        <v>219</v>
      </c>
      <c r="C63" s="1097" t="s">
        <v>160</v>
      </c>
      <c r="D63" s="1097"/>
      <c r="E63" s="1098"/>
      <c r="F63" s="1099"/>
      <c r="G63" s="1100"/>
      <c r="H63" s="634">
        <v>4005</v>
      </c>
    </row>
    <row r="64" spans="2:9" ht="23.25" customHeight="1" x14ac:dyDescent="0.2">
      <c r="B64" s="1009" t="s">
        <v>153</v>
      </c>
      <c r="C64" s="950" t="s">
        <v>154</v>
      </c>
      <c r="D64" s="950"/>
      <c r="E64" s="1017" t="s">
        <v>155</v>
      </c>
      <c r="F64" s="1017"/>
      <c r="G64" s="1017"/>
      <c r="H64" s="277">
        <v>1000</v>
      </c>
    </row>
    <row r="65" spans="1:8" ht="24" customHeight="1" x14ac:dyDescent="0.2">
      <c r="B65" s="1010"/>
      <c r="C65" s="951" t="s">
        <v>156</v>
      </c>
      <c r="D65" s="951"/>
      <c r="E65" s="1018" t="s">
        <v>157</v>
      </c>
      <c r="F65" s="1018"/>
      <c r="G65" s="1018"/>
      <c r="H65" s="226">
        <v>1900</v>
      </c>
    </row>
    <row r="66" spans="1:8" ht="24" customHeight="1" x14ac:dyDescent="0.2">
      <c r="B66" s="1010"/>
      <c r="C66" s="951" t="s">
        <v>156</v>
      </c>
      <c r="D66" s="951"/>
      <c r="E66" s="1018" t="s">
        <v>158</v>
      </c>
      <c r="F66" s="1018"/>
      <c r="G66" s="1018"/>
      <c r="H66" s="226">
        <v>1500</v>
      </c>
    </row>
    <row r="67" spans="1:8" ht="21.75" customHeight="1" thickBot="1" x14ac:dyDescent="0.25">
      <c r="B67" s="1011"/>
      <c r="C67" s="1104" t="s">
        <v>156</v>
      </c>
      <c r="D67" s="1104"/>
      <c r="E67" s="1103" t="s">
        <v>220</v>
      </c>
      <c r="F67" s="1103"/>
      <c r="G67" s="1103"/>
      <c r="H67" s="678">
        <v>1350</v>
      </c>
    </row>
    <row r="68" spans="1:8" ht="30" customHeight="1" x14ac:dyDescent="0.2">
      <c r="A68" s="320"/>
      <c r="B68" s="379" t="s">
        <v>134</v>
      </c>
      <c r="C68" s="650" t="s">
        <v>135</v>
      </c>
      <c r="D68" s="983" t="s">
        <v>143</v>
      </c>
      <c r="E68" s="984"/>
      <c r="F68" s="984"/>
      <c r="G68" s="985"/>
      <c r="H68" s="378">
        <v>260</v>
      </c>
    </row>
    <row r="69" spans="1:8" ht="23.25" customHeight="1" x14ac:dyDescent="0.2">
      <c r="A69" s="313"/>
      <c r="B69" s="325"/>
      <c r="C69" s="644" t="s">
        <v>136</v>
      </c>
      <c r="D69" s="983"/>
      <c r="E69" s="984"/>
      <c r="F69" s="984"/>
      <c r="G69" s="985"/>
      <c r="H69" s="322">
        <v>170</v>
      </c>
    </row>
    <row r="70" spans="1:8" ht="26.25" customHeight="1" thickBot="1" x14ac:dyDescent="0.25">
      <c r="A70" s="313"/>
      <c r="B70" s="325"/>
      <c r="C70" s="651" t="s">
        <v>137</v>
      </c>
      <c r="D70" s="983"/>
      <c r="E70" s="984"/>
      <c r="F70" s="984"/>
      <c r="G70" s="985"/>
      <c r="H70" s="385">
        <v>100</v>
      </c>
    </row>
    <row r="71" spans="1:8" ht="26.25" customHeight="1" thickBot="1" x14ac:dyDescent="0.25">
      <c r="A71" s="313"/>
      <c r="B71" s="526" t="s">
        <v>213</v>
      </c>
      <c r="C71" s="664"/>
      <c r="D71" s="1076" t="s">
        <v>215</v>
      </c>
      <c r="E71" s="1077"/>
      <c r="F71" s="1077"/>
      <c r="G71" s="1078"/>
      <c r="H71" s="386">
        <v>1230</v>
      </c>
    </row>
    <row r="72" spans="1:8" ht="24.95" customHeight="1" x14ac:dyDescent="0.2">
      <c r="A72" s="320"/>
      <c r="B72" s="379"/>
      <c r="C72" s="527">
        <v>3.2</v>
      </c>
      <c r="D72" s="1073" t="s">
        <v>212</v>
      </c>
      <c r="E72" s="1073"/>
      <c r="F72" s="1073"/>
      <c r="G72" s="1073"/>
      <c r="H72" s="378">
        <v>2150</v>
      </c>
    </row>
    <row r="73" spans="1:8" ht="24.95" customHeight="1" x14ac:dyDescent="0.2">
      <c r="A73" s="320"/>
      <c r="B73" s="379" t="s">
        <v>144</v>
      </c>
      <c r="C73" s="524">
        <v>4</v>
      </c>
      <c r="D73" s="1074"/>
      <c r="E73" s="1074"/>
      <c r="F73" s="1074"/>
      <c r="G73" s="1074"/>
      <c r="H73" s="322">
        <v>2150</v>
      </c>
    </row>
    <row r="74" spans="1:8" ht="30.95" customHeight="1" x14ac:dyDescent="0.2">
      <c r="A74" s="320"/>
      <c r="B74" s="379"/>
      <c r="C74" s="525" t="s">
        <v>207</v>
      </c>
      <c r="D74" s="1039" t="s">
        <v>211</v>
      </c>
      <c r="E74" s="1075"/>
      <c r="F74" s="1075"/>
      <c r="G74" s="1040"/>
      <c r="H74" s="322">
        <v>2925</v>
      </c>
    </row>
    <row r="75" spans="1:8" ht="30.95" customHeight="1" x14ac:dyDescent="0.2">
      <c r="A75" s="320"/>
      <c r="B75" s="379"/>
      <c r="C75" s="525" t="s">
        <v>210</v>
      </c>
      <c r="D75" s="1036"/>
      <c r="E75" s="1037"/>
      <c r="F75" s="1037"/>
      <c r="G75" s="1038"/>
      <c r="H75" s="322">
        <v>2875</v>
      </c>
    </row>
    <row r="76" spans="1:8" ht="30.95" customHeight="1" thickBot="1" x14ac:dyDescent="0.25">
      <c r="A76" s="320"/>
      <c r="B76" s="379"/>
      <c r="C76" s="525" t="s">
        <v>209</v>
      </c>
      <c r="D76" s="1036"/>
      <c r="E76" s="1037"/>
      <c r="F76" s="1037"/>
      <c r="G76" s="1038"/>
      <c r="H76" s="322">
        <v>3450</v>
      </c>
    </row>
    <row r="77" spans="1:8" ht="30.95" hidden="1" customHeight="1" thickBot="1" x14ac:dyDescent="0.25">
      <c r="A77" s="313"/>
      <c r="B77" s="325"/>
      <c r="C77" s="591" t="s">
        <v>208</v>
      </c>
      <c r="D77" s="1036"/>
      <c r="E77" s="1037"/>
      <c r="F77" s="1037"/>
      <c r="G77" s="1038"/>
      <c r="H77" s="385">
        <v>3525</v>
      </c>
    </row>
    <row r="78" spans="1:8" ht="24.95" customHeight="1" x14ac:dyDescent="0.2">
      <c r="A78" s="313"/>
      <c r="B78" s="1088" t="s">
        <v>201</v>
      </c>
      <c r="C78" s="1090">
        <v>1.2</v>
      </c>
      <c r="D78" s="1090"/>
      <c r="E78" s="1082"/>
      <c r="F78" s="1082"/>
      <c r="G78" s="1082"/>
      <c r="H78" s="321">
        <v>340</v>
      </c>
    </row>
    <row r="79" spans="1:8" ht="24.95" customHeight="1" x14ac:dyDescent="0.2">
      <c r="A79" s="313"/>
      <c r="B79" s="1089"/>
      <c r="C79" s="1091">
        <v>6.5</v>
      </c>
      <c r="D79" s="1091"/>
      <c r="E79" s="1051" t="s">
        <v>202</v>
      </c>
      <c r="F79" s="1051"/>
      <c r="G79" s="1051"/>
      <c r="H79" s="322">
        <v>250</v>
      </c>
    </row>
    <row r="80" spans="1:8" ht="24.95" customHeight="1" thickBot="1" x14ac:dyDescent="0.25">
      <c r="A80" s="313"/>
      <c r="B80" s="1065"/>
      <c r="C80" s="1066">
        <v>8</v>
      </c>
      <c r="D80" s="1066"/>
      <c r="E80" s="1053"/>
      <c r="F80" s="1053"/>
      <c r="G80" s="1053"/>
      <c r="H80" s="323">
        <v>250</v>
      </c>
    </row>
    <row r="82" spans="1:8" ht="13.5" thickBot="1" x14ac:dyDescent="0.25"/>
    <row r="83" spans="1:8" ht="24.75" customHeight="1" thickBot="1" x14ac:dyDescent="0.25">
      <c r="B83" s="206" t="s">
        <v>30</v>
      </c>
      <c r="C83" s="991" t="s">
        <v>31</v>
      </c>
      <c r="D83" s="992"/>
      <c r="E83" s="992"/>
      <c r="F83" s="992"/>
      <c r="G83" s="993"/>
      <c r="H83" s="208" t="s">
        <v>100</v>
      </c>
    </row>
    <row r="84" spans="1:8" ht="76.5" customHeight="1" thickBot="1" x14ac:dyDescent="0.25">
      <c r="A84" s="313"/>
      <c r="B84" s="387" t="s">
        <v>162</v>
      </c>
      <c r="C84" s="989" t="s">
        <v>163</v>
      </c>
      <c r="D84" s="989"/>
      <c r="E84" s="990" t="s">
        <v>165</v>
      </c>
      <c r="F84" s="990"/>
      <c r="G84" s="990"/>
      <c r="H84" s="386">
        <v>75</v>
      </c>
    </row>
    <row r="85" spans="1:8" ht="74.25" customHeight="1" thickBot="1" x14ac:dyDescent="0.25">
      <c r="A85" s="313"/>
      <c r="B85" s="387" t="s">
        <v>166</v>
      </c>
      <c r="C85" s="989" t="s">
        <v>167</v>
      </c>
      <c r="D85" s="989"/>
      <c r="E85" s="990" t="s">
        <v>168</v>
      </c>
      <c r="F85" s="990"/>
      <c r="G85" s="990"/>
      <c r="H85" s="386">
        <v>186</v>
      </c>
    </row>
    <row r="86" spans="1:8" ht="72.75" customHeight="1" thickBot="1" x14ac:dyDescent="0.25">
      <c r="A86" s="313"/>
      <c r="B86" s="388" t="s">
        <v>171</v>
      </c>
      <c r="C86" s="989" t="s">
        <v>167</v>
      </c>
      <c r="D86" s="989"/>
      <c r="E86" s="990" t="s">
        <v>168</v>
      </c>
      <c r="F86" s="990"/>
      <c r="G86" s="990"/>
      <c r="H86" s="386">
        <v>300</v>
      </c>
    </row>
    <row r="87" spans="1:8" ht="76.5" customHeight="1" thickBot="1" x14ac:dyDescent="0.25">
      <c r="A87" s="313"/>
      <c r="B87" s="388" t="s">
        <v>172</v>
      </c>
      <c r="C87" s="989" t="s">
        <v>167</v>
      </c>
      <c r="D87" s="989"/>
      <c r="E87" s="990" t="s">
        <v>168</v>
      </c>
      <c r="F87" s="990"/>
      <c r="G87" s="990"/>
      <c r="H87" s="386">
        <v>330</v>
      </c>
    </row>
    <row r="88" spans="1:8" ht="71.25" customHeight="1" thickBot="1" x14ac:dyDescent="0.25">
      <c r="A88" s="313"/>
      <c r="B88" s="387" t="s">
        <v>170</v>
      </c>
      <c r="C88" s="989" t="s">
        <v>167</v>
      </c>
      <c r="D88" s="989"/>
      <c r="E88" s="990" t="s">
        <v>168</v>
      </c>
      <c r="F88" s="990"/>
      <c r="G88" s="990"/>
      <c r="H88" s="386">
        <v>240</v>
      </c>
    </row>
    <row r="89" spans="1:8" ht="81" customHeight="1" thickBot="1" x14ac:dyDescent="0.25">
      <c r="A89" s="313"/>
      <c r="B89" s="388" t="s">
        <v>169</v>
      </c>
      <c r="C89" s="989" t="s">
        <v>167</v>
      </c>
      <c r="D89" s="989"/>
      <c r="E89" s="990" t="s">
        <v>168</v>
      </c>
      <c r="F89" s="990"/>
      <c r="G89" s="990"/>
      <c r="H89" s="386">
        <v>340</v>
      </c>
    </row>
    <row r="90" spans="1:8" ht="79.5" customHeight="1" thickBot="1" x14ac:dyDescent="0.25">
      <c r="A90" s="313"/>
      <c r="B90" s="388" t="s">
        <v>173</v>
      </c>
      <c r="C90" s="989" t="s">
        <v>175</v>
      </c>
      <c r="D90" s="989"/>
      <c r="E90" s="990"/>
      <c r="F90" s="990"/>
      <c r="G90" s="990"/>
      <c r="H90" s="386">
        <v>600</v>
      </c>
    </row>
    <row r="91" spans="1:8" ht="80.25" customHeight="1" thickBot="1" x14ac:dyDescent="0.25">
      <c r="A91" s="313"/>
      <c r="B91" s="388" t="s">
        <v>174</v>
      </c>
      <c r="C91" s="989"/>
      <c r="D91" s="989"/>
      <c r="E91" s="990" t="s">
        <v>178</v>
      </c>
      <c r="F91" s="990"/>
      <c r="G91" s="990"/>
      <c r="H91" s="386" t="s">
        <v>179</v>
      </c>
    </row>
    <row r="92" spans="1:8" ht="84" customHeight="1" thickBot="1" x14ac:dyDescent="0.25">
      <c r="A92" s="313"/>
      <c r="B92" s="406" t="s">
        <v>176</v>
      </c>
      <c r="C92" s="989"/>
      <c r="D92" s="989"/>
      <c r="E92" s="990" t="s">
        <v>178</v>
      </c>
      <c r="F92" s="990"/>
      <c r="G92" s="990"/>
      <c r="H92" s="386" t="s">
        <v>181</v>
      </c>
    </row>
    <row r="93" spans="1:8" ht="75.75" customHeight="1" thickBot="1" x14ac:dyDescent="0.25">
      <c r="A93" s="313"/>
      <c r="B93" s="406" t="s">
        <v>183</v>
      </c>
      <c r="C93" s="989"/>
      <c r="D93" s="989"/>
      <c r="E93" s="990" t="s">
        <v>180</v>
      </c>
      <c r="F93" s="990"/>
      <c r="G93" s="990"/>
      <c r="H93" s="386" t="s">
        <v>179</v>
      </c>
    </row>
    <row r="94" spans="1:8" ht="94.5" customHeight="1" thickBot="1" x14ac:dyDescent="0.25">
      <c r="A94" s="313"/>
      <c r="B94" s="406" t="s">
        <v>184</v>
      </c>
      <c r="C94" s="989"/>
      <c r="D94" s="989"/>
      <c r="E94" s="990" t="s">
        <v>180</v>
      </c>
      <c r="F94" s="990"/>
      <c r="G94" s="990"/>
      <c r="H94" s="386" t="s">
        <v>181</v>
      </c>
    </row>
    <row r="97" spans="5:7" ht="20.25" x14ac:dyDescent="0.2">
      <c r="E97" s="642"/>
      <c r="F97" s="642"/>
      <c r="G97" s="642" t="s">
        <v>128</v>
      </c>
    </row>
  </sheetData>
  <mergeCells count="118">
    <mergeCell ref="C3:F3"/>
    <mergeCell ref="G3:H3"/>
    <mergeCell ref="G4:H4"/>
    <mergeCell ref="G5:H5"/>
    <mergeCell ref="G6:H6"/>
    <mergeCell ref="G7:H7"/>
    <mergeCell ref="B16:B19"/>
    <mergeCell ref="E16:F16"/>
    <mergeCell ref="E17:F17"/>
    <mergeCell ref="E18:F18"/>
    <mergeCell ref="E19:F19"/>
    <mergeCell ref="E20:F20"/>
    <mergeCell ref="E10:F10"/>
    <mergeCell ref="E11:F11"/>
    <mergeCell ref="D12:D15"/>
    <mergeCell ref="E12:F12"/>
    <mergeCell ref="E13:F13"/>
    <mergeCell ref="E14:F14"/>
    <mergeCell ref="E15:F15"/>
    <mergeCell ref="G27:H27"/>
    <mergeCell ref="E23:F23"/>
    <mergeCell ref="B29:B32"/>
    <mergeCell ref="D29:D32"/>
    <mergeCell ref="E29:F29"/>
    <mergeCell ref="E30:F30"/>
    <mergeCell ref="E31:F31"/>
    <mergeCell ref="E32:F32"/>
    <mergeCell ref="E21:F21"/>
    <mergeCell ref="E22:F22"/>
    <mergeCell ref="E24:F24"/>
    <mergeCell ref="E25:F25"/>
    <mergeCell ref="E26:F26"/>
    <mergeCell ref="C27:D27"/>
    <mergeCell ref="E27:F27"/>
    <mergeCell ref="C28:D28"/>
    <mergeCell ref="E28:F28"/>
    <mergeCell ref="E38:F38"/>
    <mergeCell ref="D39:D44"/>
    <mergeCell ref="E39:F39"/>
    <mergeCell ref="E41:F41"/>
    <mergeCell ref="E42:F42"/>
    <mergeCell ref="E43:F43"/>
    <mergeCell ref="E44:F44"/>
    <mergeCell ref="E33:F33"/>
    <mergeCell ref="E34:F34"/>
    <mergeCell ref="D35:D36"/>
    <mergeCell ref="E35:F35"/>
    <mergeCell ref="E36:F36"/>
    <mergeCell ref="E37:F37"/>
    <mergeCell ref="E45:F45"/>
    <mergeCell ref="D46:D52"/>
    <mergeCell ref="E46:F46"/>
    <mergeCell ref="E47:F47"/>
    <mergeCell ref="E48:F48"/>
    <mergeCell ref="E49:F49"/>
    <mergeCell ref="E50:F50"/>
    <mergeCell ref="E51:F51"/>
    <mergeCell ref="E52:F52"/>
    <mergeCell ref="E61:G61"/>
    <mergeCell ref="C62:D62"/>
    <mergeCell ref="E62:G62"/>
    <mergeCell ref="E53:F53"/>
    <mergeCell ref="E54:F54"/>
    <mergeCell ref="D55:D59"/>
    <mergeCell ref="E55:F55"/>
    <mergeCell ref="E56:F56"/>
    <mergeCell ref="E57:F57"/>
    <mergeCell ref="E58:F58"/>
    <mergeCell ref="E59:F59"/>
    <mergeCell ref="B78:B80"/>
    <mergeCell ref="C78:D78"/>
    <mergeCell ref="E78:G78"/>
    <mergeCell ref="C79:D79"/>
    <mergeCell ref="E79:G80"/>
    <mergeCell ref="C63:D63"/>
    <mergeCell ref="E63:G63"/>
    <mergeCell ref="B64:B67"/>
    <mergeCell ref="C64:D64"/>
    <mergeCell ref="E64:G64"/>
    <mergeCell ref="C65:D65"/>
    <mergeCell ref="E65:G65"/>
    <mergeCell ref="C66:D66"/>
    <mergeCell ref="E66:G66"/>
    <mergeCell ref="C67:D67"/>
    <mergeCell ref="C93:D93"/>
    <mergeCell ref="E93:G93"/>
    <mergeCell ref="C94:D94"/>
    <mergeCell ref="E94:G94"/>
    <mergeCell ref="C89:D89"/>
    <mergeCell ref="E89:G89"/>
    <mergeCell ref="C90:D90"/>
    <mergeCell ref="E90:G90"/>
    <mergeCell ref="C91:D91"/>
    <mergeCell ref="E91:G91"/>
    <mergeCell ref="G28:H28"/>
    <mergeCell ref="E40:F40"/>
    <mergeCell ref="C92:D92"/>
    <mergeCell ref="E92:G92"/>
    <mergeCell ref="C86:D86"/>
    <mergeCell ref="E86:G86"/>
    <mergeCell ref="C87:D87"/>
    <mergeCell ref="E87:G87"/>
    <mergeCell ref="C88:D88"/>
    <mergeCell ref="E88:G88"/>
    <mergeCell ref="C80:D80"/>
    <mergeCell ref="C83:G83"/>
    <mergeCell ref="C84:D84"/>
    <mergeCell ref="E84:G84"/>
    <mergeCell ref="C85:D85"/>
    <mergeCell ref="E85:G85"/>
    <mergeCell ref="E67:G67"/>
    <mergeCell ref="D68:G70"/>
    <mergeCell ref="D71:G71"/>
    <mergeCell ref="D72:G73"/>
    <mergeCell ref="D74:G77"/>
    <mergeCell ref="C60:D60"/>
    <mergeCell ref="E60:G60"/>
    <mergeCell ref="C61:D61"/>
  </mergeCells>
  <pageMargins left="0.11811023622047245" right="0.11811023622047245" top="0.11811023622047245" bottom="0.35433070866141736" header="0.31496062992125984" footer="0.31496062992125984"/>
  <pageSetup paperSize="9" scale="84" orientation="portrait" horizontalDpi="0" verticalDpi="0" r:id="rId1"/>
  <rowBreaks count="2" manualBreakCount="2">
    <brk id="44" max="7" man="1"/>
    <brk id="81" max="7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showWhiteSpace="0" view="pageBreakPreview" topLeftCell="A33" zoomScaleNormal="80" zoomScaleSheetLayoutView="100" zoomScalePageLayoutView="50" workbookViewId="0">
      <selection activeCell="C46" sqref="C46:H53"/>
    </sheetView>
  </sheetViews>
  <sheetFormatPr defaultColWidth="9" defaultRowHeight="12.75" x14ac:dyDescent="0.2"/>
  <cols>
    <col min="1" max="1" width="5" style="196" customWidth="1"/>
    <col min="2" max="2" width="32.33203125" style="196" customWidth="1"/>
    <col min="3" max="3" width="22.6640625" style="196" customWidth="1"/>
    <col min="4" max="4" width="10.6640625" style="196" customWidth="1"/>
    <col min="5" max="5" width="10.1640625" style="196" customWidth="1"/>
    <col min="6" max="6" width="11.83203125" style="196" customWidth="1"/>
    <col min="7" max="7" width="16.5" style="196" customWidth="1"/>
    <col min="8" max="8" width="20" style="196" customWidth="1"/>
    <col min="9" max="16384" width="9" style="196"/>
  </cols>
  <sheetData>
    <row r="1" spans="2:9" ht="11.25" hidden="1" customHeight="1" x14ac:dyDescent="0.2">
      <c r="B1" s="197"/>
      <c r="C1" s="198"/>
      <c r="D1" s="198"/>
      <c r="E1" s="197"/>
      <c r="F1" s="197"/>
      <c r="G1" s="197"/>
      <c r="H1" s="197"/>
    </row>
    <row r="2" spans="2:9" ht="11.25" customHeight="1" x14ac:dyDescent="0.2">
      <c r="B2" s="197"/>
      <c r="C2" s="198"/>
      <c r="D2" s="198"/>
      <c r="E2" s="197"/>
      <c r="F2" s="197"/>
      <c r="G2" s="197"/>
      <c r="H2" s="197"/>
    </row>
    <row r="3" spans="2:9" ht="14.1" customHeight="1" x14ac:dyDescent="0.2">
      <c r="B3" s="197"/>
      <c r="C3" s="954"/>
      <c r="D3" s="954"/>
      <c r="E3" s="954"/>
      <c r="F3" s="954"/>
      <c r="G3" s="955" t="s">
        <v>228</v>
      </c>
      <c r="H3" s="955"/>
    </row>
    <row r="4" spans="2:9" ht="14.1" customHeight="1" x14ac:dyDescent="0.2">
      <c r="B4" s="698" t="s">
        <v>82</v>
      </c>
      <c r="C4" s="200"/>
      <c r="D4" s="200"/>
      <c r="E4" s="201"/>
      <c r="F4" s="201"/>
      <c r="G4" s="958" t="s">
        <v>85</v>
      </c>
      <c r="H4" s="958"/>
    </row>
    <row r="5" spans="2:9" ht="14.1" customHeight="1" x14ac:dyDescent="0.2">
      <c r="B5" s="699" t="s">
        <v>83</v>
      </c>
      <c r="C5" s="203"/>
      <c r="D5" s="203"/>
      <c r="E5" s="203"/>
      <c r="F5" s="203"/>
      <c r="G5" s="959" t="s">
        <v>101</v>
      </c>
      <c r="H5" s="959"/>
    </row>
    <row r="6" spans="2:9" ht="30" customHeight="1" x14ac:dyDescent="0.2">
      <c r="B6" s="700" t="s">
        <v>89</v>
      </c>
      <c r="C6" s="205"/>
      <c r="D6" s="205"/>
      <c r="E6" s="205"/>
      <c r="F6" s="205"/>
      <c r="G6" s="960" t="s">
        <v>97</v>
      </c>
      <c r="H6" s="960"/>
    </row>
    <row r="7" spans="2:9" ht="29.25" customHeight="1" x14ac:dyDescent="0.2">
      <c r="B7" s="700" t="s">
        <v>84</v>
      </c>
      <c r="C7" s="205"/>
      <c r="D7" s="205"/>
      <c r="E7" s="205"/>
      <c r="F7" s="205"/>
      <c r="G7" s="961" t="s">
        <v>87</v>
      </c>
      <c r="H7" s="961"/>
    </row>
    <row r="8" spans="2:9" ht="11.25" customHeight="1" x14ac:dyDescent="0.2">
      <c r="B8" s="197"/>
      <c r="C8" s="198"/>
      <c r="D8" s="198"/>
      <c r="E8" s="197"/>
      <c r="F8" s="197"/>
      <c r="G8" s="197"/>
      <c r="H8" s="197"/>
    </row>
    <row r="9" spans="2:9" ht="14.1" customHeight="1" thickBot="1" x14ac:dyDescent="0.25">
      <c r="B9" s="205"/>
      <c r="C9" s="205"/>
      <c r="D9" s="205"/>
      <c r="E9" s="205"/>
      <c r="F9" s="205"/>
      <c r="G9" s="205"/>
      <c r="H9" s="205"/>
    </row>
    <row r="10" spans="2:9" ht="24.95" customHeight="1" thickBot="1" x14ac:dyDescent="0.25">
      <c r="B10" s="487" t="s">
        <v>30</v>
      </c>
      <c r="C10" s="488" t="s">
        <v>31</v>
      </c>
      <c r="D10" s="488" t="s">
        <v>96</v>
      </c>
      <c r="E10" s="1079" t="s">
        <v>3</v>
      </c>
      <c r="F10" s="1080"/>
      <c r="G10" s="488" t="s">
        <v>2</v>
      </c>
      <c r="H10" s="489" t="s">
        <v>100</v>
      </c>
    </row>
    <row r="11" spans="2:9" ht="21.95" customHeight="1" x14ac:dyDescent="0.2">
      <c r="B11" s="284" t="s">
        <v>0</v>
      </c>
      <c r="C11" s="694">
        <v>8</v>
      </c>
      <c r="D11" s="377">
        <v>6</v>
      </c>
      <c r="E11" s="1005">
        <v>280000</v>
      </c>
      <c r="F11" s="1006"/>
      <c r="G11" s="708">
        <v>115</v>
      </c>
      <c r="H11" s="714">
        <f>G11*6</f>
        <v>690</v>
      </c>
      <c r="I11" s="196">
        <v>0.41</v>
      </c>
    </row>
    <row r="12" spans="2:9" ht="21.95" customHeight="1" x14ac:dyDescent="0.2">
      <c r="B12" s="211"/>
      <c r="C12" s="695">
        <v>10</v>
      </c>
      <c r="D12" s="1026">
        <v>11.7</v>
      </c>
      <c r="E12" s="997">
        <v>260000</v>
      </c>
      <c r="F12" s="998"/>
      <c r="G12" s="696">
        <v>170</v>
      </c>
      <c r="H12" s="710">
        <f>G12*11.7</f>
        <v>1988.9999999999998</v>
      </c>
      <c r="I12" s="196">
        <v>0.65200000000000002</v>
      </c>
    </row>
    <row r="13" spans="2:9" ht="21.95" customHeight="1" x14ac:dyDescent="0.2">
      <c r="B13" s="211"/>
      <c r="C13" s="695">
        <v>12</v>
      </c>
      <c r="D13" s="1026"/>
      <c r="E13" s="997">
        <v>250000</v>
      </c>
      <c r="F13" s="998"/>
      <c r="G13" s="696">
        <v>235</v>
      </c>
      <c r="H13" s="710">
        <f>G13*11.7</f>
        <v>2749.5</v>
      </c>
      <c r="I13" s="196">
        <v>0.94</v>
      </c>
    </row>
    <row r="14" spans="2:9" ht="21.95" customHeight="1" x14ac:dyDescent="0.2">
      <c r="B14" s="722"/>
      <c r="C14" s="695">
        <v>14</v>
      </c>
      <c r="D14" s="1026"/>
      <c r="E14" s="997">
        <v>250000</v>
      </c>
      <c r="F14" s="998"/>
      <c r="G14" s="696">
        <v>313</v>
      </c>
      <c r="H14" s="710">
        <f>G14*11.7</f>
        <v>3662.1</v>
      </c>
      <c r="I14" s="196">
        <v>1.252</v>
      </c>
    </row>
    <row r="15" spans="2:9" ht="21.95" customHeight="1" thickBot="1" x14ac:dyDescent="0.25">
      <c r="B15" s="723"/>
      <c r="C15" s="704">
        <v>16</v>
      </c>
      <c r="D15" s="1027"/>
      <c r="E15" s="999">
        <v>240000</v>
      </c>
      <c r="F15" s="1000"/>
      <c r="G15" s="697">
        <v>396</v>
      </c>
      <c r="H15" s="264">
        <f>G15*11.7</f>
        <v>4633.2</v>
      </c>
      <c r="I15" s="196">
        <v>19.3</v>
      </c>
    </row>
    <row r="16" spans="2:9" ht="21.95" customHeight="1" x14ac:dyDescent="0.2">
      <c r="B16" s="994" t="s">
        <v>146</v>
      </c>
      <c r="C16" s="694">
        <v>10</v>
      </c>
      <c r="D16" s="377">
        <v>12</v>
      </c>
      <c r="E16" s="1005">
        <v>260000</v>
      </c>
      <c r="F16" s="1006"/>
      <c r="G16" s="708">
        <v>160</v>
      </c>
      <c r="H16" s="714">
        <f>G16*12</f>
        <v>1920</v>
      </c>
    </row>
    <row r="17" spans="2:9" ht="21.95" customHeight="1" x14ac:dyDescent="0.2">
      <c r="B17" s="995"/>
      <c r="C17" s="695">
        <v>12</v>
      </c>
      <c r="D17" s="705">
        <v>11.75</v>
      </c>
      <c r="E17" s="997">
        <v>245000</v>
      </c>
      <c r="F17" s="998"/>
      <c r="G17" s="696">
        <v>226</v>
      </c>
      <c r="H17" s="710">
        <f>G17*11.75</f>
        <v>2655.5</v>
      </c>
    </row>
    <row r="18" spans="2:9" ht="21.95" customHeight="1" x14ac:dyDescent="0.2">
      <c r="B18" s="995"/>
      <c r="C18" s="695">
        <v>14</v>
      </c>
      <c r="D18" s="705">
        <v>12.05</v>
      </c>
      <c r="E18" s="997">
        <v>245000</v>
      </c>
      <c r="F18" s="998"/>
      <c r="G18" s="696">
        <v>296</v>
      </c>
      <c r="H18" s="710">
        <f>G18*12.05</f>
        <v>3566.8</v>
      </c>
    </row>
    <row r="19" spans="2:9" ht="21.95" customHeight="1" thickBot="1" x14ac:dyDescent="0.25">
      <c r="B19" s="995"/>
      <c r="C19" s="701">
        <v>80</v>
      </c>
      <c r="D19" s="423"/>
      <c r="E19" s="1039">
        <v>255000</v>
      </c>
      <c r="F19" s="1040"/>
      <c r="G19" s="424">
        <v>10062</v>
      </c>
      <c r="H19" s="425"/>
    </row>
    <row r="20" spans="2:9" ht="23.1" customHeight="1" x14ac:dyDescent="0.2">
      <c r="B20" s="427" t="s">
        <v>191</v>
      </c>
      <c r="C20" s="694" t="s">
        <v>189</v>
      </c>
      <c r="D20" s="708">
        <v>6</v>
      </c>
      <c r="E20" s="1005">
        <v>287000</v>
      </c>
      <c r="F20" s="1006"/>
      <c r="G20" s="708">
        <v>420</v>
      </c>
      <c r="H20" s="714">
        <f>420*6</f>
        <v>2520</v>
      </c>
    </row>
    <row r="21" spans="2:9" ht="23.1" customHeight="1" x14ac:dyDescent="0.2">
      <c r="B21" s="327" t="s">
        <v>192</v>
      </c>
      <c r="C21" s="720" t="s">
        <v>108</v>
      </c>
      <c r="D21" s="667">
        <v>12.05</v>
      </c>
      <c r="E21" s="1102">
        <v>300000</v>
      </c>
      <c r="F21" s="1102"/>
      <c r="G21" s="717">
        <v>727</v>
      </c>
      <c r="H21" s="669">
        <f>G21*6</f>
        <v>4362</v>
      </c>
      <c r="I21" s="196">
        <v>2.42</v>
      </c>
    </row>
    <row r="22" spans="2:9" ht="23.1" hidden="1" customHeight="1" x14ac:dyDescent="0.2">
      <c r="B22" s="222"/>
      <c r="C22" s="695" t="s">
        <v>109</v>
      </c>
      <c r="D22" s="426">
        <v>11.7</v>
      </c>
      <c r="E22" s="1051">
        <v>284000</v>
      </c>
      <c r="F22" s="1051"/>
      <c r="G22" s="706">
        <v>866</v>
      </c>
      <c r="H22" s="710">
        <f>G22*11.7</f>
        <v>10132.199999999999</v>
      </c>
    </row>
    <row r="23" spans="2:9" ht="23.1" customHeight="1" x14ac:dyDescent="0.2">
      <c r="B23" s="222"/>
      <c r="C23" s="695" t="s">
        <v>227</v>
      </c>
      <c r="D23" s="426">
        <v>12</v>
      </c>
      <c r="E23" s="997">
        <v>284000</v>
      </c>
      <c r="F23" s="998"/>
      <c r="G23" s="706">
        <v>1100</v>
      </c>
      <c r="H23" s="710">
        <f>G23*12</f>
        <v>13200</v>
      </c>
      <c r="I23" s="196">
        <v>3.87</v>
      </c>
    </row>
    <row r="24" spans="2:9" ht="23.1" customHeight="1" x14ac:dyDescent="0.2">
      <c r="B24" s="222"/>
      <c r="C24" s="695" t="s">
        <v>186</v>
      </c>
      <c r="D24" s="426">
        <v>11.7</v>
      </c>
      <c r="E24" s="1051">
        <v>284000</v>
      </c>
      <c r="F24" s="1051"/>
      <c r="G24" s="706">
        <v>1366</v>
      </c>
      <c r="H24" s="710">
        <f>G24*11.7</f>
        <v>15982.199999999999</v>
      </c>
      <c r="I24" s="196">
        <v>4.8</v>
      </c>
    </row>
    <row r="25" spans="2:9" ht="23.1" customHeight="1" x14ac:dyDescent="0.2">
      <c r="B25" s="262"/>
      <c r="C25" s="695" t="s">
        <v>110</v>
      </c>
      <c r="D25" s="426">
        <v>12</v>
      </c>
      <c r="E25" s="1051">
        <v>284000</v>
      </c>
      <c r="F25" s="1051"/>
      <c r="G25" s="706">
        <v>1931</v>
      </c>
      <c r="H25" s="710">
        <f>G25*11.7</f>
        <v>22592.699999999997</v>
      </c>
      <c r="I25" s="196">
        <v>6.79</v>
      </c>
    </row>
    <row r="26" spans="2:9" ht="23.1" customHeight="1" thickBot="1" x14ac:dyDescent="0.25">
      <c r="B26" s="263"/>
      <c r="C26" s="704" t="s">
        <v>111</v>
      </c>
      <c r="D26" s="697">
        <v>12</v>
      </c>
      <c r="E26" s="1053">
        <v>284000</v>
      </c>
      <c r="F26" s="1053"/>
      <c r="G26" s="707">
        <v>3039</v>
      </c>
      <c r="H26" s="264">
        <f>G26*12</f>
        <v>36468</v>
      </c>
      <c r="I26" s="196">
        <v>10.7</v>
      </c>
    </row>
    <row r="27" spans="2:9" ht="31.5" customHeight="1" x14ac:dyDescent="0.2">
      <c r="B27" s="327" t="s">
        <v>159</v>
      </c>
      <c r="C27" s="964" t="s">
        <v>218</v>
      </c>
      <c r="D27" s="964"/>
      <c r="E27" s="1063">
        <v>316000</v>
      </c>
      <c r="F27" s="1063"/>
      <c r="G27" s="1063">
        <v>10800</v>
      </c>
      <c r="H27" s="1101"/>
      <c r="I27" s="633">
        <v>34</v>
      </c>
    </row>
    <row r="28" spans="2:9" ht="31.5" customHeight="1" thickBot="1" x14ac:dyDescent="0.25">
      <c r="B28" s="679"/>
      <c r="C28" s="1022" t="s">
        <v>225</v>
      </c>
      <c r="D28" s="1022"/>
      <c r="E28" s="999">
        <v>300000</v>
      </c>
      <c r="F28" s="1000"/>
      <c r="G28" s="999">
        <v>89400</v>
      </c>
      <c r="H28" s="1014"/>
      <c r="I28" s="633">
        <v>298</v>
      </c>
    </row>
    <row r="29" spans="2:9" ht="23.25" customHeight="1" x14ac:dyDescent="0.2">
      <c r="B29" s="1072" t="s">
        <v>205</v>
      </c>
      <c r="C29" s="702" t="s">
        <v>206</v>
      </c>
      <c r="D29" s="964">
        <v>6</v>
      </c>
      <c r="E29" s="1043">
        <v>282000</v>
      </c>
      <c r="F29" s="1044"/>
      <c r="G29" s="709">
        <v>353</v>
      </c>
      <c r="H29" s="716">
        <f>G29*6</f>
        <v>2118</v>
      </c>
      <c r="I29" s="196">
        <v>1.25</v>
      </c>
    </row>
    <row r="30" spans="2:9" ht="21.95" customHeight="1" x14ac:dyDescent="0.2">
      <c r="B30" s="1072"/>
      <c r="C30" s="516" t="s">
        <v>199</v>
      </c>
      <c r="D30" s="951"/>
      <c r="E30" s="1051">
        <v>282000</v>
      </c>
      <c r="F30" s="1051"/>
      <c r="G30" s="696">
        <v>430</v>
      </c>
      <c r="H30" s="226">
        <f>G30*D29</f>
        <v>2580</v>
      </c>
      <c r="I30" s="196" t="s">
        <v>198</v>
      </c>
    </row>
    <row r="31" spans="2:9" ht="21.95" customHeight="1" x14ac:dyDescent="0.2">
      <c r="B31" s="1072"/>
      <c r="C31" s="695" t="s">
        <v>103</v>
      </c>
      <c r="D31" s="951"/>
      <c r="E31" s="1051">
        <v>278000</v>
      </c>
      <c r="F31" s="1051"/>
      <c r="G31" s="696">
        <v>534</v>
      </c>
      <c r="H31" s="226">
        <f>G31*6</f>
        <v>3204</v>
      </c>
      <c r="I31" s="196">
        <v>1.92</v>
      </c>
    </row>
    <row r="32" spans="2:9" ht="21.95" customHeight="1" x14ac:dyDescent="0.2">
      <c r="B32" s="1072"/>
      <c r="C32" s="695" t="s">
        <v>104</v>
      </c>
      <c r="D32" s="951"/>
      <c r="E32" s="1051">
        <v>278000</v>
      </c>
      <c r="F32" s="1051"/>
      <c r="G32" s="696">
        <v>678</v>
      </c>
      <c r="H32" s="226">
        <f>G32*6</f>
        <v>4068</v>
      </c>
      <c r="I32" s="196">
        <v>2.44</v>
      </c>
    </row>
    <row r="33" spans="2:9" ht="21.95" customHeight="1" x14ac:dyDescent="0.2">
      <c r="B33" s="269"/>
      <c r="C33" s="695" t="s">
        <v>224</v>
      </c>
      <c r="D33" s="695">
        <v>5.8</v>
      </c>
      <c r="E33" s="1051">
        <v>285000</v>
      </c>
      <c r="F33" s="1051"/>
      <c r="G33" s="696">
        <v>890</v>
      </c>
      <c r="H33" s="226">
        <f>G33*6</f>
        <v>5340</v>
      </c>
      <c r="I33" s="196">
        <v>2.9</v>
      </c>
    </row>
    <row r="34" spans="2:9" ht="21.95" customHeight="1" x14ac:dyDescent="0.2">
      <c r="B34" s="269"/>
      <c r="C34" s="695" t="s">
        <v>105</v>
      </c>
      <c r="D34" s="695">
        <v>6</v>
      </c>
      <c r="E34" s="1051">
        <v>278000</v>
      </c>
      <c r="F34" s="1051"/>
      <c r="G34" s="696">
        <v>792</v>
      </c>
      <c r="H34" s="226">
        <f>G34*6</f>
        <v>4752</v>
      </c>
      <c r="I34" s="196">
        <v>2.85</v>
      </c>
    </row>
    <row r="35" spans="2:9" ht="21.95" customHeight="1" x14ac:dyDescent="0.2">
      <c r="B35" s="269"/>
      <c r="C35" s="720" t="s">
        <v>197</v>
      </c>
      <c r="D35" s="1108">
        <v>10</v>
      </c>
      <c r="E35" s="1051">
        <v>284000</v>
      </c>
      <c r="F35" s="1051"/>
      <c r="G35" s="696">
        <v>1255</v>
      </c>
      <c r="H35" s="226">
        <f>G35*10</f>
        <v>12550</v>
      </c>
      <c r="I35" s="196">
        <v>4.4000000000000004</v>
      </c>
    </row>
    <row r="36" spans="2:9" ht="21.95" customHeight="1" x14ac:dyDescent="0.2">
      <c r="B36" s="269"/>
      <c r="C36" s="720" t="s">
        <v>188</v>
      </c>
      <c r="D36" s="1108"/>
      <c r="E36" s="1051">
        <v>285000</v>
      </c>
      <c r="F36" s="1051"/>
      <c r="G36" s="696">
        <v>1710</v>
      </c>
      <c r="H36" s="226">
        <f>G36*10</f>
        <v>17100</v>
      </c>
      <c r="I36" s="196">
        <v>6</v>
      </c>
    </row>
    <row r="37" spans="2:9" ht="21.95" customHeight="1" thickBot="1" x14ac:dyDescent="0.25">
      <c r="B37" s="269"/>
      <c r="C37" s="695" t="s">
        <v>107</v>
      </c>
      <c r="D37" s="695">
        <v>11.7</v>
      </c>
      <c r="E37" s="1051">
        <v>290000</v>
      </c>
      <c r="F37" s="1051"/>
      <c r="G37" s="696">
        <v>2439</v>
      </c>
      <c r="H37" s="349">
        <f>G37*11.7</f>
        <v>28536.3</v>
      </c>
      <c r="I37" s="196">
        <v>8.41</v>
      </c>
    </row>
    <row r="38" spans="2:9" ht="21.95" hidden="1" customHeight="1" thickBot="1" x14ac:dyDescent="0.25">
      <c r="B38" s="269"/>
      <c r="C38" s="703" t="s">
        <v>182</v>
      </c>
      <c r="D38" s="595">
        <v>10.199999999999999</v>
      </c>
      <c r="E38" s="1086">
        <v>400000</v>
      </c>
      <c r="F38" s="1086"/>
      <c r="G38" s="595">
        <v>3364</v>
      </c>
      <c r="H38" s="680">
        <f>G38*10.2</f>
        <v>34312.799999999996</v>
      </c>
    </row>
    <row r="39" spans="2:9" ht="24.95" customHeight="1" x14ac:dyDescent="0.2">
      <c r="B39" s="711" t="s">
        <v>140</v>
      </c>
      <c r="C39" s="719" t="s">
        <v>226</v>
      </c>
      <c r="D39" s="1107">
        <v>6</v>
      </c>
      <c r="E39" s="1109">
        <v>341000</v>
      </c>
      <c r="F39" s="1109"/>
      <c r="G39" s="673">
        <v>295</v>
      </c>
      <c r="H39" s="674">
        <f t="shared" ref="H39:H44" si="0">G39*6</f>
        <v>1770</v>
      </c>
      <c r="I39" s="633">
        <v>0.86</v>
      </c>
    </row>
    <row r="40" spans="2:9" ht="24.95" customHeight="1" x14ac:dyDescent="0.2">
      <c r="B40" s="712"/>
      <c r="C40" s="720" t="s">
        <v>57</v>
      </c>
      <c r="D40" s="1108"/>
      <c r="E40" s="1102">
        <v>335000</v>
      </c>
      <c r="F40" s="1102"/>
      <c r="G40" s="675">
        <v>456</v>
      </c>
      <c r="H40" s="669">
        <f t="shared" si="0"/>
        <v>2736</v>
      </c>
      <c r="I40" s="633">
        <v>1.36</v>
      </c>
    </row>
    <row r="41" spans="2:9" ht="24.95" customHeight="1" x14ac:dyDescent="0.2">
      <c r="B41" s="712"/>
      <c r="C41" s="720" t="s">
        <v>133</v>
      </c>
      <c r="D41" s="1108"/>
      <c r="E41" s="1102">
        <v>315000</v>
      </c>
      <c r="F41" s="1102"/>
      <c r="G41" s="675">
        <v>570</v>
      </c>
      <c r="H41" s="669">
        <f>G41*6</f>
        <v>3420</v>
      </c>
      <c r="I41" s="633">
        <v>1.8</v>
      </c>
    </row>
    <row r="42" spans="2:9" ht="24.95" customHeight="1" x14ac:dyDescent="0.2">
      <c r="B42" s="276"/>
      <c r="C42" s="720" t="s">
        <v>204</v>
      </c>
      <c r="D42" s="1108"/>
      <c r="E42" s="1102">
        <v>336000</v>
      </c>
      <c r="F42" s="1102"/>
      <c r="G42" s="675">
        <v>470</v>
      </c>
      <c r="H42" s="669">
        <f t="shared" si="0"/>
        <v>2820</v>
      </c>
      <c r="I42" s="633">
        <v>1.375</v>
      </c>
    </row>
    <row r="43" spans="2:9" ht="24.95" customHeight="1" x14ac:dyDescent="0.2">
      <c r="B43" s="276"/>
      <c r="C43" s="720" t="s">
        <v>125</v>
      </c>
      <c r="D43" s="1108"/>
      <c r="E43" s="1102">
        <v>320000</v>
      </c>
      <c r="F43" s="1102"/>
      <c r="G43" s="675">
        <v>770</v>
      </c>
      <c r="H43" s="669">
        <f>G43*6</f>
        <v>4620</v>
      </c>
      <c r="I43" s="633">
        <v>2.4</v>
      </c>
    </row>
    <row r="44" spans="2:9" ht="24.95" customHeight="1" thickBot="1" x14ac:dyDescent="0.25">
      <c r="B44" s="598"/>
      <c r="C44" s="718" t="s">
        <v>124</v>
      </c>
      <c r="D44" s="1104"/>
      <c r="E44" s="1110">
        <v>300000</v>
      </c>
      <c r="F44" s="1110"/>
      <c r="G44" s="676">
        <v>900</v>
      </c>
      <c r="H44" s="677">
        <f t="shared" si="0"/>
        <v>5400</v>
      </c>
      <c r="I44" s="633">
        <v>3.06</v>
      </c>
    </row>
    <row r="45" spans="2:9" ht="24.95" customHeight="1" thickBot="1" x14ac:dyDescent="0.25">
      <c r="B45" s="686" t="s">
        <v>30</v>
      </c>
      <c r="C45" s="684" t="s">
        <v>31</v>
      </c>
      <c r="D45" s="684" t="s">
        <v>96</v>
      </c>
      <c r="E45" s="1105" t="s">
        <v>3</v>
      </c>
      <c r="F45" s="1106"/>
      <c r="G45" s="684" t="s">
        <v>2</v>
      </c>
      <c r="H45" s="685" t="s">
        <v>100</v>
      </c>
    </row>
    <row r="46" spans="2:9" ht="24.95" customHeight="1" x14ac:dyDescent="0.2">
      <c r="B46" s="687"/>
      <c r="C46" s="719" t="s">
        <v>123</v>
      </c>
      <c r="D46" s="1107">
        <v>6</v>
      </c>
      <c r="E46" s="1109">
        <v>315000</v>
      </c>
      <c r="F46" s="1109"/>
      <c r="G46" s="719">
        <v>960</v>
      </c>
      <c r="H46" s="688">
        <f>G46*6</f>
        <v>5760</v>
      </c>
      <c r="I46" s="196">
        <v>3.06</v>
      </c>
    </row>
    <row r="47" spans="2:9" ht="24.95" customHeight="1" x14ac:dyDescent="0.2">
      <c r="B47" s="276"/>
      <c r="C47" s="720" t="s">
        <v>122</v>
      </c>
      <c r="D47" s="1108"/>
      <c r="E47" s="1102">
        <v>315000</v>
      </c>
      <c r="F47" s="1102"/>
      <c r="G47" s="675">
        <v>1135</v>
      </c>
      <c r="H47" s="669">
        <f>G47*6</f>
        <v>6810</v>
      </c>
      <c r="I47" s="196">
        <v>3.6</v>
      </c>
    </row>
    <row r="48" spans="2:9" ht="24.95" customHeight="1" x14ac:dyDescent="0.2">
      <c r="B48" s="276"/>
      <c r="C48" s="720" t="s">
        <v>120</v>
      </c>
      <c r="D48" s="1108"/>
      <c r="E48" s="1102">
        <v>316000</v>
      </c>
      <c r="F48" s="1102"/>
      <c r="G48" s="675">
        <v>1200</v>
      </c>
      <c r="H48" s="669">
        <f t="shared" ref="H48:H55" si="1">G48*6</f>
        <v>7200</v>
      </c>
      <c r="I48" s="196">
        <v>3.8</v>
      </c>
    </row>
    <row r="49" spans="2:9" ht="24.95" hidden="1" customHeight="1" x14ac:dyDescent="0.2">
      <c r="B49" s="276"/>
      <c r="C49" s="720" t="s">
        <v>203</v>
      </c>
      <c r="D49" s="1108"/>
      <c r="E49" s="1102">
        <v>320000</v>
      </c>
      <c r="F49" s="1102"/>
      <c r="G49" s="675">
        <v>1600</v>
      </c>
      <c r="H49" s="669">
        <f t="shared" si="1"/>
        <v>9600</v>
      </c>
      <c r="I49" s="196">
        <v>5</v>
      </c>
    </row>
    <row r="50" spans="2:9" ht="24.95" customHeight="1" x14ac:dyDescent="0.2">
      <c r="B50" s="276"/>
      <c r="C50" s="720" t="s">
        <v>203</v>
      </c>
      <c r="D50" s="1108"/>
      <c r="E50" s="1102">
        <v>320000</v>
      </c>
      <c r="F50" s="1102"/>
      <c r="G50" s="675">
        <v>1600</v>
      </c>
      <c r="H50" s="669">
        <f t="shared" si="1"/>
        <v>9600</v>
      </c>
      <c r="I50" s="196">
        <v>5</v>
      </c>
    </row>
    <row r="51" spans="2:9" ht="24.95" customHeight="1" x14ac:dyDescent="0.2">
      <c r="B51" s="276"/>
      <c r="C51" s="720" t="s">
        <v>121</v>
      </c>
      <c r="D51" s="1108"/>
      <c r="E51" s="1102">
        <v>315000</v>
      </c>
      <c r="F51" s="1102"/>
      <c r="G51" s="675">
        <v>2365</v>
      </c>
      <c r="H51" s="669">
        <f t="shared" si="1"/>
        <v>14190</v>
      </c>
      <c r="I51" s="196">
        <v>7.5</v>
      </c>
    </row>
    <row r="52" spans="2:9" ht="24.95" customHeight="1" x14ac:dyDescent="0.2">
      <c r="B52" s="276"/>
      <c r="C52" s="720" t="s">
        <v>229</v>
      </c>
      <c r="D52" s="1108"/>
      <c r="E52" s="1117">
        <v>315000</v>
      </c>
      <c r="F52" s="1118"/>
      <c r="G52" s="675">
        <v>2048</v>
      </c>
      <c r="H52" s="669">
        <f t="shared" si="1"/>
        <v>12288</v>
      </c>
      <c r="I52" s="196">
        <v>6.5</v>
      </c>
    </row>
    <row r="53" spans="2:9" ht="24.95" customHeight="1" x14ac:dyDescent="0.2">
      <c r="B53" s="276"/>
      <c r="C53" s="720" t="s">
        <v>187</v>
      </c>
      <c r="D53" s="1108"/>
      <c r="E53" s="1102">
        <v>315000</v>
      </c>
      <c r="F53" s="1102"/>
      <c r="G53" s="675">
        <v>2993</v>
      </c>
      <c r="H53" s="669">
        <f t="shared" si="1"/>
        <v>17958</v>
      </c>
      <c r="I53" s="196">
        <v>9.5</v>
      </c>
    </row>
    <row r="54" spans="2:9" ht="24.95" customHeight="1" thickBot="1" x14ac:dyDescent="0.25">
      <c r="B54" s="276"/>
      <c r="C54" s="721" t="s">
        <v>231</v>
      </c>
      <c r="D54" s="753">
        <v>12.05</v>
      </c>
      <c r="E54" s="1115">
        <v>310000</v>
      </c>
      <c r="F54" s="1116"/>
      <c r="G54" s="754">
        <v>2170</v>
      </c>
      <c r="H54" s="755">
        <f>G54*12.05</f>
        <v>26148.5</v>
      </c>
      <c r="I54" s="196">
        <v>7</v>
      </c>
    </row>
    <row r="55" spans="2:9" s="210" customFormat="1" ht="24.95" customHeight="1" thickBot="1" x14ac:dyDescent="0.25">
      <c r="B55" s="214" t="s">
        <v>127</v>
      </c>
      <c r="C55" s="213" t="s">
        <v>126</v>
      </c>
      <c r="D55" s="213">
        <v>6</v>
      </c>
      <c r="E55" s="1034">
        <v>297000</v>
      </c>
      <c r="F55" s="1035"/>
      <c r="G55" s="215">
        <v>390</v>
      </c>
      <c r="H55" s="216">
        <f t="shared" si="1"/>
        <v>2340</v>
      </c>
      <c r="I55" s="210">
        <v>1.31</v>
      </c>
    </row>
    <row r="56" spans="2:9" ht="24.95" customHeight="1" x14ac:dyDescent="0.2">
      <c r="B56" s="211" t="s">
        <v>19</v>
      </c>
      <c r="C56" s="702">
        <v>6.5</v>
      </c>
      <c r="D56" s="218">
        <v>11.7</v>
      </c>
      <c r="E56" s="1005">
        <v>315000</v>
      </c>
      <c r="F56" s="1006"/>
      <c r="G56" s="709">
        <v>1937</v>
      </c>
      <c r="H56" s="221">
        <f>G56*D56</f>
        <v>22662.899999999998</v>
      </c>
      <c r="I56" s="196">
        <v>6.15</v>
      </c>
    </row>
    <row r="57" spans="2:9" ht="24.95" customHeight="1" x14ac:dyDescent="0.2">
      <c r="B57" s="222"/>
      <c r="C57" s="695">
        <v>8</v>
      </c>
      <c r="D57" s="952">
        <v>12</v>
      </c>
      <c r="E57" s="997">
        <v>310000</v>
      </c>
      <c r="F57" s="998"/>
      <c r="G57" s="706">
        <v>2186</v>
      </c>
      <c r="H57" s="226">
        <f>G57*12</f>
        <v>26232</v>
      </c>
      <c r="I57" s="196">
        <v>7.05</v>
      </c>
    </row>
    <row r="58" spans="2:9" ht="24.95" customHeight="1" x14ac:dyDescent="0.2">
      <c r="B58" s="222"/>
      <c r="C58" s="695">
        <v>10</v>
      </c>
      <c r="D58" s="952"/>
      <c r="E58" s="997">
        <v>320000</v>
      </c>
      <c r="F58" s="998"/>
      <c r="G58" s="706">
        <v>2880</v>
      </c>
      <c r="H58" s="226">
        <f>G58*12</f>
        <v>34560</v>
      </c>
      <c r="I58" s="196">
        <v>9</v>
      </c>
    </row>
    <row r="59" spans="2:9" ht="24.95" customHeight="1" x14ac:dyDescent="0.2">
      <c r="B59" s="227"/>
      <c r="C59" s="695">
        <v>12</v>
      </c>
      <c r="D59" s="952"/>
      <c r="E59" s="997">
        <v>320000</v>
      </c>
      <c r="F59" s="998"/>
      <c r="G59" s="706">
        <v>3456</v>
      </c>
      <c r="H59" s="226">
        <f>G59*12</f>
        <v>41472</v>
      </c>
      <c r="I59" s="196">
        <v>10.8</v>
      </c>
    </row>
    <row r="60" spans="2:9" ht="24.95" customHeight="1" x14ac:dyDescent="0.2">
      <c r="B60" s="227"/>
      <c r="C60" s="695">
        <v>14</v>
      </c>
      <c r="D60" s="952"/>
      <c r="E60" s="997">
        <v>340000</v>
      </c>
      <c r="F60" s="998"/>
      <c r="G60" s="706">
        <v>4320</v>
      </c>
      <c r="H60" s="226">
        <f>G60*12</f>
        <v>51840</v>
      </c>
      <c r="I60" s="196">
        <v>12.7</v>
      </c>
    </row>
    <row r="61" spans="2:9" ht="24.95" customHeight="1" thickBot="1" x14ac:dyDescent="0.25">
      <c r="B61" s="227"/>
      <c r="C61" s="703">
        <v>16</v>
      </c>
      <c r="D61" s="1015"/>
      <c r="E61" s="1039">
        <v>340000</v>
      </c>
      <c r="F61" s="1040"/>
      <c r="G61" s="713">
        <v>4930</v>
      </c>
      <c r="H61" s="283">
        <f>G61*12</f>
        <v>59160</v>
      </c>
      <c r="I61" s="196">
        <v>14.5</v>
      </c>
    </row>
    <row r="62" spans="2:9" ht="30" customHeight="1" x14ac:dyDescent="0.2">
      <c r="B62" s="1071" t="s">
        <v>230</v>
      </c>
      <c r="C62" s="950" t="s">
        <v>116</v>
      </c>
      <c r="D62" s="950"/>
      <c r="E62" s="1017"/>
      <c r="F62" s="1017"/>
      <c r="G62" s="1017"/>
      <c r="H62" s="277">
        <v>6100</v>
      </c>
    </row>
    <row r="63" spans="2:9" ht="30" customHeight="1" thickBot="1" x14ac:dyDescent="0.25">
      <c r="B63" s="1111"/>
      <c r="C63" s="1022" t="s">
        <v>160</v>
      </c>
      <c r="D63" s="1022"/>
      <c r="E63" s="1016"/>
      <c r="F63" s="1016"/>
      <c r="G63" s="1016"/>
      <c r="H63" s="233">
        <v>4005</v>
      </c>
    </row>
    <row r="64" spans="2:9" ht="30" hidden="1" customHeight="1" thickBot="1" x14ac:dyDescent="0.25">
      <c r="B64" s="317"/>
      <c r="C64" s="986" t="s">
        <v>117</v>
      </c>
      <c r="D64" s="988"/>
      <c r="E64" s="1112"/>
      <c r="F64" s="1113"/>
      <c r="G64" s="1114"/>
      <c r="H64" s="724">
        <v>10150</v>
      </c>
    </row>
    <row r="65" spans="1:8" ht="23.25" customHeight="1" x14ac:dyDescent="0.2">
      <c r="B65" s="1009" t="s">
        <v>153</v>
      </c>
      <c r="C65" s="950" t="s">
        <v>154</v>
      </c>
      <c r="D65" s="950"/>
      <c r="E65" s="1017" t="s">
        <v>155</v>
      </c>
      <c r="F65" s="1017"/>
      <c r="G65" s="1017"/>
      <c r="H65" s="277">
        <v>1000</v>
      </c>
    </row>
    <row r="66" spans="1:8" ht="24" customHeight="1" x14ac:dyDescent="0.2">
      <c r="B66" s="1010"/>
      <c r="C66" s="951" t="s">
        <v>156</v>
      </c>
      <c r="D66" s="951"/>
      <c r="E66" s="1018" t="s">
        <v>157</v>
      </c>
      <c r="F66" s="1018"/>
      <c r="G66" s="1018"/>
      <c r="H66" s="226">
        <v>1900</v>
      </c>
    </row>
    <row r="67" spans="1:8" ht="24" customHeight="1" x14ac:dyDescent="0.2">
      <c r="B67" s="1010"/>
      <c r="C67" s="951" t="s">
        <v>156</v>
      </c>
      <c r="D67" s="951"/>
      <c r="E67" s="1018" t="s">
        <v>158</v>
      </c>
      <c r="F67" s="1018"/>
      <c r="G67" s="1018"/>
      <c r="H67" s="226">
        <v>1500</v>
      </c>
    </row>
    <row r="68" spans="1:8" ht="21.75" customHeight="1" thickBot="1" x14ac:dyDescent="0.25">
      <c r="B68" s="1011"/>
      <c r="C68" s="1104" t="s">
        <v>156</v>
      </c>
      <c r="D68" s="1104"/>
      <c r="E68" s="1103" t="s">
        <v>220</v>
      </c>
      <c r="F68" s="1103"/>
      <c r="G68" s="1103"/>
      <c r="H68" s="678">
        <v>1350</v>
      </c>
    </row>
    <row r="69" spans="1:8" ht="30" customHeight="1" x14ac:dyDescent="0.2">
      <c r="A69" s="320"/>
      <c r="B69" s="379" t="s">
        <v>134</v>
      </c>
      <c r="C69" s="702" t="s">
        <v>135</v>
      </c>
      <c r="D69" s="983" t="s">
        <v>143</v>
      </c>
      <c r="E69" s="984"/>
      <c r="F69" s="984"/>
      <c r="G69" s="985"/>
      <c r="H69" s="378">
        <v>260</v>
      </c>
    </row>
    <row r="70" spans="1:8" ht="23.25" customHeight="1" x14ac:dyDescent="0.2">
      <c r="A70" s="313"/>
      <c r="B70" s="325"/>
      <c r="C70" s="695" t="s">
        <v>136</v>
      </c>
      <c r="D70" s="983"/>
      <c r="E70" s="984"/>
      <c r="F70" s="984"/>
      <c r="G70" s="985"/>
      <c r="H70" s="322">
        <v>170</v>
      </c>
    </row>
    <row r="71" spans="1:8" ht="26.25" customHeight="1" thickBot="1" x14ac:dyDescent="0.25">
      <c r="A71" s="313"/>
      <c r="B71" s="325"/>
      <c r="C71" s="703" t="s">
        <v>137</v>
      </c>
      <c r="D71" s="983"/>
      <c r="E71" s="984"/>
      <c r="F71" s="984"/>
      <c r="G71" s="985"/>
      <c r="H71" s="385">
        <v>100</v>
      </c>
    </row>
    <row r="72" spans="1:8" ht="26.25" customHeight="1" thickBot="1" x14ac:dyDescent="0.25">
      <c r="A72" s="313"/>
      <c r="B72" s="526" t="s">
        <v>213</v>
      </c>
      <c r="C72" s="715"/>
      <c r="D72" s="1076" t="s">
        <v>215</v>
      </c>
      <c r="E72" s="1077"/>
      <c r="F72" s="1077"/>
      <c r="G72" s="1078"/>
      <c r="H72" s="386">
        <v>1230</v>
      </c>
    </row>
    <row r="73" spans="1:8" ht="24.95" customHeight="1" x14ac:dyDescent="0.2">
      <c r="A73" s="320"/>
      <c r="B73" s="379"/>
      <c r="C73" s="527">
        <v>3.2</v>
      </c>
      <c r="D73" s="1073" t="s">
        <v>212</v>
      </c>
      <c r="E73" s="1073"/>
      <c r="F73" s="1073"/>
      <c r="G73" s="1073"/>
      <c r="H73" s="378">
        <v>2150</v>
      </c>
    </row>
    <row r="74" spans="1:8" ht="24.95" customHeight="1" x14ac:dyDescent="0.2">
      <c r="A74" s="320"/>
      <c r="B74" s="379" t="s">
        <v>144</v>
      </c>
      <c r="C74" s="524">
        <v>4</v>
      </c>
      <c r="D74" s="1074"/>
      <c r="E74" s="1074"/>
      <c r="F74" s="1074"/>
      <c r="G74" s="1074"/>
      <c r="H74" s="322">
        <v>2150</v>
      </c>
    </row>
    <row r="75" spans="1:8" ht="30.95" customHeight="1" x14ac:dyDescent="0.2">
      <c r="A75" s="320"/>
      <c r="B75" s="379"/>
      <c r="C75" s="525" t="s">
        <v>210</v>
      </c>
      <c r="D75" s="1036"/>
      <c r="E75" s="1037"/>
      <c r="F75" s="1037"/>
      <c r="G75" s="1038"/>
      <c r="H75" s="322">
        <v>2875</v>
      </c>
    </row>
    <row r="76" spans="1:8" ht="30.95" customHeight="1" thickBot="1" x14ac:dyDescent="0.25">
      <c r="A76" s="320"/>
      <c r="B76" s="379"/>
      <c r="C76" s="525" t="s">
        <v>209</v>
      </c>
      <c r="D76" s="1036"/>
      <c r="E76" s="1037"/>
      <c r="F76" s="1037"/>
      <c r="G76" s="1038"/>
      <c r="H76" s="322">
        <v>3450</v>
      </c>
    </row>
    <row r="77" spans="1:8" ht="30.95" hidden="1" customHeight="1" thickBot="1" x14ac:dyDescent="0.25">
      <c r="A77" s="313"/>
      <c r="B77" s="325"/>
      <c r="C77" s="591" t="s">
        <v>208</v>
      </c>
      <c r="D77" s="1036"/>
      <c r="E77" s="1037"/>
      <c r="F77" s="1037"/>
      <c r="G77" s="1038"/>
      <c r="H77" s="385">
        <v>3525</v>
      </c>
    </row>
    <row r="78" spans="1:8" ht="24.95" customHeight="1" x14ac:dyDescent="0.2">
      <c r="A78" s="313"/>
      <c r="B78" s="1088" t="s">
        <v>201</v>
      </c>
      <c r="C78" s="1090">
        <v>1.2</v>
      </c>
      <c r="D78" s="1090"/>
      <c r="E78" s="1082"/>
      <c r="F78" s="1082"/>
      <c r="G78" s="1082"/>
      <c r="H78" s="321">
        <v>350</v>
      </c>
    </row>
    <row r="79" spans="1:8" ht="24.95" customHeight="1" x14ac:dyDescent="0.2">
      <c r="A79" s="313"/>
      <c r="B79" s="1089"/>
      <c r="C79" s="1091">
        <v>6.5</v>
      </c>
      <c r="D79" s="1091"/>
      <c r="E79" s="1051" t="s">
        <v>202</v>
      </c>
      <c r="F79" s="1051"/>
      <c r="G79" s="1051"/>
      <c r="H79" s="322">
        <v>250</v>
      </c>
    </row>
    <row r="80" spans="1:8" ht="24.95" customHeight="1" thickBot="1" x14ac:dyDescent="0.25">
      <c r="A80" s="313"/>
      <c r="B80" s="1065"/>
      <c r="C80" s="1066">
        <v>8</v>
      </c>
      <c r="D80" s="1066"/>
      <c r="E80" s="1053"/>
      <c r="F80" s="1053"/>
      <c r="G80" s="1053"/>
      <c r="H80" s="323">
        <v>250</v>
      </c>
    </row>
    <row r="82" spans="1:8" ht="13.5" thickBot="1" x14ac:dyDescent="0.25"/>
    <row r="83" spans="1:8" ht="24.75" customHeight="1" thickBot="1" x14ac:dyDescent="0.25">
      <c r="B83" s="206" t="s">
        <v>30</v>
      </c>
      <c r="C83" s="991" t="s">
        <v>31</v>
      </c>
      <c r="D83" s="992"/>
      <c r="E83" s="992"/>
      <c r="F83" s="992"/>
      <c r="G83" s="993"/>
      <c r="H83" s="208" t="s">
        <v>100</v>
      </c>
    </row>
    <row r="84" spans="1:8" ht="76.5" customHeight="1" thickBot="1" x14ac:dyDescent="0.25">
      <c r="A84" s="313"/>
      <c r="B84" s="387" t="s">
        <v>162</v>
      </c>
      <c r="C84" s="989" t="s">
        <v>163</v>
      </c>
      <c r="D84" s="989"/>
      <c r="E84" s="990" t="s">
        <v>165</v>
      </c>
      <c r="F84" s="990"/>
      <c r="G84" s="990"/>
      <c r="H84" s="386">
        <v>75</v>
      </c>
    </row>
    <row r="85" spans="1:8" ht="74.25" customHeight="1" thickBot="1" x14ac:dyDescent="0.25">
      <c r="A85" s="313"/>
      <c r="B85" s="387" t="s">
        <v>166</v>
      </c>
      <c r="C85" s="989" t="s">
        <v>167</v>
      </c>
      <c r="D85" s="989"/>
      <c r="E85" s="990" t="s">
        <v>168</v>
      </c>
      <c r="F85" s="990"/>
      <c r="G85" s="990"/>
      <c r="H85" s="386">
        <v>186</v>
      </c>
    </row>
    <row r="86" spans="1:8" ht="72.75" customHeight="1" thickBot="1" x14ac:dyDescent="0.25">
      <c r="A86" s="313"/>
      <c r="B86" s="388" t="s">
        <v>171</v>
      </c>
      <c r="C86" s="989" t="s">
        <v>167</v>
      </c>
      <c r="D86" s="989"/>
      <c r="E86" s="990" t="s">
        <v>168</v>
      </c>
      <c r="F86" s="990"/>
      <c r="G86" s="990"/>
      <c r="H86" s="386">
        <v>300</v>
      </c>
    </row>
    <row r="87" spans="1:8" ht="76.5" customHeight="1" thickBot="1" x14ac:dyDescent="0.25">
      <c r="A87" s="313"/>
      <c r="B87" s="388" t="s">
        <v>172</v>
      </c>
      <c r="C87" s="989" t="s">
        <v>167</v>
      </c>
      <c r="D87" s="989"/>
      <c r="E87" s="990" t="s">
        <v>168</v>
      </c>
      <c r="F87" s="990"/>
      <c r="G87" s="990"/>
      <c r="H87" s="386">
        <v>330</v>
      </c>
    </row>
    <row r="88" spans="1:8" ht="71.25" customHeight="1" thickBot="1" x14ac:dyDescent="0.25">
      <c r="A88" s="313"/>
      <c r="B88" s="387" t="s">
        <v>170</v>
      </c>
      <c r="C88" s="989" t="s">
        <v>167</v>
      </c>
      <c r="D88" s="989"/>
      <c r="E88" s="990" t="s">
        <v>168</v>
      </c>
      <c r="F88" s="990"/>
      <c r="G88" s="990"/>
      <c r="H88" s="386">
        <v>240</v>
      </c>
    </row>
    <row r="89" spans="1:8" ht="81" customHeight="1" thickBot="1" x14ac:dyDescent="0.25">
      <c r="A89" s="313"/>
      <c r="B89" s="388" t="s">
        <v>169</v>
      </c>
      <c r="C89" s="989" t="s">
        <v>167</v>
      </c>
      <c r="D89" s="989"/>
      <c r="E89" s="990" t="s">
        <v>168</v>
      </c>
      <c r="F89" s="990"/>
      <c r="G89" s="990"/>
      <c r="H89" s="386">
        <v>340</v>
      </c>
    </row>
    <row r="90" spans="1:8" ht="79.5" customHeight="1" thickBot="1" x14ac:dyDescent="0.25">
      <c r="A90" s="313"/>
      <c r="B90" s="388" t="s">
        <v>173</v>
      </c>
      <c r="C90" s="989" t="s">
        <v>175</v>
      </c>
      <c r="D90" s="989"/>
      <c r="E90" s="990"/>
      <c r="F90" s="990"/>
      <c r="G90" s="990"/>
      <c r="H90" s="386">
        <v>600</v>
      </c>
    </row>
    <row r="91" spans="1:8" ht="80.25" customHeight="1" thickBot="1" x14ac:dyDescent="0.25">
      <c r="A91" s="313"/>
      <c r="B91" s="388" t="s">
        <v>174</v>
      </c>
      <c r="C91" s="989"/>
      <c r="D91" s="989"/>
      <c r="E91" s="990" t="s">
        <v>178</v>
      </c>
      <c r="F91" s="990"/>
      <c r="G91" s="990"/>
      <c r="H91" s="386" t="s">
        <v>179</v>
      </c>
    </row>
    <row r="92" spans="1:8" ht="84" customHeight="1" thickBot="1" x14ac:dyDescent="0.25">
      <c r="A92" s="313"/>
      <c r="B92" s="406" t="s">
        <v>176</v>
      </c>
      <c r="C92" s="989"/>
      <c r="D92" s="989"/>
      <c r="E92" s="990" t="s">
        <v>178</v>
      </c>
      <c r="F92" s="990"/>
      <c r="G92" s="990"/>
      <c r="H92" s="386" t="s">
        <v>181</v>
      </c>
    </row>
    <row r="93" spans="1:8" ht="75.75" customHeight="1" thickBot="1" x14ac:dyDescent="0.25">
      <c r="A93" s="313"/>
      <c r="B93" s="406" t="s">
        <v>183</v>
      </c>
      <c r="C93" s="989"/>
      <c r="D93" s="989"/>
      <c r="E93" s="990" t="s">
        <v>180</v>
      </c>
      <c r="F93" s="990"/>
      <c r="G93" s="990"/>
      <c r="H93" s="386" t="s">
        <v>179</v>
      </c>
    </row>
    <row r="94" spans="1:8" ht="94.5" customHeight="1" thickBot="1" x14ac:dyDescent="0.25">
      <c r="A94" s="313"/>
      <c r="B94" s="406" t="s">
        <v>184</v>
      </c>
      <c r="C94" s="989"/>
      <c r="D94" s="989"/>
      <c r="E94" s="990" t="s">
        <v>180</v>
      </c>
      <c r="F94" s="990"/>
      <c r="G94" s="990"/>
      <c r="H94" s="386" t="s">
        <v>181</v>
      </c>
    </row>
    <row r="97" spans="5:7" ht="20.25" x14ac:dyDescent="0.2">
      <c r="E97" s="693"/>
      <c r="F97" s="693"/>
      <c r="G97" s="693" t="s">
        <v>128</v>
      </c>
    </row>
  </sheetData>
  <mergeCells count="119">
    <mergeCell ref="E54:F54"/>
    <mergeCell ref="E10:F10"/>
    <mergeCell ref="E11:F11"/>
    <mergeCell ref="D12:D15"/>
    <mergeCell ref="E12:F12"/>
    <mergeCell ref="E13:F13"/>
    <mergeCell ref="E14:F14"/>
    <mergeCell ref="E15:F15"/>
    <mergeCell ref="C3:F3"/>
    <mergeCell ref="E25:F25"/>
    <mergeCell ref="E26:F26"/>
    <mergeCell ref="E45:F45"/>
    <mergeCell ref="D46:D53"/>
    <mergeCell ref="E46:F46"/>
    <mergeCell ref="E47:F47"/>
    <mergeCell ref="E48:F48"/>
    <mergeCell ref="E49:F49"/>
    <mergeCell ref="E50:F50"/>
    <mergeCell ref="E51:F51"/>
    <mergeCell ref="E53:F53"/>
    <mergeCell ref="E52:F52"/>
    <mergeCell ref="G3:H3"/>
    <mergeCell ref="G4:H4"/>
    <mergeCell ref="G5:H5"/>
    <mergeCell ref="G6:H6"/>
    <mergeCell ref="G7:H7"/>
    <mergeCell ref="E21:F21"/>
    <mergeCell ref="E22:F22"/>
    <mergeCell ref="E23:F23"/>
    <mergeCell ref="E24:F24"/>
    <mergeCell ref="B16:B19"/>
    <mergeCell ref="E16:F16"/>
    <mergeCell ref="E17:F17"/>
    <mergeCell ref="E18:F18"/>
    <mergeCell ref="E19:F19"/>
    <mergeCell ref="E20:F20"/>
    <mergeCell ref="B29:B32"/>
    <mergeCell ref="D29:D32"/>
    <mergeCell ref="E29:F29"/>
    <mergeCell ref="E30:F30"/>
    <mergeCell ref="E31:F31"/>
    <mergeCell ref="E32:F32"/>
    <mergeCell ref="C27:D27"/>
    <mergeCell ref="E27:F27"/>
    <mergeCell ref="G27:H27"/>
    <mergeCell ref="C28:D28"/>
    <mergeCell ref="E28:F28"/>
    <mergeCell ref="G28:H28"/>
    <mergeCell ref="E38:F38"/>
    <mergeCell ref="D39:D44"/>
    <mergeCell ref="E39:F39"/>
    <mergeCell ref="E40:F40"/>
    <mergeCell ref="E41:F41"/>
    <mergeCell ref="E42:F42"/>
    <mergeCell ref="E43:F43"/>
    <mergeCell ref="E44:F44"/>
    <mergeCell ref="E33:F33"/>
    <mergeCell ref="E34:F34"/>
    <mergeCell ref="D35:D36"/>
    <mergeCell ref="E35:F35"/>
    <mergeCell ref="E36:F36"/>
    <mergeCell ref="E37:F37"/>
    <mergeCell ref="C62:D62"/>
    <mergeCell ref="E62:G62"/>
    <mergeCell ref="C63:D63"/>
    <mergeCell ref="E63:G63"/>
    <mergeCell ref="C64:D64"/>
    <mergeCell ref="E64:G64"/>
    <mergeCell ref="E55:F55"/>
    <mergeCell ref="E56:F56"/>
    <mergeCell ref="D57:D61"/>
    <mergeCell ref="E57:F57"/>
    <mergeCell ref="E58:F58"/>
    <mergeCell ref="E59:F59"/>
    <mergeCell ref="E60:F60"/>
    <mergeCell ref="E61:F61"/>
    <mergeCell ref="E85:G85"/>
    <mergeCell ref="E68:G68"/>
    <mergeCell ref="D69:G71"/>
    <mergeCell ref="D72:G72"/>
    <mergeCell ref="D73:G74"/>
    <mergeCell ref="D75:G77"/>
    <mergeCell ref="B78:B80"/>
    <mergeCell ref="C78:D78"/>
    <mergeCell ref="E78:G78"/>
    <mergeCell ref="C79:D79"/>
    <mergeCell ref="E79:G80"/>
    <mergeCell ref="B65:B68"/>
    <mergeCell ref="C65:D65"/>
    <mergeCell ref="E65:G65"/>
    <mergeCell ref="C66:D66"/>
    <mergeCell ref="E66:G66"/>
    <mergeCell ref="C67:D67"/>
    <mergeCell ref="E67:G67"/>
    <mergeCell ref="C68:D68"/>
    <mergeCell ref="B62:B63"/>
    <mergeCell ref="C92:D92"/>
    <mergeCell ref="E92:G92"/>
    <mergeCell ref="C93:D93"/>
    <mergeCell ref="E93:G93"/>
    <mergeCell ref="C94:D94"/>
    <mergeCell ref="E94:G94"/>
    <mergeCell ref="C89:D89"/>
    <mergeCell ref="E89:G89"/>
    <mergeCell ref="C90:D90"/>
    <mergeCell ref="E90:G90"/>
    <mergeCell ref="C91:D91"/>
    <mergeCell ref="E91:G91"/>
    <mergeCell ref="C86:D86"/>
    <mergeCell ref="E86:G86"/>
    <mergeCell ref="C87:D87"/>
    <mergeCell ref="E87:G87"/>
    <mergeCell ref="C88:D88"/>
    <mergeCell ref="E88:G88"/>
    <mergeCell ref="C80:D80"/>
    <mergeCell ref="C83:G83"/>
    <mergeCell ref="C84:D84"/>
    <mergeCell ref="E84:G84"/>
    <mergeCell ref="C85:D85"/>
  </mergeCells>
  <pageMargins left="0.11811023622047245" right="0.11811023622047245" top="0.11811023622047245" bottom="0.35433070866141736" header="0.31496062992125984" footer="0.31496062992125984"/>
  <pageSetup paperSize="9" scale="84" orientation="portrait" horizontalDpi="0" verticalDpi="0" r:id="rId1"/>
  <rowBreaks count="2" manualBreakCount="2">
    <brk id="44" max="7" man="1"/>
    <brk id="81" max="7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showWhiteSpace="0" view="pageBreakPreview" topLeftCell="A36" zoomScale="80" zoomScaleNormal="80" zoomScaleSheetLayoutView="80" zoomScalePageLayoutView="50" workbookViewId="0">
      <selection activeCell="E53" sqref="E53:F53"/>
    </sheetView>
  </sheetViews>
  <sheetFormatPr defaultColWidth="9" defaultRowHeight="12.75" x14ac:dyDescent="0.2"/>
  <cols>
    <col min="1" max="1" width="5" style="196" customWidth="1"/>
    <col min="2" max="2" width="32.33203125" style="196" customWidth="1"/>
    <col min="3" max="3" width="22.6640625" style="196" customWidth="1"/>
    <col min="4" max="4" width="10.6640625" style="196" customWidth="1"/>
    <col min="5" max="5" width="10.1640625" style="196" customWidth="1"/>
    <col min="6" max="6" width="11.83203125" style="196" customWidth="1"/>
    <col min="7" max="7" width="16.5" style="196" customWidth="1"/>
    <col min="8" max="8" width="21.1640625" style="196" customWidth="1"/>
    <col min="9" max="16384" width="9" style="196"/>
  </cols>
  <sheetData>
    <row r="1" spans="2:14" ht="11.25" hidden="1" customHeight="1" x14ac:dyDescent="0.2">
      <c r="B1" s="197"/>
      <c r="C1" s="198"/>
      <c r="D1" s="198"/>
      <c r="E1" s="197"/>
      <c r="F1" s="197"/>
      <c r="G1" s="197"/>
      <c r="H1" s="197"/>
    </row>
    <row r="2" spans="2:14" ht="11.25" customHeight="1" x14ac:dyDescent="0.2">
      <c r="B2" s="197"/>
      <c r="C2" s="198"/>
      <c r="D2" s="198"/>
      <c r="E2" s="197"/>
      <c r="F2" s="197"/>
      <c r="G2" s="197"/>
      <c r="H2" s="197"/>
    </row>
    <row r="3" spans="2:14" ht="14.1" customHeight="1" x14ac:dyDescent="0.2">
      <c r="B3" s="197"/>
      <c r="C3" s="954"/>
      <c r="D3" s="954"/>
      <c r="E3" s="954"/>
      <c r="F3" s="954"/>
    </row>
    <row r="4" spans="2:14" ht="14.1" customHeight="1" x14ac:dyDescent="0.2">
      <c r="B4" s="730"/>
      <c r="C4" s="200"/>
      <c r="D4" s="200"/>
      <c r="E4" s="201"/>
      <c r="F4" s="201"/>
      <c r="G4" s="784"/>
      <c r="H4" s="784"/>
    </row>
    <row r="5" spans="2:14" ht="15" customHeight="1" x14ac:dyDescent="0.2">
      <c r="B5" s="731"/>
      <c r="C5" s="203"/>
      <c r="D5" s="203"/>
      <c r="E5" s="203"/>
      <c r="F5" s="203"/>
      <c r="G5" s="1136" t="s">
        <v>233</v>
      </c>
      <c r="H5" s="1136"/>
    </row>
    <row r="6" spans="2:14" ht="15" customHeight="1" x14ac:dyDescent="0.2">
      <c r="B6" s="197"/>
      <c r="C6" s="198"/>
      <c r="D6" s="198"/>
      <c r="E6" s="197"/>
      <c r="F6" s="197"/>
      <c r="G6" s="1136" t="s">
        <v>232</v>
      </c>
      <c r="H6" s="1136"/>
      <c r="M6" s="958"/>
      <c r="N6" s="958"/>
    </row>
    <row r="7" spans="2:14" ht="15" customHeight="1" x14ac:dyDescent="0.2">
      <c r="B7" s="197"/>
      <c r="C7" s="198"/>
      <c r="D7" s="198"/>
      <c r="E7" s="197"/>
      <c r="F7" s="197"/>
      <c r="G7" s="1136" t="s">
        <v>101</v>
      </c>
      <c r="H7" s="1136"/>
      <c r="M7" s="730"/>
      <c r="N7" s="730"/>
    </row>
    <row r="8" spans="2:14" ht="11.25" customHeight="1" x14ac:dyDescent="0.2">
      <c r="B8" s="197"/>
      <c r="C8" s="198"/>
      <c r="D8" s="198"/>
      <c r="E8" s="197"/>
      <c r="F8" s="197"/>
      <c r="G8" s="1138" t="s">
        <v>97</v>
      </c>
      <c r="H8" s="1138"/>
      <c r="M8" s="730"/>
      <c r="N8" s="730"/>
    </row>
    <row r="9" spans="2:14" ht="15" customHeight="1" x14ac:dyDescent="0.2">
      <c r="B9" s="197"/>
      <c r="C9" s="198"/>
      <c r="D9" s="198"/>
      <c r="E9" s="197"/>
      <c r="F9" s="197"/>
      <c r="G9" s="1138"/>
      <c r="H9" s="1138"/>
      <c r="M9" s="730"/>
      <c r="N9" s="730"/>
    </row>
    <row r="10" spans="2:14" ht="35.25" customHeight="1" thickBot="1" x14ac:dyDescent="0.25">
      <c r="B10" s="205"/>
      <c r="C10" s="205"/>
      <c r="D10" s="205"/>
      <c r="E10" s="205"/>
      <c r="F10" s="205"/>
      <c r="G10" s="1137" t="s">
        <v>87</v>
      </c>
      <c r="H10" s="1137"/>
      <c r="M10" s="959"/>
      <c r="N10" s="959"/>
    </row>
    <row r="11" spans="2:14" ht="24.95" customHeight="1" thickBot="1" x14ac:dyDescent="0.25">
      <c r="B11" s="788" t="s">
        <v>30</v>
      </c>
      <c r="C11" s="789" t="s">
        <v>31</v>
      </c>
      <c r="D11" s="789" t="s">
        <v>96</v>
      </c>
      <c r="E11" s="1126" t="s">
        <v>3</v>
      </c>
      <c r="F11" s="1128"/>
      <c r="G11" s="789" t="s">
        <v>2</v>
      </c>
      <c r="H11" s="790" t="s">
        <v>100</v>
      </c>
      <c r="M11" s="960"/>
      <c r="N11" s="960"/>
    </row>
    <row r="12" spans="2:14" ht="21.95" customHeight="1" x14ac:dyDescent="0.2">
      <c r="B12" s="284" t="s">
        <v>0</v>
      </c>
      <c r="C12" s="726">
        <v>8</v>
      </c>
      <c r="D12" s="377">
        <v>6</v>
      </c>
      <c r="E12" s="1005">
        <v>280000</v>
      </c>
      <c r="F12" s="1006"/>
      <c r="G12" s="738">
        <v>115</v>
      </c>
      <c r="H12" s="744">
        <f>G12*6</f>
        <v>690</v>
      </c>
      <c r="I12" s="196">
        <v>0.41</v>
      </c>
      <c r="M12" s="1139"/>
      <c r="N12" s="1139"/>
    </row>
    <row r="13" spans="2:14" ht="21.95" customHeight="1" x14ac:dyDescent="0.2">
      <c r="B13" s="211"/>
      <c r="C13" s="727">
        <v>10</v>
      </c>
      <c r="D13" s="1026">
        <v>11.7</v>
      </c>
      <c r="E13" s="997">
        <v>260000</v>
      </c>
      <c r="F13" s="998"/>
      <c r="G13" s="728">
        <v>170</v>
      </c>
      <c r="H13" s="740">
        <f>G13*11.7</f>
        <v>1988.9999999999998</v>
      </c>
      <c r="I13" s="196">
        <v>0.65200000000000002</v>
      </c>
      <c r="M13" s="1139"/>
      <c r="N13" s="1139"/>
    </row>
    <row r="14" spans="2:14" ht="21.95" customHeight="1" x14ac:dyDescent="0.2">
      <c r="B14" s="211"/>
      <c r="C14" s="727">
        <v>12</v>
      </c>
      <c r="D14" s="1026"/>
      <c r="E14" s="997">
        <v>250000</v>
      </c>
      <c r="F14" s="998"/>
      <c r="G14" s="728">
        <v>235</v>
      </c>
      <c r="H14" s="740">
        <f>G14*11.7</f>
        <v>2749.5</v>
      </c>
      <c r="I14" s="196">
        <v>0.94</v>
      </c>
    </row>
    <row r="15" spans="2:14" ht="21.95" customHeight="1" x14ac:dyDescent="0.2">
      <c r="B15" s="722"/>
      <c r="C15" s="727">
        <v>14</v>
      </c>
      <c r="D15" s="1026"/>
      <c r="E15" s="997">
        <v>250000</v>
      </c>
      <c r="F15" s="998"/>
      <c r="G15" s="728">
        <v>313</v>
      </c>
      <c r="H15" s="740">
        <f>G15*11.7</f>
        <v>3662.1</v>
      </c>
      <c r="I15" s="196">
        <v>1.252</v>
      </c>
    </row>
    <row r="16" spans="2:14" ht="21.95" customHeight="1" thickBot="1" x14ac:dyDescent="0.25">
      <c r="B16" s="723"/>
      <c r="C16" s="735">
        <v>16</v>
      </c>
      <c r="D16" s="1027"/>
      <c r="E16" s="999">
        <v>240000</v>
      </c>
      <c r="F16" s="1000"/>
      <c r="G16" s="729">
        <v>396</v>
      </c>
      <c r="H16" s="264">
        <f>G16*11.7</f>
        <v>4633.2</v>
      </c>
      <c r="I16" s="196">
        <v>19.3</v>
      </c>
    </row>
    <row r="17" spans="2:9" ht="21.95" customHeight="1" x14ac:dyDescent="0.2">
      <c r="B17" s="994" t="s">
        <v>234</v>
      </c>
      <c r="C17" s="726">
        <v>10</v>
      </c>
      <c r="D17" s="1133">
        <v>12.05</v>
      </c>
      <c r="E17" s="1005">
        <v>260000</v>
      </c>
      <c r="F17" s="1006"/>
      <c r="G17" s="738">
        <v>160</v>
      </c>
      <c r="H17" s="744">
        <f>G17*12</f>
        <v>1920</v>
      </c>
    </row>
    <row r="18" spans="2:9" ht="21.95" customHeight="1" x14ac:dyDescent="0.2">
      <c r="B18" s="995"/>
      <c r="C18" s="727">
        <v>12</v>
      </c>
      <c r="D18" s="1134"/>
      <c r="E18" s="997">
        <v>245000</v>
      </c>
      <c r="F18" s="998"/>
      <c r="G18" s="728">
        <v>226</v>
      </c>
      <c r="H18" s="740">
        <f>G18*11.75</f>
        <v>2655.5</v>
      </c>
    </row>
    <row r="19" spans="2:9" ht="21.95" customHeight="1" x14ac:dyDescent="0.2">
      <c r="B19" s="995"/>
      <c r="C19" s="727">
        <v>14</v>
      </c>
      <c r="D19" s="1135"/>
      <c r="E19" s="997">
        <v>245000</v>
      </c>
      <c r="F19" s="998"/>
      <c r="G19" s="728">
        <v>296</v>
      </c>
      <c r="H19" s="740">
        <f>G19*12.05</f>
        <v>3566.8</v>
      </c>
    </row>
    <row r="20" spans="2:9" ht="25.5" customHeight="1" thickBot="1" x14ac:dyDescent="0.25">
      <c r="B20" s="995"/>
      <c r="C20" s="732">
        <v>80</v>
      </c>
      <c r="D20" s="423"/>
      <c r="E20" s="1039">
        <v>255000</v>
      </c>
      <c r="F20" s="1040"/>
      <c r="G20" s="424">
        <v>10062</v>
      </c>
      <c r="H20" s="425"/>
    </row>
    <row r="21" spans="2:9" ht="23.1" customHeight="1" x14ac:dyDescent="0.2">
      <c r="B21" s="427" t="s">
        <v>191</v>
      </c>
      <c r="C21" s="726" t="s">
        <v>189</v>
      </c>
      <c r="D21" s="738">
        <v>6</v>
      </c>
      <c r="E21" s="1005">
        <v>287000</v>
      </c>
      <c r="F21" s="1006"/>
      <c r="G21" s="738">
        <v>420</v>
      </c>
      <c r="H21" s="744">
        <f>420*6</f>
        <v>2520</v>
      </c>
    </row>
    <row r="22" spans="2:9" ht="23.1" customHeight="1" x14ac:dyDescent="0.2">
      <c r="B22" s="327" t="s">
        <v>192</v>
      </c>
      <c r="C22" s="750" t="s">
        <v>108</v>
      </c>
      <c r="D22" s="1120">
        <v>12.05</v>
      </c>
      <c r="E22" s="1102">
        <v>300000</v>
      </c>
      <c r="F22" s="1102"/>
      <c r="G22" s="747">
        <v>727</v>
      </c>
      <c r="H22" s="669">
        <f>G22*6</f>
        <v>4362</v>
      </c>
      <c r="I22" s="196">
        <v>2.42</v>
      </c>
    </row>
    <row r="23" spans="2:9" ht="23.1" hidden="1" customHeight="1" x14ac:dyDescent="0.2">
      <c r="B23" s="222"/>
      <c r="C23" s="727" t="s">
        <v>109</v>
      </c>
      <c r="D23" s="1121"/>
      <c r="E23" s="1051">
        <v>284000</v>
      </c>
      <c r="F23" s="1051"/>
      <c r="G23" s="736">
        <v>866</v>
      </c>
      <c r="H23" s="740">
        <f>G23*11.7</f>
        <v>10132.199999999999</v>
      </c>
    </row>
    <row r="24" spans="2:9" ht="23.1" customHeight="1" x14ac:dyDescent="0.2">
      <c r="B24" s="222"/>
      <c r="C24" s="727" t="s">
        <v>235</v>
      </c>
      <c r="D24" s="1121"/>
      <c r="E24" s="997">
        <v>284000</v>
      </c>
      <c r="F24" s="998"/>
      <c r="G24" s="736">
        <v>785</v>
      </c>
      <c r="H24" s="740">
        <f>G24*12.05</f>
        <v>9459.25</v>
      </c>
      <c r="I24" s="196">
        <v>2.76</v>
      </c>
    </row>
    <row r="25" spans="2:9" ht="23.1" customHeight="1" x14ac:dyDescent="0.2">
      <c r="B25" s="222"/>
      <c r="C25" s="727" t="s">
        <v>227</v>
      </c>
      <c r="D25" s="1121"/>
      <c r="E25" s="997">
        <v>284000</v>
      </c>
      <c r="F25" s="998"/>
      <c r="G25" s="736">
        <v>1100</v>
      </c>
      <c r="H25" s="740">
        <f>G25*12</f>
        <v>13200</v>
      </c>
      <c r="I25" s="196">
        <v>3.87</v>
      </c>
    </row>
    <row r="26" spans="2:9" ht="23.1" customHeight="1" x14ac:dyDescent="0.2">
      <c r="B26" s="222"/>
      <c r="C26" s="727" t="s">
        <v>186</v>
      </c>
      <c r="D26" s="1121"/>
      <c r="E26" s="1051">
        <v>284000</v>
      </c>
      <c r="F26" s="1051"/>
      <c r="G26" s="736">
        <v>1366</v>
      </c>
      <c r="H26" s="740">
        <f>G26*11.7</f>
        <v>15982.199999999999</v>
      </c>
      <c r="I26" s="196">
        <v>4.8</v>
      </c>
    </row>
    <row r="27" spans="2:9" ht="23.1" customHeight="1" x14ac:dyDescent="0.2">
      <c r="B27" s="262"/>
      <c r="C27" s="727" t="s">
        <v>110</v>
      </c>
      <c r="D27" s="1121"/>
      <c r="E27" s="1051">
        <v>284000</v>
      </c>
      <c r="F27" s="1051"/>
      <c r="G27" s="736">
        <v>1931</v>
      </c>
      <c r="H27" s="740">
        <f>G27*11.7</f>
        <v>22592.699999999997</v>
      </c>
      <c r="I27" s="196">
        <v>6.79</v>
      </c>
    </row>
    <row r="28" spans="2:9" ht="23.1" customHeight="1" thickBot="1" x14ac:dyDescent="0.25">
      <c r="B28" s="263"/>
      <c r="C28" s="735" t="s">
        <v>111</v>
      </c>
      <c r="D28" s="1122"/>
      <c r="E28" s="1053">
        <v>284000</v>
      </c>
      <c r="F28" s="1053"/>
      <c r="G28" s="737">
        <v>3039</v>
      </c>
      <c r="H28" s="264">
        <f>G28*12</f>
        <v>36468</v>
      </c>
      <c r="I28" s="196">
        <v>10.7</v>
      </c>
    </row>
    <row r="29" spans="2:9" ht="31.5" customHeight="1" x14ac:dyDescent="0.2">
      <c r="B29" s="327" t="s">
        <v>159</v>
      </c>
      <c r="C29" s="964" t="s">
        <v>218</v>
      </c>
      <c r="D29" s="964"/>
      <c r="E29" s="1063">
        <v>316000</v>
      </c>
      <c r="F29" s="1063"/>
      <c r="G29" s="1063">
        <v>10800</v>
      </c>
      <c r="H29" s="1101"/>
      <c r="I29" s="633">
        <v>34</v>
      </c>
    </row>
    <row r="30" spans="2:9" ht="31.5" customHeight="1" thickBot="1" x14ac:dyDescent="0.25">
      <c r="B30" s="679"/>
      <c r="C30" s="1022" t="s">
        <v>225</v>
      </c>
      <c r="D30" s="1022"/>
      <c r="E30" s="999">
        <v>300000</v>
      </c>
      <c r="F30" s="1000"/>
      <c r="G30" s="999">
        <v>89400</v>
      </c>
      <c r="H30" s="1014"/>
      <c r="I30" s="633">
        <v>298</v>
      </c>
    </row>
    <row r="31" spans="2:9" ht="23.25" customHeight="1" x14ac:dyDescent="0.2">
      <c r="B31" s="1072" t="s">
        <v>236</v>
      </c>
      <c r="C31" s="733" t="s">
        <v>206</v>
      </c>
      <c r="D31" s="962">
        <v>6</v>
      </c>
      <c r="E31" s="1043">
        <v>282000</v>
      </c>
      <c r="F31" s="1044"/>
      <c r="G31" s="739">
        <v>353</v>
      </c>
      <c r="H31" s="746">
        <f>G31*6</f>
        <v>2118</v>
      </c>
      <c r="I31" s="196">
        <v>1.25</v>
      </c>
    </row>
    <row r="32" spans="2:9" ht="21.95" customHeight="1" x14ac:dyDescent="0.2">
      <c r="B32" s="1072"/>
      <c r="C32" s="516" t="s">
        <v>199</v>
      </c>
      <c r="D32" s="963"/>
      <c r="E32" s="1051">
        <v>282000</v>
      </c>
      <c r="F32" s="1051"/>
      <c r="G32" s="728">
        <v>430</v>
      </c>
      <c r="H32" s="226">
        <f>G32*D31</f>
        <v>2580</v>
      </c>
      <c r="I32" s="196" t="s">
        <v>198</v>
      </c>
    </row>
    <row r="33" spans="2:9" ht="21.95" customHeight="1" x14ac:dyDescent="0.2">
      <c r="B33" s="1072"/>
      <c r="C33" s="727" t="s">
        <v>103</v>
      </c>
      <c r="D33" s="963"/>
      <c r="E33" s="1051">
        <v>278000</v>
      </c>
      <c r="F33" s="1051"/>
      <c r="G33" s="728">
        <v>534</v>
      </c>
      <c r="H33" s="226">
        <f>G33*6</f>
        <v>3204</v>
      </c>
      <c r="I33" s="196">
        <v>1.92</v>
      </c>
    </row>
    <row r="34" spans="2:9" ht="21.95" customHeight="1" x14ac:dyDescent="0.2">
      <c r="B34" s="1072"/>
      <c r="C34" s="727" t="s">
        <v>104</v>
      </c>
      <c r="D34" s="963"/>
      <c r="E34" s="1051">
        <v>278000</v>
      </c>
      <c r="F34" s="1051"/>
      <c r="G34" s="728">
        <v>678</v>
      </c>
      <c r="H34" s="226">
        <f>G34*6</f>
        <v>4068</v>
      </c>
      <c r="I34" s="196">
        <v>2.44</v>
      </c>
    </row>
    <row r="35" spans="2:9" ht="21.95" customHeight="1" x14ac:dyDescent="0.2">
      <c r="B35" s="269"/>
      <c r="C35" s="727" t="s">
        <v>224</v>
      </c>
      <c r="D35" s="963"/>
      <c r="E35" s="1051">
        <v>285000</v>
      </c>
      <c r="F35" s="1051"/>
      <c r="G35" s="728">
        <v>890</v>
      </c>
      <c r="H35" s="226">
        <f>G35*6</f>
        <v>5340</v>
      </c>
      <c r="I35" s="196">
        <v>2.9</v>
      </c>
    </row>
    <row r="36" spans="2:9" ht="21.95" customHeight="1" x14ac:dyDescent="0.2">
      <c r="B36" s="269"/>
      <c r="C36" s="727" t="s">
        <v>105</v>
      </c>
      <c r="D36" s="964"/>
      <c r="E36" s="1051">
        <v>278000</v>
      </c>
      <c r="F36" s="1051"/>
      <c r="G36" s="728">
        <v>792</v>
      </c>
      <c r="H36" s="226">
        <f>G36*6</f>
        <v>4752</v>
      </c>
      <c r="I36" s="196">
        <v>2.85</v>
      </c>
    </row>
    <row r="37" spans="2:9" ht="21.95" customHeight="1" x14ac:dyDescent="0.2">
      <c r="B37" s="269"/>
      <c r="C37" s="750" t="s">
        <v>197</v>
      </c>
      <c r="D37" s="1108">
        <v>10</v>
      </c>
      <c r="E37" s="1051">
        <v>284000</v>
      </c>
      <c r="F37" s="1051"/>
      <c r="G37" s="728">
        <v>1255</v>
      </c>
      <c r="H37" s="226">
        <f>G37*10</f>
        <v>12550</v>
      </c>
      <c r="I37" s="196">
        <v>4.4000000000000004</v>
      </c>
    </row>
    <row r="38" spans="2:9" ht="21.95" customHeight="1" x14ac:dyDescent="0.2">
      <c r="B38" s="269"/>
      <c r="C38" s="750" t="s">
        <v>188</v>
      </c>
      <c r="D38" s="1108"/>
      <c r="E38" s="1051">
        <v>285000</v>
      </c>
      <c r="F38" s="1051"/>
      <c r="G38" s="728">
        <v>1710</v>
      </c>
      <c r="H38" s="226">
        <f>G38*10</f>
        <v>17100</v>
      </c>
      <c r="I38" s="196">
        <v>6</v>
      </c>
    </row>
    <row r="39" spans="2:9" ht="21.95" customHeight="1" thickBot="1" x14ac:dyDescent="0.25">
      <c r="B39" s="269"/>
      <c r="C39" s="727" t="s">
        <v>107</v>
      </c>
      <c r="D39" s="727">
        <v>11.7</v>
      </c>
      <c r="E39" s="1051">
        <v>290000</v>
      </c>
      <c r="F39" s="1051"/>
      <c r="G39" s="728">
        <v>2439</v>
      </c>
      <c r="H39" s="349">
        <f>G39*11.7</f>
        <v>28536.3</v>
      </c>
      <c r="I39" s="196">
        <v>8.41</v>
      </c>
    </row>
    <row r="40" spans="2:9" ht="21.95" hidden="1" customHeight="1" thickBot="1" x14ac:dyDescent="0.25">
      <c r="B40" s="269"/>
      <c r="C40" s="734" t="s">
        <v>182</v>
      </c>
      <c r="D40" s="595">
        <v>10.199999999999999</v>
      </c>
      <c r="E40" s="1086">
        <v>400000</v>
      </c>
      <c r="F40" s="1086"/>
      <c r="G40" s="595">
        <v>3364</v>
      </c>
      <c r="H40" s="680">
        <f>G40*10.2</f>
        <v>34312.799999999996</v>
      </c>
    </row>
    <row r="41" spans="2:9" ht="24.95" customHeight="1" x14ac:dyDescent="0.2">
      <c r="B41" s="741" t="s">
        <v>140</v>
      </c>
      <c r="C41" s="749" t="s">
        <v>226</v>
      </c>
      <c r="D41" s="1107">
        <v>6</v>
      </c>
      <c r="E41" s="1109">
        <v>341000</v>
      </c>
      <c r="F41" s="1109"/>
      <c r="G41" s="673">
        <v>295</v>
      </c>
      <c r="H41" s="674">
        <f t="shared" ref="H41:H46" si="0">G41*6</f>
        <v>1770</v>
      </c>
      <c r="I41" s="633">
        <v>0.86</v>
      </c>
    </row>
    <row r="42" spans="2:9" ht="24.95" customHeight="1" x14ac:dyDescent="0.2">
      <c r="B42" s="742"/>
      <c r="C42" s="750" t="s">
        <v>57</v>
      </c>
      <c r="D42" s="1108"/>
      <c r="E42" s="1102">
        <v>335000</v>
      </c>
      <c r="F42" s="1102"/>
      <c r="G42" s="675">
        <v>456</v>
      </c>
      <c r="H42" s="669">
        <f t="shared" si="0"/>
        <v>2736</v>
      </c>
      <c r="I42" s="633">
        <v>1.36</v>
      </c>
    </row>
    <row r="43" spans="2:9" ht="24.95" customHeight="1" x14ac:dyDescent="0.2">
      <c r="B43" s="742"/>
      <c r="C43" s="750" t="s">
        <v>133</v>
      </c>
      <c r="D43" s="1108"/>
      <c r="E43" s="1102">
        <v>315000</v>
      </c>
      <c r="F43" s="1102"/>
      <c r="G43" s="675">
        <v>570</v>
      </c>
      <c r="H43" s="669">
        <f>G43*6</f>
        <v>3420</v>
      </c>
      <c r="I43" s="633">
        <v>1.8</v>
      </c>
    </row>
    <row r="44" spans="2:9" ht="24.95" customHeight="1" x14ac:dyDescent="0.2">
      <c r="B44" s="276"/>
      <c r="C44" s="750" t="s">
        <v>204</v>
      </c>
      <c r="D44" s="1108"/>
      <c r="E44" s="1102">
        <v>336000</v>
      </c>
      <c r="F44" s="1102"/>
      <c r="G44" s="675">
        <v>470</v>
      </c>
      <c r="H44" s="669">
        <f t="shared" si="0"/>
        <v>2820</v>
      </c>
      <c r="I44" s="633">
        <v>1.375</v>
      </c>
    </row>
    <row r="45" spans="2:9" ht="24.95" customHeight="1" x14ac:dyDescent="0.2">
      <c r="B45" s="276"/>
      <c r="C45" s="750" t="s">
        <v>125</v>
      </c>
      <c r="D45" s="1108"/>
      <c r="E45" s="1102">
        <v>320000</v>
      </c>
      <c r="F45" s="1102"/>
      <c r="G45" s="675">
        <v>770</v>
      </c>
      <c r="H45" s="669">
        <f>G45*6</f>
        <v>4620</v>
      </c>
      <c r="I45" s="633">
        <v>2.4</v>
      </c>
    </row>
    <row r="46" spans="2:9" ht="24.95" customHeight="1" thickBot="1" x14ac:dyDescent="0.25">
      <c r="B46" s="598"/>
      <c r="C46" s="748" t="s">
        <v>124</v>
      </c>
      <c r="D46" s="1104"/>
      <c r="E46" s="1110">
        <v>300000</v>
      </c>
      <c r="F46" s="1110"/>
      <c r="G46" s="676">
        <v>900</v>
      </c>
      <c r="H46" s="677">
        <f t="shared" si="0"/>
        <v>5400</v>
      </c>
      <c r="I46" s="633">
        <v>3.06</v>
      </c>
    </row>
    <row r="47" spans="2:9" ht="24.95" customHeight="1" thickBot="1" x14ac:dyDescent="0.25">
      <c r="B47" s="791" t="s">
        <v>30</v>
      </c>
      <c r="C47" s="792" t="s">
        <v>31</v>
      </c>
      <c r="D47" s="793" t="s">
        <v>96</v>
      </c>
      <c r="E47" s="1126" t="s">
        <v>3</v>
      </c>
      <c r="F47" s="1128"/>
      <c r="G47" s="793" t="s">
        <v>2</v>
      </c>
      <c r="H47" s="794" t="s">
        <v>100</v>
      </c>
    </row>
    <row r="48" spans="2:9" ht="24.95" hidden="1" customHeight="1" x14ac:dyDescent="0.2">
      <c r="B48" s="637"/>
      <c r="C48" s="749" t="s">
        <v>123</v>
      </c>
      <c r="D48" s="785">
        <v>6</v>
      </c>
      <c r="E48" s="786">
        <v>315000</v>
      </c>
      <c r="F48" s="787"/>
      <c r="G48" s="749">
        <v>960</v>
      </c>
      <c r="H48" s="688">
        <f>G48*6</f>
        <v>5760</v>
      </c>
      <c r="I48" s="196">
        <v>3.06</v>
      </c>
    </row>
    <row r="49" spans="2:9" ht="24.95" customHeight="1" x14ac:dyDescent="0.2">
      <c r="B49" s="276"/>
      <c r="C49" s="750" t="s">
        <v>122</v>
      </c>
      <c r="D49" s="1108">
        <v>6</v>
      </c>
      <c r="E49" s="1117">
        <v>315000</v>
      </c>
      <c r="F49" s="1118"/>
      <c r="G49" s="675">
        <v>1135</v>
      </c>
      <c r="H49" s="669">
        <f>G49*6</f>
        <v>6810</v>
      </c>
      <c r="I49" s="196">
        <v>3.6</v>
      </c>
    </row>
    <row r="50" spans="2:9" ht="24.95" customHeight="1" x14ac:dyDescent="0.2">
      <c r="B50" s="276"/>
      <c r="C50" s="750" t="s">
        <v>120</v>
      </c>
      <c r="D50" s="1108"/>
      <c r="E50" s="1117">
        <v>316000</v>
      </c>
      <c r="F50" s="1118"/>
      <c r="G50" s="675">
        <v>1200</v>
      </c>
      <c r="H50" s="669">
        <f t="shared" ref="H50:H57" si="1">G50*6</f>
        <v>7200</v>
      </c>
      <c r="I50" s="196">
        <v>3.8</v>
      </c>
    </row>
    <row r="51" spans="2:9" ht="24.95" hidden="1" customHeight="1" x14ac:dyDescent="0.2">
      <c r="B51" s="276"/>
      <c r="C51" s="750" t="s">
        <v>203</v>
      </c>
      <c r="D51" s="1108"/>
      <c r="E51" s="751">
        <v>320000</v>
      </c>
      <c r="F51" s="752"/>
      <c r="G51" s="675">
        <v>1600</v>
      </c>
      <c r="H51" s="669">
        <f t="shared" si="1"/>
        <v>9600</v>
      </c>
      <c r="I51" s="196">
        <v>5</v>
      </c>
    </row>
    <row r="52" spans="2:9" ht="24.95" customHeight="1" x14ac:dyDescent="0.2">
      <c r="B52" s="276"/>
      <c r="C52" s="750" t="s">
        <v>203</v>
      </c>
      <c r="D52" s="1108"/>
      <c r="E52" s="1117">
        <v>320000</v>
      </c>
      <c r="F52" s="1118"/>
      <c r="G52" s="675">
        <v>1600</v>
      </c>
      <c r="H52" s="669">
        <f t="shared" si="1"/>
        <v>9600</v>
      </c>
      <c r="I52" s="196">
        <v>5</v>
      </c>
    </row>
    <row r="53" spans="2:9" ht="24.95" customHeight="1" x14ac:dyDescent="0.2">
      <c r="B53" s="276"/>
      <c r="C53" s="750" t="s">
        <v>121</v>
      </c>
      <c r="D53" s="1108"/>
      <c r="E53" s="1102">
        <v>315000</v>
      </c>
      <c r="F53" s="1102"/>
      <c r="G53" s="675">
        <v>2365</v>
      </c>
      <c r="H53" s="669">
        <f t="shared" si="1"/>
        <v>14190</v>
      </c>
      <c r="I53" s="196">
        <v>7.5</v>
      </c>
    </row>
    <row r="54" spans="2:9" ht="24.95" customHeight="1" x14ac:dyDescent="0.2">
      <c r="B54" s="276"/>
      <c r="C54" s="750" t="s">
        <v>231</v>
      </c>
      <c r="D54" s="750">
        <v>12.05</v>
      </c>
      <c r="E54" s="1102">
        <v>310000</v>
      </c>
      <c r="F54" s="1102"/>
      <c r="G54" s="754">
        <v>2170</v>
      </c>
      <c r="H54" s="755">
        <f>G54*12.05</f>
        <v>26148.5</v>
      </c>
      <c r="I54" s="196">
        <v>7</v>
      </c>
    </row>
    <row r="55" spans="2:9" ht="24.95" customHeight="1" x14ac:dyDescent="0.2">
      <c r="B55" s="276"/>
      <c r="C55" s="750" t="s">
        <v>229</v>
      </c>
      <c r="D55" s="1124">
        <v>6</v>
      </c>
      <c r="E55" s="1102">
        <v>315000</v>
      </c>
      <c r="F55" s="1102"/>
      <c r="G55" s="675">
        <v>2048</v>
      </c>
      <c r="H55" s="669">
        <f t="shared" si="1"/>
        <v>12288</v>
      </c>
      <c r="I55" s="196">
        <v>6.5</v>
      </c>
    </row>
    <row r="56" spans="2:9" ht="24.95" customHeight="1" thickBot="1" x14ac:dyDescent="0.25">
      <c r="B56" s="276"/>
      <c r="C56" s="750" t="s">
        <v>187</v>
      </c>
      <c r="D56" s="1125"/>
      <c r="E56" s="1110">
        <v>315000</v>
      </c>
      <c r="F56" s="1110"/>
      <c r="G56" s="675">
        <v>2993</v>
      </c>
      <c r="H56" s="669">
        <f t="shared" si="1"/>
        <v>17958</v>
      </c>
      <c r="I56" s="196">
        <v>9.5</v>
      </c>
    </row>
    <row r="57" spans="2:9" s="210" customFormat="1" ht="24.95" customHeight="1" thickBot="1" x14ac:dyDescent="0.25">
      <c r="B57" s="214" t="s">
        <v>127</v>
      </c>
      <c r="C57" s="213" t="s">
        <v>126</v>
      </c>
      <c r="D57" s="213">
        <v>6</v>
      </c>
      <c r="E57" s="1129">
        <v>297000</v>
      </c>
      <c r="F57" s="1130"/>
      <c r="G57" s="215">
        <v>390</v>
      </c>
      <c r="H57" s="216">
        <f t="shared" si="1"/>
        <v>2340</v>
      </c>
      <c r="I57" s="210">
        <v>1.31</v>
      </c>
    </row>
    <row r="58" spans="2:9" ht="24.95" customHeight="1" x14ac:dyDescent="0.2">
      <c r="B58" s="211" t="s">
        <v>19</v>
      </c>
      <c r="C58" s="733">
        <v>6.5</v>
      </c>
      <c r="D58" s="218">
        <v>11.7</v>
      </c>
      <c r="E58" s="1005">
        <v>315000</v>
      </c>
      <c r="F58" s="1006"/>
      <c r="G58" s="739">
        <v>1937</v>
      </c>
      <c r="H58" s="221">
        <f>G58*D58</f>
        <v>22662.899999999998</v>
      </c>
      <c r="I58" s="196">
        <v>6.15</v>
      </c>
    </row>
    <row r="59" spans="2:9" ht="24.95" customHeight="1" x14ac:dyDescent="0.2">
      <c r="B59" s="222"/>
      <c r="C59" s="727">
        <v>8</v>
      </c>
      <c r="D59" s="1131">
        <v>12.05</v>
      </c>
      <c r="E59" s="997">
        <v>310000</v>
      </c>
      <c r="F59" s="998"/>
      <c r="G59" s="736">
        <v>2186</v>
      </c>
      <c r="H59" s="226">
        <f>G59*12</f>
        <v>26232</v>
      </c>
      <c r="I59" s="196">
        <v>7.05</v>
      </c>
    </row>
    <row r="60" spans="2:9" ht="24.95" customHeight="1" x14ac:dyDescent="0.2">
      <c r="B60" s="222"/>
      <c r="C60" s="727">
        <v>10</v>
      </c>
      <c r="D60" s="1131"/>
      <c r="E60" s="997">
        <v>320000</v>
      </c>
      <c r="F60" s="998"/>
      <c r="G60" s="736">
        <v>2880</v>
      </c>
      <c r="H60" s="226">
        <f>G60*12</f>
        <v>34560</v>
      </c>
      <c r="I60" s="196">
        <v>9</v>
      </c>
    </row>
    <row r="61" spans="2:9" ht="24.95" customHeight="1" x14ac:dyDescent="0.2">
      <c r="B61" s="227"/>
      <c r="C61" s="727">
        <v>12</v>
      </c>
      <c r="D61" s="1131"/>
      <c r="E61" s="997">
        <v>320000</v>
      </c>
      <c r="F61" s="998"/>
      <c r="G61" s="736">
        <v>3456</v>
      </c>
      <c r="H61" s="226">
        <f>G61*12</f>
        <v>41472</v>
      </c>
      <c r="I61" s="196">
        <v>10.8</v>
      </c>
    </row>
    <row r="62" spans="2:9" ht="24.95" customHeight="1" x14ac:dyDescent="0.2">
      <c r="B62" s="227"/>
      <c r="C62" s="727">
        <v>14</v>
      </c>
      <c r="D62" s="1131"/>
      <c r="E62" s="997">
        <v>340000</v>
      </c>
      <c r="F62" s="998"/>
      <c r="G62" s="736">
        <v>4320</v>
      </c>
      <c r="H62" s="226">
        <f>G62*12</f>
        <v>51840</v>
      </c>
      <c r="I62" s="196">
        <v>12.7</v>
      </c>
    </row>
    <row r="63" spans="2:9" ht="24.95" customHeight="1" thickBot="1" x14ac:dyDescent="0.25">
      <c r="B63" s="227"/>
      <c r="C63" s="734">
        <v>16</v>
      </c>
      <c r="D63" s="1132"/>
      <c r="E63" s="1039">
        <v>340000</v>
      </c>
      <c r="F63" s="1040"/>
      <c r="G63" s="743">
        <v>4930</v>
      </c>
      <c r="H63" s="283">
        <f>G63*12</f>
        <v>59160</v>
      </c>
      <c r="I63" s="196">
        <v>14.5</v>
      </c>
    </row>
    <row r="64" spans="2:9" ht="24.95" customHeight="1" x14ac:dyDescent="0.2">
      <c r="B64" s="1071" t="s">
        <v>230</v>
      </c>
      <c r="C64" s="950" t="s">
        <v>116</v>
      </c>
      <c r="D64" s="950"/>
      <c r="E64" s="1017"/>
      <c r="F64" s="1017"/>
      <c r="G64" s="1017"/>
      <c r="H64" s="277">
        <v>6100</v>
      </c>
    </row>
    <row r="65" spans="1:8" ht="24.95" customHeight="1" thickBot="1" x14ac:dyDescent="0.25">
      <c r="B65" s="1111"/>
      <c r="C65" s="1022" t="s">
        <v>160</v>
      </c>
      <c r="D65" s="1022"/>
      <c r="E65" s="1016"/>
      <c r="F65" s="1016"/>
      <c r="G65" s="1016"/>
      <c r="H65" s="233">
        <v>4005</v>
      </c>
    </row>
    <row r="66" spans="1:8" ht="30" hidden="1" customHeight="1" thickBot="1" x14ac:dyDescent="0.25">
      <c r="B66" s="317"/>
      <c r="C66" s="986" t="s">
        <v>117</v>
      </c>
      <c r="D66" s="988"/>
      <c r="E66" s="1112"/>
      <c r="F66" s="1113"/>
      <c r="G66" s="1114"/>
      <c r="H66" s="724">
        <v>10150</v>
      </c>
    </row>
    <row r="67" spans="1:8" ht="23.25" customHeight="1" x14ac:dyDescent="0.2">
      <c r="B67" s="1009" t="s">
        <v>153</v>
      </c>
      <c r="C67" s="950" t="s">
        <v>154</v>
      </c>
      <c r="D67" s="950"/>
      <c r="E67" s="1017" t="s">
        <v>155</v>
      </c>
      <c r="F67" s="1017"/>
      <c r="G67" s="1017"/>
      <c r="H67" s="277">
        <v>1000</v>
      </c>
    </row>
    <row r="68" spans="1:8" ht="24" customHeight="1" x14ac:dyDescent="0.2">
      <c r="B68" s="1010"/>
      <c r="C68" s="951" t="s">
        <v>156</v>
      </c>
      <c r="D68" s="951"/>
      <c r="E68" s="1018" t="s">
        <v>157</v>
      </c>
      <c r="F68" s="1018"/>
      <c r="G68" s="1018"/>
      <c r="H68" s="226">
        <v>1900</v>
      </c>
    </row>
    <row r="69" spans="1:8" ht="24" customHeight="1" x14ac:dyDescent="0.2">
      <c r="B69" s="1010"/>
      <c r="C69" s="951" t="s">
        <v>156</v>
      </c>
      <c r="D69" s="951"/>
      <c r="E69" s="1018" t="s">
        <v>158</v>
      </c>
      <c r="F69" s="1018"/>
      <c r="G69" s="1018"/>
      <c r="H69" s="226">
        <v>1500</v>
      </c>
    </row>
    <row r="70" spans="1:8" ht="21.75" customHeight="1" thickBot="1" x14ac:dyDescent="0.25">
      <c r="B70" s="1011"/>
      <c r="C70" s="1104" t="s">
        <v>156</v>
      </c>
      <c r="D70" s="1104"/>
      <c r="E70" s="1103" t="s">
        <v>220</v>
      </c>
      <c r="F70" s="1103"/>
      <c r="G70" s="1103"/>
      <c r="H70" s="678">
        <v>1350</v>
      </c>
    </row>
    <row r="71" spans="1:8" ht="30" customHeight="1" x14ac:dyDescent="0.2">
      <c r="A71" s="320"/>
      <c r="B71" s="379" t="s">
        <v>134</v>
      </c>
      <c r="C71" s="733" t="s">
        <v>135</v>
      </c>
      <c r="D71" s="983" t="s">
        <v>143</v>
      </c>
      <c r="E71" s="984"/>
      <c r="F71" s="984"/>
      <c r="G71" s="985"/>
      <c r="H71" s="378">
        <v>260</v>
      </c>
    </row>
    <row r="72" spans="1:8" ht="23.25" customHeight="1" x14ac:dyDescent="0.2">
      <c r="A72" s="313"/>
      <c r="B72" s="325"/>
      <c r="C72" s="727" t="s">
        <v>136</v>
      </c>
      <c r="D72" s="983"/>
      <c r="E72" s="984"/>
      <c r="F72" s="984"/>
      <c r="G72" s="985"/>
      <c r="H72" s="322">
        <v>170</v>
      </c>
    </row>
    <row r="73" spans="1:8" ht="26.25" customHeight="1" thickBot="1" x14ac:dyDescent="0.25">
      <c r="A73" s="313"/>
      <c r="B73" s="325"/>
      <c r="C73" s="734" t="s">
        <v>137</v>
      </c>
      <c r="D73" s="983"/>
      <c r="E73" s="984"/>
      <c r="F73" s="984"/>
      <c r="G73" s="985"/>
      <c r="H73" s="385">
        <v>100</v>
      </c>
    </row>
    <row r="74" spans="1:8" ht="26.25" customHeight="1" thickBot="1" x14ac:dyDescent="0.25">
      <c r="A74" s="313"/>
      <c r="B74" s="526" t="s">
        <v>213</v>
      </c>
      <c r="C74" s="745"/>
      <c r="D74" s="1076" t="s">
        <v>215</v>
      </c>
      <c r="E74" s="1077"/>
      <c r="F74" s="1077"/>
      <c r="G74" s="1078"/>
      <c r="H74" s="386">
        <v>1230</v>
      </c>
    </row>
    <row r="75" spans="1:8" ht="24.95" customHeight="1" x14ac:dyDescent="0.2">
      <c r="A75" s="320"/>
      <c r="B75" s="795"/>
      <c r="C75" s="527">
        <v>3.2</v>
      </c>
      <c r="D75" s="1073" t="s">
        <v>212</v>
      </c>
      <c r="E75" s="1073"/>
      <c r="F75" s="1073"/>
      <c r="G75" s="1073"/>
      <c r="H75" s="378">
        <v>2150</v>
      </c>
    </row>
    <row r="76" spans="1:8" ht="24.95" customHeight="1" x14ac:dyDescent="0.2">
      <c r="A76" s="320"/>
      <c r="B76" s="379" t="s">
        <v>144</v>
      </c>
      <c r="C76" s="524">
        <v>4</v>
      </c>
      <c r="D76" s="1074"/>
      <c r="E76" s="1074"/>
      <c r="F76" s="1074"/>
      <c r="G76" s="1074"/>
      <c r="H76" s="322">
        <v>2150</v>
      </c>
    </row>
    <row r="77" spans="1:8" ht="30.95" customHeight="1" x14ac:dyDescent="0.2">
      <c r="A77" s="320"/>
      <c r="B77" s="379"/>
      <c r="C77" s="525" t="s">
        <v>210</v>
      </c>
      <c r="D77" s="1036"/>
      <c r="E77" s="1037"/>
      <c r="F77" s="1037"/>
      <c r="G77" s="1038"/>
      <c r="H77" s="322">
        <v>2875</v>
      </c>
    </row>
    <row r="78" spans="1:8" ht="30.95" customHeight="1" thickBot="1" x14ac:dyDescent="0.25">
      <c r="A78" s="320"/>
      <c r="B78" s="379"/>
      <c r="C78" s="525" t="s">
        <v>209</v>
      </c>
      <c r="D78" s="1036"/>
      <c r="E78" s="1037"/>
      <c r="F78" s="1037"/>
      <c r="G78" s="1038"/>
      <c r="H78" s="322">
        <v>3450</v>
      </c>
    </row>
    <row r="79" spans="1:8" ht="30.95" hidden="1" customHeight="1" thickBot="1" x14ac:dyDescent="0.25">
      <c r="A79" s="313"/>
      <c r="B79" s="325"/>
      <c r="C79" s="591" t="s">
        <v>208</v>
      </c>
      <c r="D79" s="1036"/>
      <c r="E79" s="1037"/>
      <c r="F79" s="1037"/>
      <c r="G79" s="1038"/>
      <c r="H79" s="385">
        <v>3525</v>
      </c>
    </row>
    <row r="80" spans="1:8" ht="24.95" customHeight="1" x14ac:dyDescent="0.2">
      <c r="A80" s="313"/>
      <c r="B80" s="1088" t="s">
        <v>201</v>
      </c>
      <c r="C80" s="1090">
        <v>1.2</v>
      </c>
      <c r="D80" s="1090"/>
      <c r="E80" s="1082"/>
      <c r="F80" s="1082"/>
      <c r="G80" s="1082"/>
      <c r="H80" s="321">
        <v>350</v>
      </c>
    </row>
    <row r="81" spans="1:8" ht="24.95" customHeight="1" x14ac:dyDescent="0.2">
      <c r="A81" s="313"/>
      <c r="B81" s="1089"/>
      <c r="C81" s="1091">
        <v>6.5</v>
      </c>
      <c r="D81" s="1091"/>
      <c r="E81" s="1051" t="s">
        <v>202</v>
      </c>
      <c r="F81" s="1051"/>
      <c r="G81" s="1051"/>
      <c r="H81" s="322">
        <v>250</v>
      </c>
    </row>
    <row r="82" spans="1:8" ht="24.95" customHeight="1" thickBot="1" x14ac:dyDescent="0.25">
      <c r="A82" s="313"/>
      <c r="B82" s="1065"/>
      <c r="C82" s="1066">
        <v>8</v>
      </c>
      <c r="D82" s="1066"/>
      <c r="E82" s="1053"/>
      <c r="F82" s="1053"/>
      <c r="G82" s="1053"/>
      <c r="H82" s="323">
        <v>250</v>
      </c>
    </row>
    <row r="84" spans="1:8" ht="13.5" thickBot="1" x14ac:dyDescent="0.25"/>
    <row r="85" spans="1:8" ht="24.75" customHeight="1" thickBot="1" x14ac:dyDescent="0.25">
      <c r="B85" s="796" t="s">
        <v>30</v>
      </c>
      <c r="C85" s="1126" t="s">
        <v>31</v>
      </c>
      <c r="D85" s="1127"/>
      <c r="E85" s="1127"/>
      <c r="F85" s="1127"/>
      <c r="G85" s="1128"/>
      <c r="H85" s="794" t="s">
        <v>100</v>
      </c>
    </row>
    <row r="86" spans="1:8" ht="76.5" customHeight="1" thickBot="1" x14ac:dyDescent="0.25">
      <c r="A86" s="313"/>
      <c r="B86" s="387" t="s">
        <v>162</v>
      </c>
      <c r="C86" s="989" t="s">
        <v>163</v>
      </c>
      <c r="D86" s="989"/>
      <c r="E86" s="990" t="s">
        <v>165</v>
      </c>
      <c r="F86" s="990"/>
      <c r="G86" s="990"/>
      <c r="H86" s="386">
        <v>75</v>
      </c>
    </row>
    <row r="87" spans="1:8" ht="74.25" customHeight="1" thickBot="1" x14ac:dyDescent="0.25">
      <c r="A87" s="313"/>
      <c r="B87" s="387" t="s">
        <v>166</v>
      </c>
      <c r="C87" s="989" t="s">
        <v>167</v>
      </c>
      <c r="D87" s="989"/>
      <c r="E87" s="990" t="s">
        <v>168</v>
      </c>
      <c r="F87" s="990"/>
      <c r="G87" s="990"/>
      <c r="H87" s="386">
        <v>186</v>
      </c>
    </row>
    <row r="88" spans="1:8" ht="72.75" customHeight="1" thickBot="1" x14ac:dyDescent="0.25">
      <c r="A88" s="313"/>
      <c r="B88" s="388" t="s">
        <v>171</v>
      </c>
      <c r="C88" s="989" t="s">
        <v>167</v>
      </c>
      <c r="D88" s="989"/>
      <c r="E88" s="990" t="s">
        <v>168</v>
      </c>
      <c r="F88" s="990"/>
      <c r="G88" s="990"/>
      <c r="H88" s="386">
        <v>300</v>
      </c>
    </row>
    <row r="89" spans="1:8" ht="76.5" customHeight="1" thickBot="1" x14ac:dyDescent="0.25">
      <c r="A89" s="313"/>
      <c r="B89" s="388" t="s">
        <v>172</v>
      </c>
      <c r="C89" s="989" t="s">
        <v>167</v>
      </c>
      <c r="D89" s="989"/>
      <c r="E89" s="990" t="s">
        <v>168</v>
      </c>
      <c r="F89" s="990"/>
      <c r="G89" s="990"/>
      <c r="H89" s="386">
        <v>330</v>
      </c>
    </row>
    <row r="90" spans="1:8" ht="71.25" customHeight="1" thickBot="1" x14ac:dyDescent="0.25">
      <c r="A90" s="313"/>
      <c r="B90" s="387" t="s">
        <v>170</v>
      </c>
      <c r="C90" s="989" t="s">
        <v>167</v>
      </c>
      <c r="D90" s="989"/>
      <c r="E90" s="990" t="s">
        <v>168</v>
      </c>
      <c r="F90" s="990"/>
      <c r="G90" s="990"/>
      <c r="H90" s="386">
        <v>240</v>
      </c>
    </row>
    <row r="91" spans="1:8" ht="81" customHeight="1" thickBot="1" x14ac:dyDescent="0.25">
      <c r="A91" s="313"/>
      <c r="B91" s="388" t="s">
        <v>169</v>
      </c>
      <c r="C91" s="989" t="s">
        <v>167</v>
      </c>
      <c r="D91" s="989"/>
      <c r="E91" s="990" t="s">
        <v>168</v>
      </c>
      <c r="F91" s="990"/>
      <c r="G91" s="990"/>
      <c r="H91" s="386">
        <v>340</v>
      </c>
    </row>
    <row r="92" spans="1:8" ht="79.5" customHeight="1" thickBot="1" x14ac:dyDescent="0.25">
      <c r="A92" s="313"/>
      <c r="B92" s="388" t="s">
        <v>173</v>
      </c>
      <c r="C92" s="989" t="s">
        <v>175</v>
      </c>
      <c r="D92" s="989"/>
      <c r="E92" s="990"/>
      <c r="F92" s="990"/>
      <c r="G92" s="990"/>
      <c r="H92" s="386">
        <v>600</v>
      </c>
    </row>
    <row r="93" spans="1:8" ht="80.25" customHeight="1" thickBot="1" x14ac:dyDescent="0.25">
      <c r="A93" s="313"/>
      <c r="B93" s="388" t="s">
        <v>174</v>
      </c>
      <c r="C93" s="989"/>
      <c r="D93" s="989"/>
      <c r="E93" s="990" t="s">
        <v>178</v>
      </c>
      <c r="F93" s="990"/>
      <c r="G93" s="990"/>
      <c r="H93" s="386" t="s">
        <v>179</v>
      </c>
    </row>
    <row r="94" spans="1:8" ht="84" customHeight="1" thickBot="1" x14ac:dyDescent="0.25">
      <c r="A94" s="313"/>
      <c r="B94" s="406" t="s">
        <v>176</v>
      </c>
      <c r="C94" s="989"/>
      <c r="D94" s="989"/>
      <c r="E94" s="990" t="s">
        <v>178</v>
      </c>
      <c r="F94" s="990"/>
      <c r="G94" s="990"/>
      <c r="H94" s="386" t="s">
        <v>181</v>
      </c>
    </row>
    <row r="95" spans="1:8" ht="75.75" customHeight="1" thickBot="1" x14ac:dyDescent="0.25">
      <c r="A95" s="313"/>
      <c r="B95" s="406" t="s">
        <v>183</v>
      </c>
      <c r="C95" s="989"/>
      <c r="D95" s="989"/>
      <c r="E95" s="990" t="s">
        <v>180</v>
      </c>
      <c r="F95" s="990"/>
      <c r="G95" s="990"/>
      <c r="H95" s="386" t="s">
        <v>179</v>
      </c>
    </row>
    <row r="96" spans="1:8" ht="94.5" customHeight="1" thickBot="1" x14ac:dyDescent="0.25">
      <c r="A96" s="313"/>
      <c r="B96" s="406" t="s">
        <v>184</v>
      </c>
      <c r="C96" s="989"/>
      <c r="D96" s="989"/>
      <c r="E96" s="990" t="s">
        <v>180</v>
      </c>
      <c r="F96" s="990"/>
      <c r="G96" s="990"/>
      <c r="H96" s="386" t="s">
        <v>181</v>
      </c>
    </row>
    <row r="98" spans="2:8" ht="15.75" x14ac:dyDescent="0.2">
      <c r="B98" s="1123" t="s">
        <v>237</v>
      </c>
      <c r="C98" s="1123"/>
      <c r="D98" s="1123"/>
      <c r="E98" s="1123"/>
      <c r="F98" s="1123"/>
      <c r="G98" s="1119" t="s">
        <v>128</v>
      </c>
      <c r="H98" s="1119"/>
    </row>
    <row r="99" spans="2:8" ht="20.25" x14ac:dyDescent="0.2">
      <c r="E99" s="725"/>
      <c r="F99" s="725"/>
      <c r="G99" s="1119"/>
      <c r="H99" s="1119"/>
    </row>
  </sheetData>
  <mergeCells count="127">
    <mergeCell ref="C3:F3"/>
    <mergeCell ref="M6:N6"/>
    <mergeCell ref="M10:N10"/>
    <mergeCell ref="M11:N11"/>
    <mergeCell ref="G7:H7"/>
    <mergeCell ref="G10:H10"/>
    <mergeCell ref="G8:H9"/>
    <mergeCell ref="G5:H5"/>
    <mergeCell ref="B17:B20"/>
    <mergeCell ref="E17:F17"/>
    <mergeCell ref="E18:F18"/>
    <mergeCell ref="E19:F19"/>
    <mergeCell ref="E20:F20"/>
    <mergeCell ref="M12:N13"/>
    <mergeCell ref="G6:H6"/>
    <mergeCell ref="E21:F21"/>
    <mergeCell ref="D17:D19"/>
    <mergeCell ref="E11:F11"/>
    <mergeCell ref="E12:F12"/>
    <mergeCell ref="D13:D16"/>
    <mergeCell ref="E13:F13"/>
    <mergeCell ref="E14:F14"/>
    <mergeCell ref="E15:F15"/>
    <mergeCell ref="E16:F16"/>
    <mergeCell ref="C29:D29"/>
    <mergeCell ref="E29:F29"/>
    <mergeCell ref="G29:H29"/>
    <mergeCell ref="C30:D30"/>
    <mergeCell ref="E30:F30"/>
    <mergeCell ref="G30:H30"/>
    <mergeCell ref="E22:F22"/>
    <mergeCell ref="E23:F23"/>
    <mergeCell ref="E25:F25"/>
    <mergeCell ref="E26:F26"/>
    <mergeCell ref="E27:F27"/>
    <mergeCell ref="E28:F28"/>
    <mergeCell ref="E24:F24"/>
    <mergeCell ref="E35:F35"/>
    <mergeCell ref="E36:F36"/>
    <mergeCell ref="D37:D38"/>
    <mergeCell ref="E37:F37"/>
    <mergeCell ref="E38:F38"/>
    <mergeCell ref="E39:F39"/>
    <mergeCell ref="B31:B34"/>
    <mergeCell ref="E31:F31"/>
    <mergeCell ref="E32:F32"/>
    <mergeCell ref="E33:F33"/>
    <mergeCell ref="E34:F34"/>
    <mergeCell ref="E47:F47"/>
    <mergeCell ref="E40:F40"/>
    <mergeCell ref="D41:D46"/>
    <mergeCell ref="E41:F41"/>
    <mergeCell ref="E42:F42"/>
    <mergeCell ref="E43:F43"/>
    <mergeCell ref="E44:F44"/>
    <mergeCell ref="E45:F45"/>
    <mergeCell ref="E46:F46"/>
    <mergeCell ref="E54:F54"/>
    <mergeCell ref="E57:F57"/>
    <mergeCell ref="E58:F58"/>
    <mergeCell ref="D59:D63"/>
    <mergeCell ref="E59:F59"/>
    <mergeCell ref="E60:F60"/>
    <mergeCell ref="E61:F61"/>
    <mergeCell ref="E62:F62"/>
    <mergeCell ref="E63:F63"/>
    <mergeCell ref="C67:D67"/>
    <mergeCell ref="E67:G67"/>
    <mergeCell ref="C68:D68"/>
    <mergeCell ref="E68:G68"/>
    <mergeCell ref="C69:D69"/>
    <mergeCell ref="E69:G69"/>
    <mergeCell ref="C70:D70"/>
    <mergeCell ref="E70:G70"/>
    <mergeCell ref="B64:B65"/>
    <mergeCell ref="C64:D64"/>
    <mergeCell ref="E64:G64"/>
    <mergeCell ref="C65:D65"/>
    <mergeCell ref="E65:G65"/>
    <mergeCell ref="C66:D66"/>
    <mergeCell ref="E66:G66"/>
    <mergeCell ref="C92:D92"/>
    <mergeCell ref="E92:G92"/>
    <mergeCell ref="C93:D93"/>
    <mergeCell ref="E93:G93"/>
    <mergeCell ref="C94:D94"/>
    <mergeCell ref="E94:G94"/>
    <mergeCell ref="C89:D89"/>
    <mergeCell ref="E89:G89"/>
    <mergeCell ref="C90:D90"/>
    <mergeCell ref="E90:G90"/>
    <mergeCell ref="C91:D91"/>
    <mergeCell ref="E91:G91"/>
    <mergeCell ref="C85:G85"/>
    <mergeCell ref="C86:D86"/>
    <mergeCell ref="E86:G86"/>
    <mergeCell ref="C87:D87"/>
    <mergeCell ref="E87:G87"/>
    <mergeCell ref="C88:D88"/>
    <mergeCell ref="E88:G88"/>
    <mergeCell ref="D71:G73"/>
    <mergeCell ref="D74:G74"/>
    <mergeCell ref="D75:G76"/>
    <mergeCell ref="G98:H99"/>
    <mergeCell ref="D22:D28"/>
    <mergeCell ref="D31:D36"/>
    <mergeCell ref="B98:F98"/>
    <mergeCell ref="E49:F49"/>
    <mergeCell ref="D49:D53"/>
    <mergeCell ref="D55:D56"/>
    <mergeCell ref="E56:F56"/>
    <mergeCell ref="E55:F55"/>
    <mergeCell ref="E53:F53"/>
    <mergeCell ref="E52:F52"/>
    <mergeCell ref="E50:F50"/>
    <mergeCell ref="C95:D95"/>
    <mergeCell ref="E95:G95"/>
    <mergeCell ref="C96:D96"/>
    <mergeCell ref="E96:G96"/>
    <mergeCell ref="D77:G79"/>
    <mergeCell ref="B80:B82"/>
    <mergeCell ref="C80:D80"/>
    <mergeCell ref="E80:G80"/>
    <mergeCell ref="C81:D81"/>
    <mergeCell ref="E81:G82"/>
    <mergeCell ref="C82:D82"/>
    <mergeCell ref="B67:B70"/>
  </mergeCells>
  <pageMargins left="0.11811023622047245" right="0.11811023622047245" top="0.11811023622047245" bottom="0.35433070866141736" header="0.31496062992125984" footer="0.31496062992125984"/>
  <pageSetup paperSize="9" scale="84" orientation="portrait" horizontalDpi="0" verticalDpi="0" r:id="rId1"/>
  <rowBreaks count="2" manualBreakCount="2">
    <brk id="46" max="7" man="1"/>
    <brk id="83" max="7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showWhiteSpace="0" view="pageBreakPreview" topLeftCell="A42" zoomScale="80" zoomScaleNormal="80" zoomScaleSheetLayoutView="80" zoomScalePageLayoutView="50" workbookViewId="0">
      <selection activeCell="C52" sqref="C51:G59"/>
    </sheetView>
  </sheetViews>
  <sheetFormatPr defaultColWidth="9" defaultRowHeight="12.75" x14ac:dyDescent="0.2"/>
  <cols>
    <col min="1" max="1" width="5" style="196" customWidth="1"/>
    <col min="2" max="2" width="32.33203125" style="196" customWidth="1"/>
    <col min="3" max="3" width="22.6640625" style="196" customWidth="1"/>
    <col min="4" max="4" width="10.6640625" style="196" customWidth="1"/>
    <col min="5" max="5" width="10.1640625" style="196" customWidth="1"/>
    <col min="6" max="6" width="11.83203125" style="196" customWidth="1"/>
    <col min="7" max="7" width="16.5" style="196" customWidth="1"/>
    <col min="8" max="8" width="21.1640625" style="196" customWidth="1"/>
    <col min="9" max="16384" width="9" style="196"/>
  </cols>
  <sheetData>
    <row r="1" spans="2:14" ht="11.25" hidden="1" customHeight="1" x14ac:dyDescent="0.2">
      <c r="B1" s="197"/>
      <c r="C1" s="198"/>
      <c r="D1" s="198"/>
      <c r="E1" s="197"/>
      <c r="F1" s="197"/>
      <c r="G1" s="197"/>
      <c r="H1" s="197"/>
    </row>
    <row r="2" spans="2:14" ht="11.25" customHeight="1" x14ac:dyDescent="0.2">
      <c r="B2" s="197"/>
      <c r="C2" s="198"/>
      <c r="D2" s="198"/>
      <c r="E2" s="197"/>
      <c r="F2" s="197"/>
      <c r="G2" s="197"/>
      <c r="H2" s="197"/>
    </row>
    <row r="3" spans="2:14" ht="14.1" customHeight="1" x14ac:dyDescent="0.2">
      <c r="B3" s="197"/>
      <c r="C3" s="954"/>
      <c r="D3" s="954"/>
      <c r="E3" s="954"/>
      <c r="F3" s="954"/>
    </row>
    <row r="4" spans="2:14" ht="14.1" customHeight="1" x14ac:dyDescent="0.2">
      <c r="B4" s="758"/>
      <c r="C4" s="200"/>
      <c r="D4" s="200"/>
      <c r="E4" s="201"/>
      <c r="F4" s="201"/>
      <c r="G4" s="784"/>
      <c r="H4" s="784"/>
    </row>
    <row r="5" spans="2:14" ht="15" customHeight="1" x14ac:dyDescent="0.2">
      <c r="B5" s="759"/>
      <c r="C5" s="203"/>
      <c r="D5" s="203"/>
      <c r="E5" s="203"/>
      <c r="F5" s="203"/>
      <c r="G5" s="1136" t="s">
        <v>238</v>
      </c>
      <c r="H5" s="1136"/>
    </row>
    <row r="6" spans="2:14" ht="15" customHeight="1" x14ac:dyDescent="0.2">
      <c r="B6" s="197"/>
      <c r="C6" s="198"/>
      <c r="D6" s="198"/>
      <c r="E6" s="197"/>
      <c r="F6" s="197"/>
      <c r="G6" s="1136" t="s">
        <v>232</v>
      </c>
      <c r="H6" s="1136"/>
      <c r="M6" s="958"/>
      <c r="N6" s="958"/>
    </row>
    <row r="7" spans="2:14" ht="15" customHeight="1" x14ac:dyDescent="0.2">
      <c r="B7" s="197"/>
      <c r="C7" s="198"/>
      <c r="D7" s="198"/>
      <c r="E7" s="197"/>
      <c r="F7" s="197"/>
      <c r="G7" s="1136" t="s">
        <v>101</v>
      </c>
      <c r="H7" s="1136"/>
      <c r="M7" s="758"/>
      <c r="N7" s="758"/>
    </row>
    <row r="8" spans="2:14" ht="11.25" customHeight="1" x14ac:dyDescent="0.2">
      <c r="B8" s="197"/>
      <c r="C8" s="198"/>
      <c r="D8" s="198"/>
      <c r="E8" s="197"/>
      <c r="F8" s="197"/>
      <c r="G8" s="1138" t="s">
        <v>97</v>
      </c>
      <c r="H8" s="1138"/>
      <c r="M8" s="758"/>
      <c r="N8" s="758"/>
    </row>
    <row r="9" spans="2:14" ht="15" customHeight="1" x14ac:dyDescent="0.2">
      <c r="B9" s="197"/>
      <c r="C9" s="198"/>
      <c r="D9" s="198"/>
      <c r="E9" s="197"/>
      <c r="F9" s="197"/>
      <c r="G9" s="1138"/>
      <c r="H9" s="1138"/>
      <c r="M9" s="758"/>
      <c r="N9" s="758"/>
    </row>
    <row r="10" spans="2:14" ht="35.25" customHeight="1" thickBot="1" x14ac:dyDescent="0.25">
      <c r="B10" s="205"/>
      <c r="C10" s="205"/>
      <c r="D10" s="205"/>
      <c r="E10" s="205"/>
      <c r="F10" s="205"/>
      <c r="G10" s="1137" t="s">
        <v>87</v>
      </c>
      <c r="H10" s="1137"/>
      <c r="M10" s="959"/>
      <c r="N10" s="959"/>
    </row>
    <row r="11" spans="2:14" ht="24.95" customHeight="1" thickBot="1" x14ac:dyDescent="0.25">
      <c r="B11" s="788" t="s">
        <v>30</v>
      </c>
      <c r="C11" s="789" t="s">
        <v>31</v>
      </c>
      <c r="D11" s="789" t="s">
        <v>96</v>
      </c>
      <c r="E11" s="1126" t="s">
        <v>3</v>
      </c>
      <c r="F11" s="1128"/>
      <c r="G11" s="789" t="s">
        <v>2</v>
      </c>
      <c r="H11" s="790" t="s">
        <v>100</v>
      </c>
      <c r="M11" s="960"/>
      <c r="N11" s="960"/>
    </row>
    <row r="12" spans="2:14" ht="21.95" customHeight="1" x14ac:dyDescent="0.2">
      <c r="B12" s="284" t="s">
        <v>0</v>
      </c>
      <c r="C12" s="763">
        <v>8</v>
      </c>
      <c r="D12" s="377">
        <v>6</v>
      </c>
      <c r="E12" s="1005">
        <v>280000</v>
      </c>
      <c r="F12" s="1006"/>
      <c r="G12" s="769">
        <v>115</v>
      </c>
      <c r="H12" s="773">
        <f>G12*6</f>
        <v>690</v>
      </c>
      <c r="I12" s="196">
        <v>0.41</v>
      </c>
      <c r="M12" s="1139"/>
      <c r="N12" s="1139"/>
    </row>
    <row r="13" spans="2:14" ht="21.95" customHeight="1" x14ac:dyDescent="0.2">
      <c r="B13" s="211"/>
      <c r="C13" s="764">
        <v>10</v>
      </c>
      <c r="D13" s="1026">
        <v>11.7</v>
      </c>
      <c r="E13" s="997">
        <v>260000</v>
      </c>
      <c r="F13" s="998"/>
      <c r="G13" s="756">
        <v>170</v>
      </c>
      <c r="H13" s="774">
        <f>G13*11.7</f>
        <v>1988.9999999999998</v>
      </c>
      <c r="I13" s="196">
        <v>0.65200000000000002</v>
      </c>
      <c r="M13" s="1139"/>
      <c r="N13" s="1139"/>
    </row>
    <row r="14" spans="2:14" ht="21.95" customHeight="1" x14ac:dyDescent="0.2">
      <c r="B14" s="211"/>
      <c r="C14" s="764">
        <v>12</v>
      </c>
      <c r="D14" s="1026"/>
      <c r="E14" s="997">
        <v>250000</v>
      </c>
      <c r="F14" s="998"/>
      <c r="G14" s="756">
        <v>235</v>
      </c>
      <c r="H14" s="774">
        <f>G14*11.7</f>
        <v>2749.5</v>
      </c>
      <c r="I14" s="196">
        <v>0.94</v>
      </c>
    </row>
    <row r="15" spans="2:14" ht="21.95" customHeight="1" x14ac:dyDescent="0.2">
      <c r="B15" s="722"/>
      <c r="C15" s="764">
        <v>14</v>
      </c>
      <c r="D15" s="1026"/>
      <c r="E15" s="997">
        <v>250000</v>
      </c>
      <c r="F15" s="998"/>
      <c r="G15" s="756">
        <v>313</v>
      </c>
      <c r="H15" s="774">
        <f>G15*11.7</f>
        <v>3662.1</v>
      </c>
      <c r="I15" s="196">
        <v>1.252</v>
      </c>
    </row>
    <row r="16" spans="2:14" ht="21.95" customHeight="1" thickBot="1" x14ac:dyDescent="0.25">
      <c r="B16" s="723"/>
      <c r="C16" s="765">
        <v>16</v>
      </c>
      <c r="D16" s="1027"/>
      <c r="E16" s="999">
        <v>240000</v>
      </c>
      <c r="F16" s="1000"/>
      <c r="G16" s="757">
        <v>396</v>
      </c>
      <c r="H16" s="264">
        <f>G16*11.7</f>
        <v>4633.2</v>
      </c>
      <c r="I16" s="196">
        <v>19.3</v>
      </c>
    </row>
    <row r="17" spans="2:9" ht="21.95" customHeight="1" x14ac:dyDescent="0.2">
      <c r="B17" s="994" t="s">
        <v>234</v>
      </c>
      <c r="C17" s="763">
        <v>10</v>
      </c>
      <c r="D17" s="1133">
        <v>12.05</v>
      </c>
      <c r="E17" s="1005">
        <v>260000</v>
      </c>
      <c r="F17" s="1006"/>
      <c r="G17" s="769">
        <v>160</v>
      </c>
      <c r="H17" s="773">
        <f>G17*12</f>
        <v>1920</v>
      </c>
    </row>
    <row r="18" spans="2:9" ht="21.95" customHeight="1" x14ac:dyDescent="0.2">
      <c r="B18" s="995"/>
      <c r="C18" s="764">
        <v>12</v>
      </c>
      <c r="D18" s="1134"/>
      <c r="E18" s="997">
        <v>245000</v>
      </c>
      <c r="F18" s="998"/>
      <c r="G18" s="756">
        <v>226</v>
      </c>
      <c r="H18" s="774">
        <f>G18*11.75</f>
        <v>2655.5</v>
      </c>
    </row>
    <row r="19" spans="2:9" ht="21.95" customHeight="1" x14ac:dyDescent="0.2">
      <c r="B19" s="995"/>
      <c r="C19" s="764">
        <v>14</v>
      </c>
      <c r="D19" s="1135"/>
      <c r="E19" s="997">
        <v>245000</v>
      </c>
      <c r="F19" s="998"/>
      <c r="G19" s="756">
        <v>296</v>
      </c>
      <c r="H19" s="774">
        <f>G19*12.05</f>
        <v>3566.8</v>
      </c>
    </row>
    <row r="20" spans="2:9" ht="25.5" customHeight="1" thickBot="1" x14ac:dyDescent="0.25">
      <c r="B20" s="995"/>
      <c r="C20" s="760">
        <v>80</v>
      </c>
      <c r="D20" s="423"/>
      <c r="E20" s="1039">
        <v>255000</v>
      </c>
      <c r="F20" s="1040"/>
      <c r="G20" s="424">
        <v>10062</v>
      </c>
      <c r="H20" s="425"/>
    </row>
    <row r="21" spans="2:9" ht="23.1" customHeight="1" x14ac:dyDescent="0.2">
      <c r="B21" s="427" t="s">
        <v>191</v>
      </c>
      <c r="C21" s="763" t="s">
        <v>189</v>
      </c>
      <c r="D21" s="769">
        <v>6</v>
      </c>
      <c r="E21" s="1005">
        <v>287000</v>
      </c>
      <c r="F21" s="1006"/>
      <c r="G21" s="769">
        <v>420</v>
      </c>
      <c r="H21" s="773">
        <f>420*6</f>
        <v>2520</v>
      </c>
    </row>
    <row r="22" spans="2:9" ht="23.1" customHeight="1" x14ac:dyDescent="0.2">
      <c r="B22" s="327" t="s">
        <v>192</v>
      </c>
      <c r="C22" s="780" t="s">
        <v>108</v>
      </c>
      <c r="D22" s="1120">
        <v>12.05</v>
      </c>
      <c r="E22" s="1102">
        <v>300000</v>
      </c>
      <c r="F22" s="1102"/>
      <c r="G22" s="778">
        <v>727</v>
      </c>
      <c r="H22" s="669">
        <f>G22*6</f>
        <v>4362</v>
      </c>
      <c r="I22" s="196">
        <v>2.42</v>
      </c>
    </row>
    <row r="23" spans="2:9" ht="23.1" hidden="1" customHeight="1" x14ac:dyDescent="0.2">
      <c r="B23" s="222"/>
      <c r="C23" s="764" t="s">
        <v>109</v>
      </c>
      <c r="D23" s="1121"/>
      <c r="E23" s="1051">
        <v>284000</v>
      </c>
      <c r="F23" s="1051"/>
      <c r="G23" s="767">
        <v>866</v>
      </c>
      <c r="H23" s="774">
        <f>G23*11.7</f>
        <v>10132.199999999999</v>
      </c>
    </row>
    <row r="24" spans="2:9" ht="23.1" customHeight="1" x14ac:dyDescent="0.2">
      <c r="B24" s="222"/>
      <c r="C24" s="764" t="s">
        <v>235</v>
      </c>
      <c r="D24" s="1121"/>
      <c r="E24" s="997">
        <v>284000</v>
      </c>
      <c r="F24" s="998"/>
      <c r="G24" s="767">
        <v>785</v>
      </c>
      <c r="H24" s="774">
        <f>G24*12.05</f>
        <v>9459.25</v>
      </c>
      <c r="I24" s="196">
        <v>2.76</v>
      </c>
    </row>
    <row r="25" spans="2:9" ht="23.1" customHeight="1" x14ac:dyDescent="0.2">
      <c r="B25" s="222"/>
      <c r="C25" s="764" t="s">
        <v>227</v>
      </c>
      <c r="D25" s="1121"/>
      <c r="E25" s="997">
        <v>284000</v>
      </c>
      <c r="F25" s="998"/>
      <c r="G25" s="767">
        <v>1100</v>
      </c>
      <c r="H25" s="774">
        <f>G25*12</f>
        <v>13200</v>
      </c>
      <c r="I25" s="196">
        <v>3.87</v>
      </c>
    </row>
    <row r="26" spans="2:9" ht="23.1" customHeight="1" x14ac:dyDescent="0.2">
      <c r="B26" s="222"/>
      <c r="C26" s="764" t="s">
        <v>186</v>
      </c>
      <c r="D26" s="1121"/>
      <c r="E26" s="1051">
        <v>284000</v>
      </c>
      <c r="F26" s="1051"/>
      <c r="G26" s="767">
        <v>1366</v>
      </c>
      <c r="H26" s="774">
        <f>G26*11.7</f>
        <v>15982.199999999999</v>
      </c>
      <c r="I26" s="196">
        <v>4.8</v>
      </c>
    </row>
    <row r="27" spans="2:9" ht="23.1" customHeight="1" x14ac:dyDescent="0.2">
      <c r="B27" s="262"/>
      <c r="C27" s="764" t="s">
        <v>110</v>
      </c>
      <c r="D27" s="1121"/>
      <c r="E27" s="1051">
        <v>284000</v>
      </c>
      <c r="F27" s="1051"/>
      <c r="G27" s="767">
        <v>1931</v>
      </c>
      <c r="H27" s="774">
        <f>G27*11.7</f>
        <v>22592.699999999997</v>
      </c>
      <c r="I27" s="196">
        <v>6.79</v>
      </c>
    </row>
    <row r="28" spans="2:9" ht="23.1" customHeight="1" thickBot="1" x14ac:dyDescent="0.25">
      <c r="B28" s="263"/>
      <c r="C28" s="765" t="s">
        <v>111</v>
      </c>
      <c r="D28" s="1122"/>
      <c r="E28" s="1053">
        <v>284000</v>
      </c>
      <c r="F28" s="1053"/>
      <c r="G28" s="768">
        <v>3039</v>
      </c>
      <c r="H28" s="264">
        <f>G28*12</f>
        <v>36468</v>
      </c>
      <c r="I28" s="196">
        <v>10.7</v>
      </c>
    </row>
    <row r="29" spans="2:9" ht="31.5" customHeight="1" x14ac:dyDescent="0.2">
      <c r="B29" s="327" t="s">
        <v>159</v>
      </c>
      <c r="C29" s="964" t="s">
        <v>218</v>
      </c>
      <c r="D29" s="964"/>
      <c r="E29" s="1063">
        <v>316000</v>
      </c>
      <c r="F29" s="1063"/>
      <c r="G29" s="1063">
        <v>10800</v>
      </c>
      <c r="H29" s="1101"/>
      <c r="I29" s="633">
        <v>34</v>
      </c>
    </row>
    <row r="30" spans="2:9" ht="31.5" customHeight="1" thickBot="1" x14ac:dyDescent="0.25">
      <c r="B30" s="679"/>
      <c r="C30" s="1022" t="s">
        <v>225</v>
      </c>
      <c r="D30" s="1022"/>
      <c r="E30" s="999">
        <v>300000</v>
      </c>
      <c r="F30" s="1000"/>
      <c r="G30" s="999">
        <v>89400</v>
      </c>
      <c r="H30" s="1014"/>
      <c r="I30" s="633">
        <v>298</v>
      </c>
    </row>
    <row r="31" spans="2:9" ht="23.25" customHeight="1" x14ac:dyDescent="0.2">
      <c r="B31" s="1072" t="s">
        <v>236</v>
      </c>
      <c r="C31" s="761" t="s">
        <v>206</v>
      </c>
      <c r="D31" s="962">
        <v>6</v>
      </c>
      <c r="E31" s="1043">
        <v>282000</v>
      </c>
      <c r="F31" s="1044"/>
      <c r="G31" s="775">
        <v>353</v>
      </c>
      <c r="H31" s="776">
        <f>G31*6</f>
        <v>2118</v>
      </c>
      <c r="I31" s="196">
        <v>1.25</v>
      </c>
    </row>
    <row r="32" spans="2:9" ht="21.95" customHeight="1" x14ac:dyDescent="0.2">
      <c r="B32" s="1072"/>
      <c r="C32" s="516" t="s">
        <v>199</v>
      </c>
      <c r="D32" s="963"/>
      <c r="E32" s="1051">
        <v>282000</v>
      </c>
      <c r="F32" s="1051"/>
      <c r="G32" s="756">
        <v>430</v>
      </c>
      <c r="H32" s="226">
        <f>G32*D31</f>
        <v>2580</v>
      </c>
      <c r="I32" s="196" t="s">
        <v>198</v>
      </c>
    </row>
    <row r="33" spans="2:9" ht="21.95" customHeight="1" x14ac:dyDescent="0.2">
      <c r="B33" s="1072"/>
      <c r="C33" s="764" t="s">
        <v>103</v>
      </c>
      <c r="D33" s="963"/>
      <c r="E33" s="1051">
        <v>278000</v>
      </c>
      <c r="F33" s="1051"/>
      <c r="G33" s="756">
        <v>534</v>
      </c>
      <c r="H33" s="226">
        <f>G33*6</f>
        <v>3204</v>
      </c>
      <c r="I33" s="196">
        <v>1.92</v>
      </c>
    </row>
    <row r="34" spans="2:9" ht="21.95" customHeight="1" x14ac:dyDescent="0.2">
      <c r="B34" s="1072"/>
      <c r="C34" s="764" t="s">
        <v>104</v>
      </c>
      <c r="D34" s="963"/>
      <c r="E34" s="1051">
        <v>278000</v>
      </c>
      <c r="F34" s="1051"/>
      <c r="G34" s="756">
        <v>678</v>
      </c>
      <c r="H34" s="226">
        <f>G34*6</f>
        <v>4068</v>
      </c>
      <c r="I34" s="196">
        <v>2.44</v>
      </c>
    </row>
    <row r="35" spans="2:9" ht="21.95" customHeight="1" x14ac:dyDescent="0.2">
      <c r="B35" s="269"/>
      <c r="C35" s="764" t="s">
        <v>224</v>
      </c>
      <c r="D35" s="963"/>
      <c r="E35" s="1051">
        <v>285000</v>
      </c>
      <c r="F35" s="1051"/>
      <c r="G35" s="756">
        <v>890</v>
      </c>
      <c r="H35" s="226">
        <f>G35*6</f>
        <v>5340</v>
      </c>
      <c r="I35" s="196">
        <v>2.9</v>
      </c>
    </row>
    <row r="36" spans="2:9" ht="21.95" customHeight="1" x14ac:dyDescent="0.2">
      <c r="B36" s="269"/>
      <c r="C36" s="764" t="s">
        <v>105</v>
      </c>
      <c r="D36" s="964"/>
      <c r="E36" s="1051">
        <v>278000</v>
      </c>
      <c r="F36" s="1051"/>
      <c r="G36" s="756">
        <v>792</v>
      </c>
      <c r="H36" s="226">
        <f>G36*6</f>
        <v>4752</v>
      </c>
      <c r="I36" s="196">
        <v>2.85</v>
      </c>
    </row>
    <row r="37" spans="2:9" ht="21.95" customHeight="1" x14ac:dyDescent="0.2">
      <c r="B37" s="269"/>
      <c r="C37" s="780" t="s">
        <v>197</v>
      </c>
      <c r="D37" s="1108">
        <v>10</v>
      </c>
      <c r="E37" s="1051">
        <v>284000</v>
      </c>
      <c r="F37" s="1051"/>
      <c r="G37" s="756">
        <v>1255</v>
      </c>
      <c r="H37" s="226">
        <f>G37*10</f>
        <v>12550</v>
      </c>
      <c r="I37" s="196">
        <v>4.4000000000000004</v>
      </c>
    </row>
    <row r="38" spans="2:9" ht="21.95" customHeight="1" x14ac:dyDescent="0.2">
      <c r="B38" s="269"/>
      <c r="C38" s="780" t="s">
        <v>188</v>
      </c>
      <c r="D38" s="1108"/>
      <c r="E38" s="1051">
        <v>285000</v>
      </c>
      <c r="F38" s="1051"/>
      <c r="G38" s="756">
        <v>1710</v>
      </c>
      <c r="H38" s="226">
        <f>G38*10</f>
        <v>17100</v>
      </c>
      <c r="I38" s="196">
        <v>6</v>
      </c>
    </row>
    <row r="39" spans="2:9" ht="21.95" customHeight="1" thickBot="1" x14ac:dyDescent="0.25">
      <c r="B39" s="269"/>
      <c r="C39" s="764" t="s">
        <v>107</v>
      </c>
      <c r="D39" s="764">
        <v>11.7</v>
      </c>
      <c r="E39" s="1051">
        <v>290000</v>
      </c>
      <c r="F39" s="1051"/>
      <c r="G39" s="756">
        <v>2439</v>
      </c>
      <c r="H39" s="349">
        <f>G39*11.7</f>
        <v>28536.3</v>
      </c>
      <c r="I39" s="196">
        <v>8.41</v>
      </c>
    </row>
    <row r="40" spans="2:9" ht="21.95" hidden="1" customHeight="1" thickBot="1" x14ac:dyDescent="0.25">
      <c r="B40" s="269"/>
      <c r="C40" s="766" t="s">
        <v>182</v>
      </c>
      <c r="D40" s="595">
        <v>10.199999999999999</v>
      </c>
      <c r="E40" s="1086">
        <v>400000</v>
      </c>
      <c r="F40" s="1086"/>
      <c r="G40" s="595">
        <v>3364</v>
      </c>
      <c r="H40" s="680">
        <f>G40*10.2</f>
        <v>34312.799999999996</v>
      </c>
    </row>
    <row r="41" spans="2:9" ht="24.95" customHeight="1" x14ac:dyDescent="0.2">
      <c r="B41" s="770" t="s">
        <v>140</v>
      </c>
      <c r="C41" s="779" t="s">
        <v>226</v>
      </c>
      <c r="D41" s="1142">
        <v>6</v>
      </c>
      <c r="E41" s="1109">
        <v>341000</v>
      </c>
      <c r="F41" s="1109"/>
      <c r="G41" s="673">
        <v>295</v>
      </c>
      <c r="H41" s="674">
        <f t="shared" ref="H41:H48" si="0">G41*6</f>
        <v>1770</v>
      </c>
      <c r="I41" s="633">
        <v>0.86</v>
      </c>
    </row>
    <row r="42" spans="2:9" ht="24.95" customHeight="1" x14ac:dyDescent="0.2">
      <c r="B42" s="276"/>
      <c r="C42" s="780" t="s">
        <v>204</v>
      </c>
      <c r="D42" s="1124"/>
      <c r="E42" s="1102">
        <v>336000</v>
      </c>
      <c r="F42" s="1102"/>
      <c r="G42" s="675">
        <v>470</v>
      </c>
      <c r="H42" s="669">
        <f t="shared" si="0"/>
        <v>2820</v>
      </c>
      <c r="I42" s="633">
        <v>1.375</v>
      </c>
    </row>
    <row r="43" spans="2:9" ht="24.95" customHeight="1" x14ac:dyDescent="0.2">
      <c r="B43" s="771"/>
      <c r="C43" s="780" t="s">
        <v>57</v>
      </c>
      <c r="D43" s="1124"/>
      <c r="E43" s="1102">
        <v>335000</v>
      </c>
      <c r="F43" s="1102"/>
      <c r="G43" s="675">
        <v>456</v>
      </c>
      <c r="H43" s="669">
        <f>G43*6</f>
        <v>2736</v>
      </c>
      <c r="I43" s="633">
        <v>1.36</v>
      </c>
    </row>
    <row r="44" spans="2:9" ht="24.95" customHeight="1" x14ac:dyDescent="0.2">
      <c r="B44" s="771"/>
      <c r="C44" s="780" t="s">
        <v>133</v>
      </c>
      <c r="D44" s="1124"/>
      <c r="E44" s="1102">
        <v>315000</v>
      </c>
      <c r="F44" s="1102"/>
      <c r="G44" s="675">
        <v>570</v>
      </c>
      <c r="H44" s="669">
        <f>G44*6</f>
        <v>3420</v>
      </c>
      <c r="I44" s="633">
        <v>1.8</v>
      </c>
    </row>
    <row r="45" spans="2:9" ht="24.95" customHeight="1" x14ac:dyDescent="0.2">
      <c r="B45" s="771"/>
      <c r="C45" s="780" t="s">
        <v>240</v>
      </c>
      <c r="D45" s="1124"/>
      <c r="E45" s="1117">
        <v>335000</v>
      </c>
      <c r="F45" s="1118"/>
      <c r="G45" s="675">
        <v>490</v>
      </c>
      <c r="H45" s="669">
        <f>G45*6</f>
        <v>2940</v>
      </c>
      <c r="I45" s="633">
        <v>1.46</v>
      </c>
    </row>
    <row r="46" spans="2:9" ht="24.95" customHeight="1" x14ac:dyDescent="0.2">
      <c r="B46" s="276"/>
      <c r="C46" s="780" t="s">
        <v>125</v>
      </c>
      <c r="D46" s="1124"/>
      <c r="E46" s="1102">
        <v>320000</v>
      </c>
      <c r="F46" s="1102"/>
      <c r="G46" s="675">
        <v>770</v>
      </c>
      <c r="H46" s="669">
        <f>G46*6</f>
        <v>4620</v>
      </c>
      <c r="I46" s="633">
        <v>2.4</v>
      </c>
    </row>
    <row r="47" spans="2:9" ht="24.95" customHeight="1" x14ac:dyDescent="0.2">
      <c r="B47" s="276"/>
      <c r="C47" s="797" t="s">
        <v>241</v>
      </c>
      <c r="D47" s="1124"/>
      <c r="E47" s="1117">
        <v>300000</v>
      </c>
      <c r="F47" s="1118"/>
      <c r="G47" s="798">
        <v>515</v>
      </c>
      <c r="H47" s="799">
        <f>G47*6</f>
        <v>3090</v>
      </c>
      <c r="I47" s="633">
        <v>1.71</v>
      </c>
    </row>
    <row r="48" spans="2:9" ht="24.95" customHeight="1" thickBot="1" x14ac:dyDescent="0.25">
      <c r="B48" s="598"/>
      <c r="C48" s="781" t="s">
        <v>124</v>
      </c>
      <c r="D48" s="1125"/>
      <c r="E48" s="1110">
        <v>300000</v>
      </c>
      <c r="F48" s="1110"/>
      <c r="G48" s="676">
        <v>900</v>
      </c>
      <c r="H48" s="677">
        <f t="shared" si="0"/>
        <v>5400</v>
      </c>
      <c r="I48" s="633">
        <v>3.06</v>
      </c>
    </row>
    <row r="49" spans="2:9" ht="24.95" customHeight="1" thickBot="1" x14ac:dyDescent="0.25">
      <c r="B49" s="791" t="s">
        <v>30</v>
      </c>
      <c r="C49" s="792" t="s">
        <v>31</v>
      </c>
      <c r="D49" s="793" t="s">
        <v>96</v>
      </c>
      <c r="E49" s="1126" t="s">
        <v>3</v>
      </c>
      <c r="F49" s="1128"/>
      <c r="G49" s="793" t="s">
        <v>2</v>
      </c>
      <c r="H49" s="794" t="s">
        <v>100</v>
      </c>
    </row>
    <row r="50" spans="2:9" ht="24.95" hidden="1" customHeight="1" x14ac:dyDescent="0.2">
      <c r="B50" s="637"/>
      <c r="C50" s="779" t="s">
        <v>123</v>
      </c>
      <c r="D50" s="785">
        <v>6</v>
      </c>
      <c r="E50" s="786">
        <v>315000</v>
      </c>
      <c r="F50" s="787"/>
      <c r="G50" s="779">
        <v>960</v>
      </c>
      <c r="H50" s="688">
        <f>G50*6</f>
        <v>5760</v>
      </c>
      <c r="I50" s="196">
        <v>3.06</v>
      </c>
    </row>
    <row r="51" spans="2:9" ht="24.95" customHeight="1" x14ac:dyDescent="0.2">
      <c r="B51" s="637"/>
      <c r="C51" s="800" t="s">
        <v>245</v>
      </c>
      <c r="D51" s="1124">
        <v>6</v>
      </c>
      <c r="E51" s="1117">
        <v>300000</v>
      </c>
      <c r="F51" s="1118"/>
      <c r="G51" s="800">
        <v>830</v>
      </c>
      <c r="H51" s="801">
        <f>G51*6</f>
        <v>4980</v>
      </c>
      <c r="I51" s="196">
        <v>2.76</v>
      </c>
    </row>
    <row r="52" spans="2:9" ht="24.95" customHeight="1" x14ac:dyDescent="0.2">
      <c r="B52" s="637"/>
      <c r="C52" s="800" t="s">
        <v>242</v>
      </c>
      <c r="D52" s="1124"/>
      <c r="E52" s="1117">
        <v>300000</v>
      </c>
      <c r="F52" s="1118"/>
      <c r="G52" s="800">
        <v>918</v>
      </c>
      <c r="H52" s="801">
        <f t="shared" ref="H52:H53" si="1">G52*6</f>
        <v>5508</v>
      </c>
      <c r="I52" s="196">
        <v>3.06</v>
      </c>
    </row>
    <row r="53" spans="2:9" ht="24.95" customHeight="1" x14ac:dyDescent="0.2">
      <c r="B53" s="637"/>
      <c r="C53" s="800" t="s">
        <v>243</v>
      </c>
      <c r="D53" s="1124"/>
      <c r="E53" s="1117">
        <v>300000</v>
      </c>
      <c r="F53" s="1118"/>
      <c r="G53" s="800">
        <v>1377</v>
      </c>
      <c r="H53" s="801">
        <f t="shared" si="1"/>
        <v>8262</v>
      </c>
      <c r="I53" s="196">
        <v>4.59</v>
      </c>
    </row>
    <row r="54" spans="2:9" ht="24.95" customHeight="1" x14ac:dyDescent="0.2">
      <c r="B54" s="276"/>
      <c r="C54" s="780" t="s">
        <v>122</v>
      </c>
      <c r="D54" s="1124"/>
      <c r="E54" s="1117">
        <v>315000</v>
      </c>
      <c r="F54" s="1118"/>
      <c r="G54" s="675">
        <v>1135</v>
      </c>
      <c r="H54" s="669">
        <f>G54*6</f>
        <v>6810</v>
      </c>
      <c r="I54" s="196">
        <v>3.6</v>
      </c>
    </row>
    <row r="55" spans="2:9" ht="24.95" customHeight="1" x14ac:dyDescent="0.2">
      <c r="B55" s="276"/>
      <c r="C55" s="780" t="s">
        <v>120</v>
      </c>
      <c r="D55" s="1124"/>
      <c r="E55" s="1117">
        <v>316000</v>
      </c>
      <c r="F55" s="1118"/>
      <c r="G55" s="675">
        <v>1200</v>
      </c>
      <c r="H55" s="669">
        <f t="shared" ref="H55:H64" si="2">G55*6</f>
        <v>7200</v>
      </c>
      <c r="I55" s="196">
        <v>3.8</v>
      </c>
    </row>
    <row r="56" spans="2:9" ht="24.95" hidden="1" customHeight="1" x14ac:dyDescent="0.2">
      <c r="B56" s="276"/>
      <c r="C56" s="780" t="s">
        <v>203</v>
      </c>
      <c r="D56" s="1124"/>
      <c r="E56" s="782">
        <v>320000</v>
      </c>
      <c r="F56" s="783"/>
      <c r="G56" s="675">
        <v>1600</v>
      </c>
      <c r="H56" s="669">
        <f t="shared" si="2"/>
        <v>9600</v>
      </c>
      <c r="I56" s="196">
        <v>5</v>
      </c>
    </row>
    <row r="57" spans="2:9" ht="24.95" customHeight="1" x14ac:dyDescent="0.2">
      <c r="B57" s="276"/>
      <c r="C57" s="780" t="s">
        <v>244</v>
      </c>
      <c r="D57" s="1124"/>
      <c r="E57" s="1117">
        <v>300000</v>
      </c>
      <c r="F57" s="1118"/>
      <c r="G57" s="675">
        <v>1605</v>
      </c>
      <c r="H57" s="669">
        <f t="shared" si="2"/>
        <v>9630</v>
      </c>
      <c r="I57" s="196">
        <v>5.35</v>
      </c>
    </row>
    <row r="58" spans="2:9" ht="24.95" customHeight="1" x14ac:dyDescent="0.2">
      <c r="B58" s="276"/>
      <c r="C58" s="780" t="s">
        <v>203</v>
      </c>
      <c r="D58" s="1124"/>
      <c r="E58" s="1117">
        <v>320000</v>
      </c>
      <c r="F58" s="1118"/>
      <c r="G58" s="675">
        <v>1600</v>
      </c>
      <c r="H58" s="669">
        <f t="shared" si="2"/>
        <v>9600</v>
      </c>
      <c r="I58" s="196">
        <v>5</v>
      </c>
    </row>
    <row r="59" spans="2:9" ht="24.95" customHeight="1" x14ac:dyDescent="0.2">
      <c r="B59" s="276"/>
      <c r="C59" s="780" t="s">
        <v>121</v>
      </c>
      <c r="D59" s="1140"/>
      <c r="E59" s="1102">
        <v>315000</v>
      </c>
      <c r="F59" s="1102"/>
      <c r="G59" s="675">
        <v>2365</v>
      </c>
      <c r="H59" s="669">
        <f t="shared" si="2"/>
        <v>14190</v>
      </c>
      <c r="I59" s="196">
        <v>7.5</v>
      </c>
    </row>
    <row r="60" spans="2:9" ht="24.95" customHeight="1" x14ac:dyDescent="0.2">
      <c r="B60" s="276"/>
      <c r="C60" s="780" t="s">
        <v>239</v>
      </c>
      <c r="D60" s="1141">
        <v>12.05</v>
      </c>
      <c r="E60" s="1117">
        <v>300000</v>
      </c>
      <c r="F60" s="1118"/>
      <c r="G60" s="754">
        <v>2820</v>
      </c>
      <c r="H60" s="755">
        <f t="shared" si="2"/>
        <v>16920</v>
      </c>
      <c r="I60" s="196">
        <v>9.4</v>
      </c>
    </row>
    <row r="61" spans="2:9" ht="24.95" customHeight="1" x14ac:dyDescent="0.2">
      <c r="B61" s="276"/>
      <c r="C61" s="780" t="s">
        <v>231</v>
      </c>
      <c r="D61" s="1140"/>
      <c r="E61" s="1102">
        <v>310000</v>
      </c>
      <c r="F61" s="1102"/>
      <c r="G61" s="754">
        <v>2170</v>
      </c>
      <c r="H61" s="755">
        <f>G61*12.05</f>
        <v>26148.5</v>
      </c>
      <c r="I61" s="196">
        <v>7</v>
      </c>
    </row>
    <row r="62" spans="2:9" ht="24.95" customHeight="1" x14ac:dyDescent="0.2">
      <c r="B62" s="276"/>
      <c r="C62" s="780" t="s">
        <v>229</v>
      </c>
      <c r="D62" s="1124">
        <v>6</v>
      </c>
      <c r="E62" s="1102">
        <v>315000</v>
      </c>
      <c r="F62" s="1102"/>
      <c r="G62" s="675">
        <v>2048</v>
      </c>
      <c r="H62" s="669">
        <f t="shared" si="2"/>
        <v>12288</v>
      </c>
      <c r="I62" s="196">
        <v>6.5</v>
      </c>
    </row>
    <row r="63" spans="2:9" ht="24.95" customHeight="1" thickBot="1" x14ac:dyDescent="0.25">
      <c r="B63" s="276"/>
      <c r="C63" s="780" t="s">
        <v>187</v>
      </c>
      <c r="D63" s="1125"/>
      <c r="E63" s="1110">
        <v>315000</v>
      </c>
      <c r="F63" s="1110"/>
      <c r="G63" s="675">
        <v>2993</v>
      </c>
      <c r="H63" s="669">
        <f t="shared" si="2"/>
        <v>17958</v>
      </c>
      <c r="I63" s="196">
        <v>9.5</v>
      </c>
    </row>
    <row r="64" spans="2:9" s="210" customFormat="1" ht="24.95" customHeight="1" thickBot="1" x14ac:dyDescent="0.25">
      <c r="B64" s="214" t="s">
        <v>127</v>
      </c>
      <c r="C64" s="213" t="s">
        <v>126</v>
      </c>
      <c r="D64" s="213">
        <v>6</v>
      </c>
      <c r="E64" s="1129">
        <v>297000</v>
      </c>
      <c r="F64" s="1130"/>
      <c r="G64" s="215">
        <v>390</v>
      </c>
      <c r="H64" s="216">
        <f t="shared" si="2"/>
        <v>2340</v>
      </c>
      <c r="I64" s="210">
        <v>1.31</v>
      </c>
    </row>
    <row r="65" spans="1:9" ht="24.95" customHeight="1" x14ac:dyDescent="0.2">
      <c r="B65" s="211" t="s">
        <v>19</v>
      </c>
      <c r="C65" s="761">
        <v>6.5</v>
      </c>
      <c r="D65" s="218">
        <v>11.7</v>
      </c>
      <c r="E65" s="1005">
        <v>315000</v>
      </c>
      <c r="F65" s="1006"/>
      <c r="G65" s="775">
        <v>1937</v>
      </c>
      <c r="H65" s="221">
        <f>G65*D65</f>
        <v>22662.899999999998</v>
      </c>
      <c r="I65" s="196">
        <v>6.15</v>
      </c>
    </row>
    <row r="66" spans="1:9" ht="24.95" customHeight="1" x14ac:dyDescent="0.2">
      <c r="B66" s="211"/>
      <c r="C66" s="764">
        <v>8</v>
      </c>
      <c r="D66" s="1131">
        <v>12.05</v>
      </c>
      <c r="E66" s="997">
        <v>310000</v>
      </c>
      <c r="F66" s="998"/>
      <c r="G66" s="767">
        <v>2186</v>
      </c>
      <c r="H66" s="226">
        <f>G66*12</f>
        <v>26232</v>
      </c>
      <c r="I66" s="196">
        <v>7.05</v>
      </c>
    </row>
    <row r="67" spans="1:9" ht="24.95" customHeight="1" x14ac:dyDescent="0.2">
      <c r="B67" s="222"/>
      <c r="C67" s="764">
        <v>10</v>
      </c>
      <c r="D67" s="1131"/>
      <c r="E67" s="997">
        <v>320000</v>
      </c>
      <c r="F67" s="998"/>
      <c r="G67" s="767">
        <v>2880</v>
      </c>
      <c r="H67" s="226">
        <f>G67*12</f>
        <v>34560</v>
      </c>
      <c r="I67" s="196">
        <v>9</v>
      </c>
    </row>
    <row r="68" spans="1:9" ht="24.95" customHeight="1" x14ac:dyDescent="0.2">
      <c r="B68" s="227"/>
      <c r="C68" s="764">
        <v>12</v>
      </c>
      <c r="D68" s="1131"/>
      <c r="E68" s="997">
        <v>320000</v>
      </c>
      <c r="F68" s="998"/>
      <c r="G68" s="767">
        <v>3456</v>
      </c>
      <c r="H68" s="226">
        <f>G68*12</f>
        <v>41472</v>
      </c>
      <c r="I68" s="196">
        <v>10.8</v>
      </c>
    </row>
    <row r="69" spans="1:9" ht="24.95" customHeight="1" x14ac:dyDescent="0.2">
      <c r="B69" s="227"/>
      <c r="C69" s="764">
        <v>14</v>
      </c>
      <c r="D69" s="1131"/>
      <c r="E69" s="997">
        <v>340000</v>
      </c>
      <c r="F69" s="998"/>
      <c r="G69" s="767">
        <v>4320</v>
      </c>
      <c r="H69" s="226">
        <f>G69*12</f>
        <v>51840</v>
      </c>
      <c r="I69" s="196">
        <v>12.7</v>
      </c>
    </row>
    <row r="70" spans="1:9" ht="24.95" customHeight="1" thickBot="1" x14ac:dyDescent="0.25">
      <c r="B70" s="227"/>
      <c r="C70" s="766">
        <v>16</v>
      </c>
      <c r="D70" s="1132"/>
      <c r="E70" s="1039">
        <v>340000</v>
      </c>
      <c r="F70" s="1040"/>
      <c r="G70" s="772">
        <v>4930</v>
      </c>
      <c r="H70" s="283">
        <f>G70*12</f>
        <v>59160</v>
      </c>
      <c r="I70" s="196">
        <v>14.5</v>
      </c>
    </row>
    <row r="71" spans="1:9" ht="24.95" customHeight="1" x14ac:dyDescent="0.2">
      <c r="B71" s="1071" t="s">
        <v>230</v>
      </c>
      <c r="C71" s="950" t="s">
        <v>116</v>
      </c>
      <c r="D71" s="950"/>
      <c r="E71" s="1017"/>
      <c r="F71" s="1017"/>
      <c r="G71" s="1017"/>
      <c r="H71" s="277">
        <v>6100</v>
      </c>
    </row>
    <row r="72" spans="1:9" ht="24.95" customHeight="1" thickBot="1" x14ac:dyDescent="0.25">
      <c r="B72" s="1111"/>
      <c r="C72" s="1022" t="s">
        <v>160</v>
      </c>
      <c r="D72" s="1022"/>
      <c r="E72" s="1016"/>
      <c r="F72" s="1016"/>
      <c r="G72" s="1016"/>
      <c r="H72" s="233">
        <v>4005</v>
      </c>
    </row>
    <row r="73" spans="1:9" ht="30" hidden="1" customHeight="1" thickBot="1" x14ac:dyDescent="0.25">
      <c r="B73" s="317"/>
      <c r="C73" s="986" t="s">
        <v>117</v>
      </c>
      <c r="D73" s="988"/>
      <c r="E73" s="1112"/>
      <c r="F73" s="1113"/>
      <c r="G73" s="1114"/>
      <c r="H73" s="724">
        <v>10150</v>
      </c>
    </row>
    <row r="74" spans="1:9" ht="23.25" customHeight="1" x14ac:dyDescent="0.2">
      <c r="B74" s="1009" t="s">
        <v>153</v>
      </c>
      <c r="C74" s="950" t="s">
        <v>154</v>
      </c>
      <c r="D74" s="950"/>
      <c r="E74" s="1017" t="s">
        <v>155</v>
      </c>
      <c r="F74" s="1017"/>
      <c r="G74" s="1017"/>
      <c r="H74" s="277">
        <v>1100</v>
      </c>
    </row>
    <row r="75" spans="1:9" ht="24" customHeight="1" x14ac:dyDescent="0.2">
      <c r="B75" s="1010"/>
      <c r="C75" s="951" t="s">
        <v>156</v>
      </c>
      <c r="D75" s="951"/>
      <c r="E75" s="1018" t="s">
        <v>157</v>
      </c>
      <c r="F75" s="1018"/>
      <c r="G75" s="1018"/>
      <c r="H75" s="226">
        <v>2050</v>
      </c>
    </row>
    <row r="76" spans="1:9" ht="24" customHeight="1" x14ac:dyDescent="0.2">
      <c r="B76" s="1010"/>
      <c r="C76" s="951" t="s">
        <v>156</v>
      </c>
      <c r="D76" s="951"/>
      <c r="E76" s="1018" t="s">
        <v>158</v>
      </c>
      <c r="F76" s="1018"/>
      <c r="G76" s="1018"/>
      <c r="H76" s="226">
        <v>1500</v>
      </c>
    </row>
    <row r="77" spans="1:9" ht="21.75" customHeight="1" thickBot="1" x14ac:dyDescent="0.25">
      <c r="B77" s="1011"/>
      <c r="C77" s="1104" t="s">
        <v>156</v>
      </c>
      <c r="D77" s="1104"/>
      <c r="E77" s="1103" t="s">
        <v>220</v>
      </c>
      <c r="F77" s="1103"/>
      <c r="G77" s="1103"/>
      <c r="H77" s="678">
        <v>1350</v>
      </c>
    </row>
    <row r="78" spans="1:9" ht="30" customHeight="1" x14ac:dyDescent="0.2">
      <c r="A78" s="320"/>
      <c r="B78" s="379" t="s">
        <v>134</v>
      </c>
      <c r="C78" s="761" t="s">
        <v>135</v>
      </c>
      <c r="D78" s="983" t="s">
        <v>143</v>
      </c>
      <c r="E78" s="984"/>
      <c r="F78" s="984"/>
      <c r="G78" s="985"/>
      <c r="H78" s="378">
        <v>260</v>
      </c>
    </row>
    <row r="79" spans="1:9" ht="25.9" customHeight="1" x14ac:dyDescent="0.2">
      <c r="A79" s="313"/>
      <c r="B79" s="325"/>
      <c r="C79" s="764" t="s">
        <v>136</v>
      </c>
      <c r="D79" s="983"/>
      <c r="E79" s="984"/>
      <c r="F79" s="984"/>
      <c r="G79" s="985"/>
      <c r="H79" s="322">
        <v>170</v>
      </c>
    </row>
    <row r="80" spans="1:9" ht="26.25" customHeight="1" thickBot="1" x14ac:dyDescent="0.25">
      <c r="A80" s="313"/>
      <c r="B80" s="325"/>
      <c r="C80" s="766" t="s">
        <v>137</v>
      </c>
      <c r="D80" s="983"/>
      <c r="E80" s="984"/>
      <c r="F80" s="984"/>
      <c r="G80" s="985"/>
      <c r="H80" s="385">
        <v>100</v>
      </c>
    </row>
    <row r="81" spans="1:8" ht="26.25" customHeight="1" thickBot="1" x14ac:dyDescent="0.25">
      <c r="A81" s="313"/>
      <c r="B81" s="526" t="s">
        <v>213</v>
      </c>
      <c r="C81" s="777"/>
      <c r="D81" s="1076" t="s">
        <v>215</v>
      </c>
      <c r="E81" s="1077"/>
      <c r="F81" s="1077"/>
      <c r="G81" s="1078"/>
      <c r="H81" s="386">
        <v>1230</v>
      </c>
    </row>
    <row r="82" spans="1:8" ht="24.95" customHeight="1" x14ac:dyDescent="0.2">
      <c r="A82" s="320"/>
      <c r="B82" s="795" t="s">
        <v>144</v>
      </c>
      <c r="C82" s="527">
        <v>3.2</v>
      </c>
      <c r="D82" s="1073" t="s">
        <v>212</v>
      </c>
      <c r="E82" s="1073"/>
      <c r="F82" s="1073"/>
      <c r="G82" s="1073"/>
      <c r="H82" s="378">
        <v>2150</v>
      </c>
    </row>
    <row r="83" spans="1:8" ht="24.95" customHeight="1" x14ac:dyDescent="0.2">
      <c r="A83" s="320"/>
      <c r="B83" s="379"/>
      <c r="C83" s="524">
        <v>4</v>
      </c>
      <c r="D83" s="1074"/>
      <c r="E83" s="1074"/>
      <c r="F83" s="1074"/>
      <c r="G83" s="1074"/>
      <c r="H83" s="322">
        <v>2150</v>
      </c>
    </row>
    <row r="84" spans="1:8" ht="30.95" customHeight="1" x14ac:dyDescent="0.2">
      <c r="A84" s="320"/>
      <c r="B84" s="379"/>
      <c r="C84" s="525" t="s">
        <v>210</v>
      </c>
      <c r="D84" s="1036"/>
      <c r="E84" s="1037"/>
      <c r="F84" s="1037"/>
      <c r="G84" s="1038"/>
      <c r="H84" s="322">
        <v>2875</v>
      </c>
    </row>
    <row r="85" spans="1:8" ht="30.95" customHeight="1" thickBot="1" x14ac:dyDescent="0.25">
      <c r="A85" s="320"/>
      <c r="B85" s="379"/>
      <c r="C85" s="525" t="s">
        <v>209</v>
      </c>
      <c r="D85" s="1036"/>
      <c r="E85" s="1037"/>
      <c r="F85" s="1037"/>
      <c r="G85" s="1038"/>
      <c r="H85" s="322">
        <v>3450</v>
      </c>
    </row>
    <row r="86" spans="1:8" ht="30.95" hidden="1" customHeight="1" thickBot="1" x14ac:dyDescent="0.25">
      <c r="A86" s="313"/>
      <c r="B86" s="325"/>
      <c r="C86" s="591" t="s">
        <v>208</v>
      </c>
      <c r="D86" s="1036"/>
      <c r="E86" s="1037"/>
      <c r="F86" s="1037"/>
      <c r="G86" s="1038"/>
      <c r="H86" s="385">
        <v>3525</v>
      </c>
    </row>
    <row r="87" spans="1:8" ht="24.95" customHeight="1" x14ac:dyDescent="0.2">
      <c r="A87" s="313"/>
      <c r="B87" s="1088" t="s">
        <v>201</v>
      </c>
      <c r="C87" s="1090">
        <v>1.2</v>
      </c>
      <c r="D87" s="1090"/>
      <c r="E87" s="1082"/>
      <c r="F87" s="1082"/>
      <c r="G87" s="1082"/>
      <c r="H87" s="321">
        <v>350</v>
      </c>
    </row>
    <row r="88" spans="1:8" ht="24.95" customHeight="1" x14ac:dyDescent="0.2">
      <c r="A88" s="313"/>
      <c r="B88" s="1089"/>
      <c r="C88" s="1091">
        <v>6.5</v>
      </c>
      <c r="D88" s="1091"/>
      <c r="E88" s="1051" t="s">
        <v>202</v>
      </c>
      <c r="F88" s="1051"/>
      <c r="G88" s="1051"/>
      <c r="H88" s="322">
        <v>250</v>
      </c>
    </row>
    <row r="89" spans="1:8" ht="24.95" customHeight="1" thickBot="1" x14ac:dyDescent="0.25">
      <c r="A89" s="313"/>
      <c r="B89" s="1065"/>
      <c r="C89" s="1066">
        <v>8</v>
      </c>
      <c r="D89" s="1066"/>
      <c r="E89" s="1053"/>
      <c r="F89" s="1053"/>
      <c r="G89" s="1053"/>
      <c r="H89" s="323">
        <v>250</v>
      </c>
    </row>
    <row r="91" spans="1:8" ht="13.5" thickBot="1" x14ac:dyDescent="0.25"/>
    <row r="92" spans="1:8" ht="24.75" customHeight="1" thickBot="1" x14ac:dyDescent="0.25">
      <c r="B92" s="796" t="s">
        <v>30</v>
      </c>
      <c r="C92" s="1126" t="s">
        <v>31</v>
      </c>
      <c r="D92" s="1127"/>
      <c r="E92" s="1127"/>
      <c r="F92" s="1127"/>
      <c r="G92" s="1128"/>
      <c r="H92" s="794" t="s">
        <v>100</v>
      </c>
    </row>
    <row r="93" spans="1:8" ht="76.5" customHeight="1" thickBot="1" x14ac:dyDescent="0.25">
      <c r="A93" s="313"/>
      <c r="B93" s="387" t="s">
        <v>162</v>
      </c>
      <c r="C93" s="989" t="s">
        <v>163</v>
      </c>
      <c r="D93" s="989"/>
      <c r="E93" s="990" t="s">
        <v>165</v>
      </c>
      <c r="F93" s="990"/>
      <c r="G93" s="990"/>
      <c r="H93" s="386">
        <v>75</v>
      </c>
    </row>
    <row r="94" spans="1:8" ht="74.25" customHeight="1" thickBot="1" x14ac:dyDescent="0.25">
      <c r="A94" s="313"/>
      <c r="B94" s="387" t="s">
        <v>166</v>
      </c>
      <c r="C94" s="989" t="s">
        <v>167</v>
      </c>
      <c r="D94" s="989"/>
      <c r="E94" s="990" t="s">
        <v>168</v>
      </c>
      <c r="F94" s="990"/>
      <c r="G94" s="990"/>
      <c r="H94" s="386">
        <v>186</v>
      </c>
    </row>
    <row r="95" spans="1:8" ht="72.75" customHeight="1" thickBot="1" x14ac:dyDescent="0.25">
      <c r="A95" s="313"/>
      <c r="B95" s="388" t="s">
        <v>171</v>
      </c>
      <c r="C95" s="989" t="s">
        <v>167</v>
      </c>
      <c r="D95" s="989"/>
      <c r="E95" s="990" t="s">
        <v>168</v>
      </c>
      <c r="F95" s="990"/>
      <c r="G95" s="990"/>
      <c r="H95" s="386">
        <v>300</v>
      </c>
    </row>
    <row r="96" spans="1:8" ht="76.5" customHeight="1" thickBot="1" x14ac:dyDescent="0.25">
      <c r="A96" s="313"/>
      <c r="B96" s="388" t="s">
        <v>172</v>
      </c>
      <c r="C96" s="989" t="s">
        <v>167</v>
      </c>
      <c r="D96" s="989"/>
      <c r="E96" s="990" t="s">
        <v>168</v>
      </c>
      <c r="F96" s="990"/>
      <c r="G96" s="990"/>
      <c r="H96" s="386">
        <v>330</v>
      </c>
    </row>
    <row r="97" spans="1:8" ht="71.25" customHeight="1" thickBot="1" x14ac:dyDescent="0.25">
      <c r="A97" s="313"/>
      <c r="B97" s="387" t="s">
        <v>170</v>
      </c>
      <c r="C97" s="989" t="s">
        <v>167</v>
      </c>
      <c r="D97" s="989"/>
      <c r="E97" s="990" t="s">
        <v>168</v>
      </c>
      <c r="F97" s="990"/>
      <c r="G97" s="990"/>
      <c r="H97" s="386">
        <v>240</v>
      </c>
    </row>
    <row r="98" spans="1:8" ht="81" customHeight="1" thickBot="1" x14ac:dyDescent="0.25">
      <c r="A98" s="313"/>
      <c r="B98" s="388" t="s">
        <v>169</v>
      </c>
      <c r="C98" s="989" t="s">
        <v>167</v>
      </c>
      <c r="D98" s="989"/>
      <c r="E98" s="990" t="s">
        <v>168</v>
      </c>
      <c r="F98" s="990"/>
      <c r="G98" s="990"/>
      <c r="H98" s="386">
        <v>340</v>
      </c>
    </row>
    <row r="99" spans="1:8" ht="79.5" customHeight="1" thickBot="1" x14ac:dyDescent="0.25">
      <c r="A99" s="313"/>
      <c r="B99" s="388" t="s">
        <v>173</v>
      </c>
      <c r="C99" s="989" t="s">
        <v>175</v>
      </c>
      <c r="D99" s="989"/>
      <c r="E99" s="990"/>
      <c r="F99" s="990"/>
      <c r="G99" s="990"/>
      <c r="H99" s="386">
        <v>600</v>
      </c>
    </row>
    <row r="100" spans="1:8" ht="80.25" customHeight="1" thickBot="1" x14ac:dyDescent="0.25">
      <c r="A100" s="313"/>
      <c r="B100" s="388" t="s">
        <v>174</v>
      </c>
      <c r="C100" s="989"/>
      <c r="D100" s="989"/>
      <c r="E100" s="990" t="s">
        <v>178</v>
      </c>
      <c r="F100" s="990"/>
      <c r="G100" s="990"/>
      <c r="H100" s="386" t="s">
        <v>179</v>
      </c>
    </row>
    <row r="101" spans="1:8" ht="84" customHeight="1" thickBot="1" x14ac:dyDescent="0.25">
      <c r="A101" s="313"/>
      <c r="B101" s="406" t="s">
        <v>176</v>
      </c>
      <c r="C101" s="989"/>
      <c r="D101" s="989"/>
      <c r="E101" s="990" t="s">
        <v>178</v>
      </c>
      <c r="F101" s="990"/>
      <c r="G101" s="990"/>
      <c r="H101" s="386" t="s">
        <v>181</v>
      </c>
    </row>
    <row r="102" spans="1:8" ht="75.75" customHeight="1" thickBot="1" x14ac:dyDescent="0.25">
      <c r="A102" s="313"/>
      <c r="B102" s="406" t="s">
        <v>183</v>
      </c>
      <c r="C102" s="989"/>
      <c r="D102" s="989"/>
      <c r="E102" s="990" t="s">
        <v>180</v>
      </c>
      <c r="F102" s="990"/>
      <c r="G102" s="990"/>
      <c r="H102" s="386" t="s">
        <v>179</v>
      </c>
    </row>
    <row r="103" spans="1:8" ht="94.5" customHeight="1" thickBot="1" x14ac:dyDescent="0.25">
      <c r="A103" s="313"/>
      <c r="B103" s="406" t="s">
        <v>184</v>
      </c>
      <c r="C103" s="989"/>
      <c r="D103" s="989"/>
      <c r="E103" s="990" t="s">
        <v>180</v>
      </c>
      <c r="F103" s="990"/>
      <c r="G103" s="990"/>
      <c r="H103" s="386" t="s">
        <v>181</v>
      </c>
    </row>
    <row r="105" spans="1:8" ht="15.75" x14ac:dyDescent="0.2">
      <c r="B105" s="1123" t="s">
        <v>237</v>
      </c>
      <c r="C105" s="1123"/>
      <c r="D105" s="1123"/>
      <c r="E105" s="1123"/>
      <c r="F105" s="1123"/>
      <c r="G105" s="1119" t="s">
        <v>128</v>
      </c>
      <c r="H105" s="1119"/>
    </row>
    <row r="106" spans="1:8" ht="20.25" x14ac:dyDescent="0.2">
      <c r="E106" s="762"/>
      <c r="F106" s="762"/>
      <c r="G106" s="1119"/>
      <c r="H106" s="1119"/>
    </row>
  </sheetData>
  <mergeCells count="135">
    <mergeCell ref="E45:F45"/>
    <mergeCell ref="E47:F47"/>
    <mergeCell ref="E51:F51"/>
    <mergeCell ref="E52:F52"/>
    <mergeCell ref="E53:F53"/>
    <mergeCell ref="E57:F57"/>
    <mergeCell ref="D41:D48"/>
    <mergeCell ref="E61:F61"/>
    <mergeCell ref="C102:D102"/>
    <mergeCell ref="E102:G102"/>
    <mergeCell ref="C96:D96"/>
    <mergeCell ref="E96:G96"/>
    <mergeCell ref="C97:D97"/>
    <mergeCell ref="E97:G97"/>
    <mergeCell ref="C98:D98"/>
    <mergeCell ref="E98:G98"/>
    <mergeCell ref="C92:G92"/>
    <mergeCell ref="C93:D93"/>
    <mergeCell ref="E93:G93"/>
    <mergeCell ref="C94:D94"/>
    <mergeCell ref="E94:G94"/>
    <mergeCell ref="C95:D95"/>
    <mergeCell ref="E95:G95"/>
    <mergeCell ref="D78:G80"/>
    <mergeCell ref="C103:D103"/>
    <mergeCell ref="E103:G103"/>
    <mergeCell ref="B105:F105"/>
    <mergeCell ref="G105:H106"/>
    <mergeCell ref="C99:D99"/>
    <mergeCell ref="E99:G99"/>
    <mergeCell ref="C100:D100"/>
    <mergeCell ref="E100:G100"/>
    <mergeCell ref="C101:D101"/>
    <mergeCell ref="E101:G101"/>
    <mergeCell ref="D81:G81"/>
    <mergeCell ref="D82:G83"/>
    <mergeCell ref="D84:G86"/>
    <mergeCell ref="B87:B89"/>
    <mergeCell ref="C87:D87"/>
    <mergeCell ref="E87:G87"/>
    <mergeCell ref="C88:D88"/>
    <mergeCell ref="E88:G89"/>
    <mergeCell ref="C89:D89"/>
    <mergeCell ref="B74:B77"/>
    <mergeCell ref="C74:D74"/>
    <mergeCell ref="E74:G74"/>
    <mergeCell ref="C75:D75"/>
    <mergeCell ref="E75:G75"/>
    <mergeCell ref="C76:D76"/>
    <mergeCell ref="E76:G76"/>
    <mergeCell ref="C77:D77"/>
    <mergeCell ref="E77:G77"/>
    <mergeCell ref="B71:B72"/>
    <mergeCell ref="C71:D71"/>
    <mergeCell ref="E71:G71"/>
    <mergeCell ref="C72:D72"/>
    <mergeCell ref="E72:G72"/>
    <mergeCell ref="C73:D73"/>
    <mergeCell ref="E73:G73"/>
    <mergeCell ref="D66:D70"/>
    <mergeCell ref="E66:F66"/>
    <mergeCell ref="E67:F67"/>
    <mergeCell ref="E68:F68"/>
    <mergeCell ref="E69:F69"/>
    <mergeCell ref="E70:F70"/>
    <mergeCell ref="D62:D63"/>
    <mergeCell ref="E62:F62"/>
    <mergeCell ref="E63:F63"/>
    <mergeCell ref="E64:F64"/>
    <mergeCell ref="E65:F65"/>
    <mergeCell ref="E46:F46"/>
    <mergeCell ref="E48:F48"/>
    <mergeCell ref="E49:F49"/>
    <mergeCell ref="E54:F54"/>
    <mergeCell ref="E55:F55"/>
    <mergeCell ref="E58:F58"/>
    <mergeCell ref="E59:F59"/>
    <mergeCell ref="D51:D59"/>
    <mergeCell ref="E60:F60"/>
    <mergeCell ref="D60:D61"/>
    <mergeCell ref="D37:D38"/>
    <mergeCell ref="E37:F37"/>
    <mergeCell ref="E38:F38"/>
    <mergeCell ref="E39:F39"/>
    <mergeCell ref="E40:F40"/>
    <mergeCell ref="E41:F41"/>
    <mergeCell ref="E43:F43"/>
    <mergeCell ref="E44:F44"/>
    <mergeCell ref="E42:F42"/>
    <mergeCell ref="B31:B34"/>
    <mergeCell ref="D31:D36"/>
    <mergeCell ref="E31:F31"/>
    <mergeCell ref="E32:F32"/>
    <mergeCell ref="E33:F33"/>
    <mergeCell ref="E34:F34"/>
    <mergeCell ref="E35:F35"/>
    <mergeCell ref="E36:F36"/>
    <mergeCell ref="C29:D29"/>
    <mergeCell ref="E29:F29"/>
    <mergeCell ref="B17:B20"/>
    <mergeCell ref="D17:D19"/>
    <mergeCell ref="E17:F17"/>
    <mergeCell ref="E18:F18"/>
    <mergeCell ref="E19:F19"/>
    <mergeCell ref="G29:H29"/>
    <mergeCell ref="C30:D30"/>
    <mergeCell ref="E30:F30"/>
    <mergeCell ref="G30:H30"/>
    <mergeCell ref="E20:F20"/>
    <mergeCell ref="E21:F21"/>
    <mergeCell ref="D22:D28"/>
    <mergeCell ref="E22:F22"/>
    <mergeCell ref="E23:F23"/>
    <mergeCell ref="E24:F24"/>
    <mergeCell ref="E25:F25"/>
    <mergeCell ref="E26:F26"/>
    <mergeCell ref="E27:F27"/>
    <mergeCell ref="E28:F28"/>
    <mergeCell ref="G10:H10"/>
    <mergeCell ref="M10:N10"/>
    <mergeCell ref="E11:F11"/>
    <mergeCell ref="M11:N11"/>
    <mergeCell ref="E12:F12"/>
    <mergeCell ref="M12:N13"/>
    <mergeCell ref="C3:F3"/>
    <mergeCell ref="G5:H5"/>
    <mergeCell ref="G6:H6"/>
    <mergeCell ref="M6:N6"/>
    <mergeCell ref="G7:H7"/>
    <mergeCell ref="G8:H9"/>
    <mergeCell ref="D13:D16"/>
    <mergeCell ref="E13:F13"/>
    <mergeCell ref="E14:F14"/>
    <mergeCell ref="E15:F15"/>
    <mergeCell ref="E16:F16"/>
  </mergeCells>
  <pageMargins left="0.11811023622047245" right="0.11811023622047245" top="0.11811023622047245" bottom="0.35433070866141736" header="0.31496062992125984" footer="0.31496062992125984"/>
  <pageSetup paperSize="9" scale="84" orientation="portrait" horizontalDpi="0" verticalDpi="0" r:id="rId1"/>
  <rowBreaks count="2" manualBreakCount="2">
    <brk id="48" max="7" man="1"/>
    <brk id="90" max="7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"/>
  <sheetViews>
    <sheetView showWhiteSpace="0" view="pageBreakPreview" topLeftCell="A45" zoomScale="80" zoomScaleNormal="80" zoomScaleSheetLayoutView="80" zoomScalePageLayoutView="50" workbookViewId="0">
      <selection activeCell="H58" sqref="H58"/>
    </sheetView>
  </sheetViews>
  <sheetFormatPr defaultColWidth="9" defaultRowHeight="12.75" x14ac:dyDescent="0.2"/>
  <cols>
    <col min="1" max="1" width="5" style="196" customWidth="1"/>
    <col min="2" max="2" width="32.33203125" style="196" customWidth="1"/>
    <col min="3" max="3" width="22.6640625" style="196" customWidth="1"/>
    <col min="4" max="4" width="10.6640625" style="196" customWidth="1"/>
    <col min="5" max="5" width="10.1640625" style="196" customWidth="1"/>
    <col min="6" max="6" width="11.83203125" style="196" customWidth="1"/>
    <col min="7" max="7" width="16.5" style="196" customWidth="1"/>
    <col min="8" max="8" width="21.1640625" style="196" customWidth="1"/>
    <col min="9" max="16384" width="9" style="196"/>
  </cols>
  <sheetData>
    <row r="1" spans="2:14" ht="11.25" hidden="1" customHeight="1" x14ac:dyDescent="0.2">
      <c r="B1" s="197"/>
      <c r="C1" s="198"/>
      <c r="D1" s="198"/>
      <c r="E1" s="197"/>
      <c r="F1" s="197"/>
      <c r="G1" s="197"/>
      <c r="H1" s="197"/>
    </row>
    <row r="2" spans="2:14" ht="11.25" customHeight="1" x14ac:dyDescent="0.2">
      <c r="B2" s="197"/>
      <c r="C2" s="198"/>
      <c r="D2" s="198"/>
      <c r="E2" s="197"/>
      <c r="F2" s="197"/>
      <c r="G2" s="197"/>
      <c r="H2" s="197"/>
    </row>
    <row r="3" spans="2:14" ht="14.1" customHeight="1" x14ac:dyDescent="0.2">
      <c r="B3" s="197"/>
      <c r="C3" s="954"/>
      <c r="D3" s="954"/>
      <c r="E3" s="954"/>
      <c r="F3" s="954"/>
    </row>
    <row r="4" spans="2:14" ht="14.1" customHeight="1" x14ac:dyDescent="0.2">
      <c r="B4" s="804"/>
      <c r="C4" s="200"/>
      <c r="D4" s="200"/>
      <c r="E4" s="201"/>
      <c r="F4" s="201"/>
      <c r="G4" s="784"/>
      <c r="H4" s="784"/>
    </row>
    <row r="5" spans="2:14" ht="15" customHeight="1" x14ac:dyDescent="0.2">
      <c r="B5" s="805"/>
      <c r="C5" s="203"/>
      <c r="D5" s="203"/>
      <c r="E5" s="203"/>
      <c r="F5" s="203"/>
      <c r="G5" s="1136" t="s">
        <v>250</v>
      </c>
      <c r="H5" s="1136"/>
    </row>
    <row r="6" spans="2:14" ht="15" customHeight="1" x14ac:dyDescent="0.2">
      <c r="B6" s="197"/>
      <c r="C6" s="198"/>
      <c r="D6" s="198"/>
      <c r="E6" s="197"/>
      <c r="F6" s="197"/>
      <c r="G6" s="1136" t="s">
        <v>232</v>
      </c>
      <c r="H6" s="1136"/>
      <c r="M6" s="958"/>
      <c r="N6" s="958"/>
    </row>
    <row r="7" spans="2:14" ht="15" customHeight="1" x14ac:dyDescent="0.2">
      <c r="B7" s="197"/>
      <c r="C7" s="198"/>
      <c r="D7" s="198"/>
      <c r="E7" s="197"/>
      <c r="F7" s="197"/>
      <c r="G7" s="1136" t="s">
        <v>101</v>
      </c>
      <c r="H7" s="1136"/>
      <c r="M7" s="804"/>
      <c r="N7" s="804"/>
    </row>
    <row r="8" spans="2:14" ht="11.25" customHeight="1" x14ac:dyDescent="0.2">
      <c r="B8" s="197"/>
      <c r="C8" s="198"/>
      <c r="D8" s="198"/>
      <c r="E8" s="197"/>
      <c r="F8" s="197"/>
      <c r="G8" s="1138" t="s">
        <v>97</v>
      </c>
      <c r="H8" s="1138"/>
      <c r="M8" s="804"/>
      <c r="N8" s="804"/>
    </row>
    <row r="9" spans="2:14" ht="15" customHeight="1" x14ac:dyDescent="0.2">
      <c r="B9" s="197"/>
      <c r="C9" s="198"/>
      <c r="D9" s="198"/>
      <c r="E9" s="197"/>
      <c r="F9" s="197"/>
      <c r="G9" s="1138"/>
      <c r="H9" s="1138"/>
      <c r="M9" s="804"/>
      <c r="N9" s="804"/>
    </row>
    <row r="10" spans="2:14" ht="35.25" customHeight="1" thickBot="1" x14ac:dyDescent="0.25">
      <c r="B10" s="205"/>
      <c r="C10" s="205"/>
      <c r="D10" s="205"/>
      <c r="E10" s="205"/>
      <c r="F10" s="205"/>
      <c r="G10" s="1137" t="s">
        <v>87</v>
      </c>
      <c r="H10" s="1137"/>
      <c r="M10" s="959"/>
      <c r="N10" s="959"/>
    </row>
    <row r="11" spans="2:14" ht="24.95" customHeight="1" thickBot="1" x14ac:dyDescent="0.25">
      <c r="B11" s="788" t="s">
        <v>30</v>
      </c>
      <c r="C11" s="789" t="s">
        <v>31</v>
      </c>
      <c r="D11" s="789" t="s">
        <v>96</v>
      </c>
      <c r="E11" s="1126" t="s">
        <v>3</v>
      </c>
      <c r="F11" s="1128"/>
      <c r="G11" s="789" t="s">
        <v>2</v>
      </c>
      <c r="H11" s="790" t="s">
        <v>100</v>
      </c>
      <c r="M11" s="960"/>
      <c r="N11" s="960"/>
    </row>
    <row r="12" spans="2:14" ht="21.95" customHeight="1" x14ac:dyDescent="0.2">
      <c r="B12" s="284" t="s">
        <v>0</v>
      </c>
      <c r="C12" s="809">
        <v>8</v>
      </c>
      <c r="D12" s="377">
        <v>6</v>
      </c>
      <c r="E12" s="1005">
        <v>280000</v>
      </c>
      <c r="F12" s="1006"/>
      <c r="G12" s="814">
        <v>115</v>
      </c>
      <c r="H12" s="818">
        <f>G12*6</f>
        <v>690</v>
      </c>
      <c r="I12" s="196">
        <v>0.41</v>
      </c>
      <c r="M12" s="1139"/>
      <c r="N12" s="1139"/>
    </row>
    <row r="13" spans="2:14" ht="21.95" customHeight="1" x14ac:dyDescent="0.2">
      <c r="B13" s="211"/>
      <c r="C13" s="810">
        <v>10</v>
      </c>
      <c r="D13" s="1026">
        <v>11.7</v>
      </c>
      <c r="E13" s="997">
        <v>260000</v>
      </c>
      <c r="F13" s="998"/>
      <c r="G13" s="802">
        <v>170</v>
      </c>
      <c r="H13" s="819">
        <f>G13*11.7</f>
        <v>1988.9999999999998</v>
      </c>
      <c r="I13" s="196">
        <v>0.65200000000000002</v>
      </c>
      <c r="M13" s="1139"/>
      <c r="N13" s="1139"/>
    </row>
    <row r="14" spans="2:14" ht="21.95" customHeight="1" x14ac:dyDescent="0.2">
      <c r="B14" s="211"/>
      <c r="C14" s="810">
        <v>12</v>
      </c>
      <c r="D14" s="1026"/>
      <c r="E14" s="997">
        <v>250000</v>
      </c>
      <c r="F14" s="998"/>
      <c r="G14" s="802">
        <v>235</v>
      </c>
      <c r="H14" s="819">
        <f>G14*11.7</f>
        <v>2749.5</v>
      </c>
      <c r="I14" s="196">
        <v>0.94</v>
      </c>
    </row>
    <row r="15" spans="2:14" ht="21.95" customHeight="1" x14ac:dyDescent="0.2">
      <c r="B15" s="722"/>
      <c r="C15" s="810">
        <v>14</v>
      </c>
      <c r="D15" s="1026"/>
      <c r="E15" s="997">
        <v>250000</v>
      </c>
      <c r="F15" s="998"/>
      <c r="G15" s="802">
        <v>313</v>
      </c>
      <c r="H15" s="819">
        <f>G15*11.7</f>
        <v>3662.1</v>
      </c>
      <c r="I15" s="196">
        <v>1.252</v>
      </c>
    </row>
    <row r="16" spans="2:14" ht="21.95" customHeight="1" thickBot="1" x14ac:dyDescent="0.25">
      <c r="B16" s="723"/>
      <c r="C16" s="811">
        <v>16</v>
      </c>
      <c r="D16" s="1027"/>
      <c r="E16" s="999">
        <v>240000</v>
      </c>
      <c r="F16" s="1000"/>
      <c r="G16" s="803">
        <v>396</v>
      </c>
      <c r="H16" s="264">
        <f>G16*11.7</f>
        <v>4633.2</v>
      </c>
      <c r="I16" s="196">
        <v>19.3</v>
      </c>
    </row>
    <row r="17" spans="2:9" ht="21.95" customHeight="1" x14ac:dyDescent="0.2">
      <c r="B17" s="994" t="s">
        <v>234</v>
      </c>
      <c r="C17" s="809">
        <v>10</v>
      </c>
      <c r="D17" s="1133">
        <v>12.05</v>
      </c>
      <c r="E17" s="1005">
        <v>260000</v>
      </c>
      <c r="F17" s="1006"/>
      <c r="G17" s="814">
        <v>160</v>
      </c>
      <c r="H17" s="818">
        <f>G17*12</f>
        <v>1920</v>
      </c>
    </row>
    <row r="18" spans="2:9" ht="21.95" customHeight="1" x14ac:dyDescent="0.2">
      <c r="B18" s="995"/>
      <c r="C18" s="810">
        <v>12</v>
      </c>
      <c r="D18" s="1134"/>
      <c r="E18" s="997">
        <v>245000</v>
      </c>
      <c r="F18" s="998"/>
      <c r="G18" s="802">
        <v>226</v>
      </c>
      <c r="H18" s="819">
        <f>G18*11.75</f>
        <v>2655.5</v>
      </c>
    </row>
    <row r="19" spans="2:9" ht="21.95" customHeight="1" x14ac:dyDescent="0.2">
      <c r="B19" s="995"/>
      <c r="C19" s="810">
        <v>14</v>
      </c>
      <c r="D19" s="1135"/>
      <c r="E19" s="997">
        <v>245000</v>
      </c>
      <c r="F19" s="998"/>
      <c r="G19" s="802">
        <v>296</v>
      </c>
      <c r="H19" s="819">
        <f>G19*12.05</f>
        <v>3566.8</v>
      </c>
    </row>
    <row r="20" spans="2:9" ht="25.5" customHeight="1" thickBot="1" x14ac:dyDescent="0.25">
      <c r="B20" s="995"/>
      <c r="C20" s="806">
        <v>80</v>
      </c>
      <c r="D20" s="423"/>
      <c r="E20" s="1039">
        <v>255000</v>
      </c>
      <c r="F20" s="1040"/>
      <c r="G20" s="424">
        <v>10062</v>
      </c>
      <c r="H20" s="425"/>
    </row>
    <row r="21" spans="2:9" ht="23.1" customHeight="1" x14ac:dyDescent="0.2">
      <c r="B21" s="427" t="s">
        <v>191</v>
      </c>
      <c r="C21" s="809" t="s">
        <v>189</v>
      </c>
      <c r="D21" s="814">
        <v>6</v>
      </c>
      <c r="E21" s="1005">
        <v>287000</v>
      </c>
      <c r="F21" s="1006"/>
      <c r="G21" s="814">
        <v>420</v>
      </c>
      <c r="H21" s="818">
        <f>420*6</f>
        <v>2520</v>
      </c>
    </row>
    <row r="22" spans="2:9" ht="23.1" customHeight="1" x14ac:dyDescent="0.2">
      <c r="B22" s="327" t="s">
        <v>192</v>
      </c>
      <c r="C22" s="825" t="s">
        <v>108</v>
      </c>
      <c r="D22" s="1120">
        <v>12.05</v>
      </c>
      <c r="E22" s="1102">
        <v>300000</v>
      </c>
      <c r="F22" s="1102"/>
      <c r="G22" s="823">
        <v>727</v>
      </c>
      <c r="H22" s="669">
        <f>G22*6</f>
        <v>4362</v>
      </c>
      <c r="I22" s="196">
        <v>2.42</v>
      </c>
    </row>
    <row r="23" spans="2:9" ht="23.1" hidden="1" customHeight="1" x14ac:dyDescent="0.2">
      <c r="B23" s="222"/>
      <c r="C23" s="810" t="s">
        <v>109</v>
      </c>
      <c r="D23" s="1121"/>
      <c r="E23" s="1051">
        <v>284000</v>
      </c>
      <c r="F23" s="1051"/>
      <c r="G23" s="813">
        <v>866</v>
      </c>
      <c r="H23" s="819">
        <f>G23*11.7</f>
        <v>10132.199999999999</v>
      </c>
    </row>
    <row r="24" spans="2:9" ht="23.1" customHeight="1" x14ac:dyDescent="0.2">
      <c r="B24" s="222"/>
      <c r="C24" s="810" t="s">
        <v>235</v>
      </c>
      <c r="D24" s="1121"/>
      <c r="E24" s="997">
        <v>284000</v>
      </c>
      <c r="F24" s="998"/>
      <c r="G24" s="813">
        <v>785</v>
      </c>
      <c r="H24" s="819">
        <f>G24*12.05</f>
        <v>9459.25</v>
      </c>
      <c r="I24" s="196">
        <v>2.76</v>
      </c>
    </row>
    <row r="25" spans="2:9" ht="23.1" customHeight="1" x14ac:dyDescent="0.2">
      <c r="B25" s="222"/>
      <c r="C25" s="810" t="s">
        <v>227</v>
      </c>
      <c r="D25" s="1121"/>
      <c r="E25" s="997">
        <v>284000</v>
      </c>
      <c r="F25" s="998"/>
      <c r="G25" s="813">
        <v>1100</v>
      </c>
      <c r="H25" s="819">
        <f>G25*12</f>
        <v>13200</v>
      </c>
      <c r="I25" s="196">
        <v>3.87</v>
      </c>
    </row>
    <row r="26" spans="2:9" ht="23.1" customHeight="1" x14ac:dyDescent="0.2">
      <c r="B26" s="222"/>
      <c r="C26" s="810" t="s">
        <v>186</v>
      </c>
      <c r="D26" s="1121"/>
      <c r="E26" s="1051">
        <v>284000</v>
      </c>
      <c r="F26" s="1051"/>
      <c r="G26" s="813">
        <v>1366</v>
      </c>
      <c r="H26" s="819">
        <f>G26*11.7</f>
        <v>15982.199999999999</v>
      </c>
      <c r="I26" s="196">
        <v>4.8</v>
      </c>
    </row>
    <row r="27" spans="2:9" ht="23.1" customHeight="1" x14ac:dyDescent="0.2">
      <c r="B27" s="262"/>
      <c r="C27" s="810" t="s">
        <v>110</v>
      </c>
      <c r="D27" s="1121"/>
      <c r="E27" s="1051">
        <v>284000</v>
      </c>
      <c r="F27" s="1051"/>
      <c r="G27" s="813">
        <v>1931</v>
      </c>
      <c r="H27" s="819">
        <f>G27*11.7</f>
        <v>22592.699999999997</v>
      </c>
      <c r="I27" s="196">
        <v>6.79</v>
      </c>
    </row>
    <row r="28" spans="2:9" ht="23.1" customHeight="1" thickBot="1" x14ac:dyDescent="0.25">
      <c r="B28" s="262"/>
      <c r="C28" s="812" t="s">
        <v>111</v>
      </c>
      <c r="D28" s="1121"/>
      <c r="E28" s="1081">
        <v>284000</v>
      </c>
      <c r="F28" s="1081"/>
      <c r="G28" s="817">
        <v>3039</v>
      </c>
      <c r="H28" s="289">
        <f>G28*12</f>
        <v>36468</v>
      </c>
      <c r="I28" s="196">
        <v>10.7</v>
      </c>
    </row>
    <row r="29" spans="2:9" ht="23.25" customHeight="1" x14ac:dyDescent="0.2">
      <c r="B29" s="328"/>
      <c r="C29" s="950" t="s">
        <v>112</v>
      </c>
      <c r="D29" s="950"/>
      <c r="E29" s="1082">
        <v>316000</v>
      </c>
      <c r="F29" s="1082"/>
      <c r="G29" s="1082">
        <v>10800</v>
      </c>
      <c r="H29" s="1083"/>
      <c r="I29" s="633">
        <v>34</v>
      </c>
    </row>
    <row r="30" spans="2:9" ht="23.25" customHeight="1" x14ac:dyDescent="0.2">
      <c r="B30" s="327" t="s">
        <v>159</v>
      </c>
      <c r="C30" s="951" t="s">
        <v>246</v>
      </c>
      <c r="D30" s="951"/>
      <c r="E30" s="1051">
        <v>290000</v>
      </c>
      <c r="F30" s="1051"/>
      <c r="G30" s="1051">
        <v>15080</v>
      </c>
      <c r="H30" s="1069"/>
      <c r="I30" s="633">
        <v>52</v>
      </c>
    </row>
    <row r="31" spans="2:9" ht="23.25" customHeight="1" x14ac:dyDescent="0.2">
      <c r="B31" s="327"/>
      <c r="C31" s="951" t="s">
        <v>247</v>
      </c>
      <c r="D31" s="951"/>
      <c r="E31" s="1051">
        <v>290000</v>
      </c>
      <c r="F31" s="1051"/>
      <c r="G31" s="1051">
        <v>21170</v>
      </c>
      <c r="H31" s="1069"/>
      <c r="I31" s="633">
        <v>73</v>
      </c>
    </row>
    <row r="32" spans="2:9" ht="23.25" customHeight="1" x14ac:dyDescent="0.2">
      <c r="B32" s="327"/>
      <c r="C32" s="951" t="s">
        <v>225</v>
      </c>
      <c r="D32" s="951"/>
      <c r="E32" s="1051">
        <v>276000</v>
      </c>
      <c r="F32" s="1051"/>
      <c r="G32" s="1051">
        <v>80040</v>
      </c>
      <c r="H32" s="1069"/>
      <c r="I32" s="633">
        <v>290</v>
      </c>
    </row>
    <row r="33" spans="2:9" ht="23.25" customHeight="1" x14ac:dyDescent="0.2">
      <c r="B33" s="327"/>
      <c r="C33" s="951" t="s">
        <v>248</v>
      </c>
      <c r="D33" s="951"/>
      <c r="E33" s="1051">
        <v>276000</v>
      </c>
      <c r="F33" s="1051"/>
      <c r="G33" s="1051">
        <v>195960</v>
      </c>
      <c r="H33" s="1069"/>
      <c r="I33" s="633">
        <v>710</v>
      </c>
    </row>
    <row r="34" spans="2:9" ht="23.25" customHeight="1" thickBot="1" x14ac:dyDescent="0.25">
      <c r="B34" s="679"/>
      <c r="C34" s="1022" t="s">
        <v>249</v>
      </c>
      <c r="D34" s="1022"/>
      <c r="E34" s="1053">
        <v>290000</v>
      </c>
      <c r="F34" s="1053"/>
      <c r="G34" s="1053">
        <v>409770</v>
      </c>
      <c r="H34" s="1147"/>
      <c r="I34" s="633">
        <v>298</v>
      </c>
    </row>
    <row r="35" spans="2:9" ht="23.25" customHeight="1" x14ac:dyDescent="0.2">
      <c r="B35" s="1072" t="s">
        <v>236</v>
      </c>
      <c r="C35" s="807" t="s">
        <v>206</v>
      </c>
      <c r="D35" s="963">
        <v>6</v>
      </c>
      <c r="E35" s="1043">
        <v>282000</v>
      </c>
      <c r="F35" s="1044"/>
      <c r="G35" s="820">
        <v>353</v>
      </c>
      <c r="H35" s="821">
        <f>G35*6</f>
        <v>2118</v>
      </c>
      <c r="I35" s="196">
        <v>1.25</v>
      </c>
    </row>
    <row r="36" spans="2:9" ht="21.95" customHeight="1" x14ac:dyDescent="0.2">
      <c r="B36" s="1072"/>
      <c r="C36" s="516" t="s">
        <v>199</v>
      </c>
      <c r="D36" s="963"/>
      <c r="E36" s="1051">
        <v>282000</v>
      </c>
      <c r="F36" s="1051"/>
      <c r="G36" s="802">
        <v>430</v>
      </c>
      <c r="H36" s="226">
        <f>G36*D35</f>
        <v>2580</v>
      </c>
      <c r="I36" s="196" t="s">
        <v>198</v>
      </c>
    </row>
    <row r="37" spans="2:9" ht="21.95" customHeight="1" x14ac:dyDescent="0.2">
      <c r="B37" s="1072"/>
      <c r="C37" s="810" t="s">
        <v>103</v>
      </c>
      <c r="D37" s="963"/>
      <c r="E37" s="1051">
        <v>278000</v>
      </c>
      <c r="F37" s="1051"/>
      <c r="G37" s="802">
        <v>534</v>
      </c>
      <c r="H37" s="226">
        <f>G37*6</f>
        <v>3204</v>
      </c>
      <c r="I37" s="196">
        <v>1.92</v>
      </c>
    </row>
    <row r="38" spans="2:9" ht="21.95" customHeight="1" x14ac:dyDescent="0.2">
      <c r="B38" s="1072"/>
      <c r="C38" s="810" t="s">
        <v>104</v>
      </c>
      <c r="D38" s="963"/>
      <c r="E38" s="1051">
        <v>278000</v>
      </c>
      <c r="F38" s="1051"/>
      <c r="G38" s="802">
        <v>678</v>
      </c>
      <c r="H38" s="226">
        <f>G38*6</f>
        <v>4068</v>
      </c>
      <c r="I38" s="196">
        <v>2.44</v>
      </c>
    </row>
    <row r="39" spans="2:9" ht="21.95" customHeight="1" x14ac:dyDescent="0.2">
      <c r="B39" s="269"/>
      <c r="C39" s="810" t="s">
        <v>224</v>
      </c>
      <c r="D39" s="963"/>
      <c r="E39" s="1051">
        <v>285000</v>
      </c>
      <c r="F39" s="1051"/>
      <c r="G39" s="802">
        <v>890</v>
      </c>
      <c r="H39" s="226">
        <f>G39*6</f>
        <v>5340</v>
      </c>
      <c r="I39" s="196">
        <v>2.9</v>
      </c>
    </row>
    <row r="40" spans="2:9" ht="21.95" customHeight="1" x14ac:dyDescent="0.2">
      <c r="B40" s="269"/>
      <c r="C40" s="810" t="s">
        <v>105</v>
      </c>
      <c r="D40" s="964"/>
      <c r="E40" s="1051">
        <v>278000</v>
      </c>
      <c r="F40" s="1051"/>
      <c r="G40" s="802">
        <v>792</v>
      </c>
      <c r="H40" s="226">
        <f>G40*6</f>
        <v>4752</v>
      </c>
      <c r="I40" s="196">
        <v>2.85</v>
      </c>
    </row>
    <row r="41" spans="2:9" ht="21.95" customHeight="1" x14ac:dyDescent="0.2">
      <c r="B41" s="269"/>
      <c r="C41" s="825" t="s">
        <v>197</v>
      </c>
      <c r="D41" s="1108">
        <v>10</v>
      </c>
      <c r="E41" s="1051">
        <v>284000</v>
      </c>
      <c r="F41" s="1051"/>
      <c r="G41" s="802">
        <v>1255</v>
      </c>
      <c r="H41" s="226">
        <f>G41*10</f>
        <v>12550</v>
      </c>
      <c r="I41" s="196">
        <v>4.4000000000000004</v>
      </c>
    </row>
    <row r="42" spans="2:9" ht="21.95" customHeight="1" x14ac:dyDescent="0.2">
      <c r="B42" s="269"/>
      <c r="C42" s="825" t="s">
        <v>188</v>
      </c>
      <c r="D42" s="1108"/>
      <c r="E42" s="1051">
        <v>285000</v>
      </c>
      <c r="F42" s="1051"/>
      <c r="G42" s="802">
        <v>1710</v>
      </c>
      <c r="H42" s="226">
        <f>G42*10</f>
        <v>17100</v>
      </c>
      <c r="I42" s="196">
        <v>6</v>
      </c>
    </row>
    <row r="43" spans="2:9" ht="21.95" customHeight="1" thickBot="1" x14ac:dyDescent="0.25">
      <c r="B43" s="269"/>
      <c r="C43" s="810" t="s">
        <v>107</v>
      </c>
      <c r="D43" s="810">
        <v>11.7</v>
      </c>
      <c r="E43" s="1051">
        <v>290000</v>
      </c>
      <c r="F43" s="1051"/>
      <c r="G43" s="802">
        <v>2439</v>
      </c>
      <c r="H43" s="349">
        <f>G43*11.7</f>
        <v>28536.3</v>
      </c>
      <c r="I43" s="196">
        <v>8.41</v>
      </c>
    </row>
    <row r="44" spans="2:9" ht="21.95" hidden="1" customHeight="1" thickBot="1" x14ac:dyDescent="0.25">
      <c r="B44" s="269"/>
      <c r="C44" s="812" t="s">
        <v>182</v>
      </c>
      <c r="D44" s="595">
        <v>10.199999999999999</v>
      </c>
      <c r="E44" s="1086">
        <v>400000</v>
      </c>
      <c r="F44" s="1086"/>
      <c r="G44" s="595">
        <v>3364</v>
      </c>
      <c r="H44" s="680">
        <f>G44*10.2</f>
        <v>34312.799999999996</v>
      </c>
    </row>
    <row r="45" spans="2:9" ht="24.95" customHeight="1" x14ac:dyDescent="0.2">
      <c r="B45" s="815" t="s">
        <v>140</v>
      </c>
      <c r="C45" s="824" t="s">
        <v>226</v>
      </c>
      <c r="D45" s="1142">
        <v>6</v>
      </c>
      <c r="E45" s="1109">
        <v>341000</v>
      </c>
      <c r="F45" s="1109"/>
      <c r="G45" s="673">
        <v>295</v>
      </c>
      <c r="H45" s="674">
        <f t="shared" ref="H45:H53" si="0">G45*6</f>
        <v>1770</v>
      </c>
      <c r="I45" s="633">
        <v>0.86</v>
      </c>
    </row>
    <row r="46" spans="2:9" ht="24.95" customHeight="1" x14ac:dyDescent="0.2">
      <c r="B46" s="816"/>
      <c r="C46" s="825" t="s">
        <v>204</v>
      </c>
      <c r="D46" s="1124"/>
      <c r="E46" s="1102">
        <v>336000</v>
      </c>
      <c r="F46" s="1102"/>
      <c r="G46" s="675">
        <v>470</v>
      </c>
      <c r="H46" s="669">
        <f t="shared" si="0"/>
        <v>2820</v>
      </c>
      <c r="I46" s="633">
        <v>1.375</v>
      </c>
    </row>
    <row r="47" spans="2:9" ht="24.95" customHeight="1" x14ac:dyDescent="0.2">
      <c r="B47" s="211"/>
      <c r="C47" s="825" t="s">
        <v>57</v>
      </c>
      <c r="D47" s="1124"/>
      <c r="E47" s="1102">
        <v>335000</v>
      </c>
      <c r="F47" s="1102"/>
      <c r="G47" s="675">
        <v>456</v>
      </c>
      <c r="H47" s="669">
        <f>G47*6</f>
        <v>2736</v>
      </c>
      <c r="I47" s="633">
        <v>1.36</v>
      </c>
    </row>
    <row r="48" spans="2:9" ht="23.25" customHeight="1" x14ac:dyDescent="0.2">
      <c r="B48" s="211"/>
      <c r="C48" s="825" t="s">
        <v>133</v>
      </c>
      <c r="D48" s="1124"/>
      <c r="E48" s="1117">
        <v>315000</v>
      </c>
      <c r="F48" s="1118"/>
      <c r="G48" s="675">
        <v>570</v>
      </c>
      <c r="H48" s="669">
        <f>G48*6</f>
        <v>3420</v>
      </c>
      <c r="I48" s="633">
        <v>1.8</v>
      </c>
    </row>
    <row r="49" spans="2:9" ht="23.25" customHeight="1" x14ac:dyDescent="0.2">
      <c r="B49" s="211"/>
      <c r="C49" s="825" t="s">
        <v>240</v>
      </c>
      <c r="D49" s="1124"/>
      <c r="E49" s="1117">
        <v>335000</v>
      </c>
      <c r="F49" s="1118"/>
      <c r="G49" s="675">
        <v>490</v>
      </c>
      <c r="H49" s="669">
        <f>G49*6</f>
        <v>2940</v>
      </c>
      <c r="I49" s="633">
        <v>1.46</v>
      </c>
    </row>
    <row r="50" spans="2:9" ht="23.25" customHeight="1" thickBot="1" x14ac:dyDescent="0.25">
      <c r="B50" s="829"/>
      <c r="C50" s="826" t="s">
        <v>125</v>
      </c>
      <c r="D50" s="1125"/>
      <c r="E50" s="1115">
        <v>320000</v>
      </c>
      <c r="F50" s="1116"/>
      <c r="G50" s="676">
        <v>770</v>
      </c>
      <c r="H50" s="677">
        <f>G50*6</f>
        <v>4620</v>
      </c>
      <c r="I50" s="633">
        <v>2.4</v>
      </c>
    </row>
    <row r="51" spans="2:9" ht="24.95" customHeight="1" thickBot="1" x14ac:dyDescent="0.25">
      <c r="B51" s="791" t="s">
        <v>30</v>
      </c>
      <c r="C51" s="830" t="s">
        <v>31</v>
      </c>
      <c r="D51" s="793" t="s">
        <v>96</v>
      </c>
      <c r="E51" s="1126" t="s">
        <v>3</v>
      </c>
      <c r="F51" s="1128"/>
      <c r="G51" s="793" t="s">
        <v>2</v>
      </c>
      <c r="H51" s="794" t="s">
        <v>100</v>
      </c>
    </row>
    <row r="52" spans="2:9" ht="23.25" customHeight="1" x14ac:dyDescent="0.2">
      <c r="B52" s="284"/>
      <c r="C52" s="824" t="s">
        <v>251</v>
      </c>
      <c r="D52" s="1142">
        <v>6</v>
      </c>
      <c r="E52" s="1145">
        <v>300000</v>
      </c>
      <c r="F52" s="1146"/>
      <c r="G52" s="673">
        <v>585</v>
      </c>
      <c r="H52" s="674">
        <f>G52*6</f>
        <v>3510</v>
      </c>
      <c r="I52" s="633">
        <v>1.95</v>
      </c>
    </row>
    <row r="53" spans="2:9" ht="23.25" customHeight="1" x14ac:dyDescent="0.2">
      <c r="B53" s="211" t="s">
        <v>140</v>
      </c>
      <c r="C53" s="825" t="s">
        <v>124</v>
      </c>
      <c r="D53" s="1124"/>
      <c r="E53" s="1117">
        <v>300000</v>
      </c>
      <c r="F53" s="1118"/>
      <c r="G53" s="675">
        <v>900</v>
      </c>
      <c r="H53" s="669">
        <f t="shared" si="0"/>
        <v>5400</v>
      </c>
      <c r="I53" s="633">
        <v>3.06</v>
      </c>
    </row>
    <row r="54" spans="2:9" ht="23.25" customHeight="1" x14ac:dyDescent="0.2">
      <c r="B54" s="828"/>
      <c r="C54" s="825" t="s">
        <v>245</v>
      </c>
      <c r="D54" s="1124"/>
      <c r="E54" s="1117">
        <v>300000</v>
      </c>
      <c r="F54" s="1118"/>
      <c r="G54" s="825">
        <v>830</v>
      </c>
      <c r="H54" s="672">
        <f>G54*6</f>
        <v>4980</v>
      </c>
      <c r="I54" s="196">
        <v>2.76</v>
      </c>
    </row>
    <row r="55" spans="2:9" ht="23.25" customHeight="1" x14ac:dyDescent="0.2">
      <c r="B55" s="795"/>
      <c r="C55" s="825" t="s">
        <v>242</v>
      </c>
      <c r="D55" s="1124"/>
      <c r="E55" s="1117">
        <v>300000</v>
      </c>
      <c r="F55" s="1118"/>
      <c r="G55" s="825">
        <v>918</v>
      </c>
      <c r="H55" s="672">
        <f t="shared" ref="H55:H56" si="1">G55*6</f>
        <v>5508</v>
      </c>
      <c r="I55" s="196">
        <v>3.06</v>
      </c>
    </row>
    <row r="56" spans="2:9" ht="23.25" customHeight="1" x14ac:dyDescent="0.2">
      <c r="B56" s="828"/>
      <c r="C56" s="825" t="s">
        <v>243</v>
      </c>
      <c r="D56" s="1124"/>
      <c r="E56" s="1117">
        <v>300000</v>
      </c>
      <c r="F56" s="1118"/>
      <c r="G56" s="825">
        <v>1377</v>
      </c>
      <c r="H56" s="672">
        <f t="shared" si="1"/>
        <v>8262</v>
      </c>
      <c r="I56" s="196">
        <v>4.59</v>
      </c>
    </row>
    <row r="57" spans="2:9" ht="23.25" customHeight="1" x14ac:dyDescent="0.2">
      <c r="B57" s="222"/>
      <c r="C57" s="825" t="s">
        <v>122</v>
      </c>
      <c r="D57" s="1124"/>
      <c r="E57" s="1117">
        <v>315000</v>
      </c>
      <c r="F57" s="1118"/>
      <c r="G57" s="675">
        <v>1135</v>
      </c>
      <c r="H57" s="669">
        <f>G57*6</f>
        <v>6810</v>
      </c>
      <c r="I57" s="196">
        <v>3.6</v>
      </c>
    </row>
    <row r="58" spans="2:9" ht="23.25" customHeight="1" x14ac:dyDescent="0.2">
      <c r="B58" s="222"/>
      <c r="C58" s="825" t="s">
        <v>120</v>
      </c>
      <c r="D58" s="1124"/>
      <c r="E58" s="1117">
        <v>316000</v>
      </c>
      <c r="F58" s="1118"/>
      <c r="G58" s="675">
        <v>1200</v>
      </c>
      <c r="H58" s="669">
        <f t="shared" ref="H58:H66" si="2">G58*6</f>
        <v>7200</v>
      </c>
      <c r="I58" s="196">
        <v>3.8</v>
      </c>
    </row>
    <row r="59" spans="2:9" ht="23.25" customHeight="1" x14ac:dyDescent="0.2">
      <c r="B59" s="222"/>
      <c r="C59" s="825" t="s">
        <v>244</v>
      </c>
      <c r="D59" s="1124"/>
      <c r="E59" s="1117">
        <v>300000</v>
      </c>
      <c r="F59" s="1118"/>
      <c r="G59" s="675">
        <v>1605</v>
      </c>
      <c r="H59" s="669">
        <f t="shared" si="2"/>
        <v>9630</v>
      </c>
      <c r="I59" s="196">
        <v>5.35</v>
      </c>
    </row>
    <row r="60" spans="2:9" ht="23.25" customHeight="1" x14ac:dyDescent="0.2">
      <c r="B60" s="222"/>
      <c r="C60" s="825" t="s">
        <v>203</v>
      </c>
      <c r="D60" s="1124"/>
      <c r="E60" s="1117">
        <v>320000</v>
      </c>
      <c r="F60" s="1118"/>
      <c r="G60" s="675">
        <v>1600</v>
      </c>
      <c r="H60" s="669">
        <f>G60*6</f>
        <v>9600</v>
      </c>
      <c r="I60" s="196">
        <v>5</v>
      </c>
    </row>
    <row r="61" spans="2:9" ht="23.25" customHeight="1" x14ac:dyDescent="0.2">
      <c r="B61" s="222"/>
      <c r="C61" s="825" t="s">
        <v>121</v>
      </c>
      <c r="D61" s="1140"/>
      <c r="E61" s="1117">
        <v>315000</v>
      </c>
      <c r="F61" s="1118"/>
      <c r="G61" s="675">
        <v>2365</v>
      </c>
      <c r="H61" s="669">
        <f t="shared" si="2"/>
        <v>14190</v>
      </c>
      <c r="I61" s="196">
        <v>7.5</v>
      </c>
    </row>
    <row r="62" spans="2:9" ht="23.25" customHeight="1" x14ac:dyDescent="0.2">
      <c r="B62" s="276"/>
      <c r="C62" s="827" t="s">
        <v>239</v>
      </c>
      <c r="D62" s="1124">
        <v>12.05</v>
      </c>
      <c r="E62" s="1143">
        <v>300000</v>
      </c>
      <c r="F62" s="1144"/>
      <c r="G62" s="675">
        <v>2820</v>
      </c>
      <c r="H62" s="669">
        <f t="shared" si="2"/>
        <v>16920</v>
      </c>
      <c r="I62" s="196">
        <v>9.4</v>
      </c>
    </row>
    <row r="63" spans="2:9" ht="23.25" customHeight="1" x14ac:dyDescent="0.2">
      <c r="B63" s="276"/>
      <c r="C63" s="825" t="s">
        <v>231</v>
      </c>
      <c r="D63" s="1140"/>
      <c r="E63" s="1102">
        <v>310000</v>
      </c>
      <c r="F63" s="1102"/>
      <c r="G63" s="675">
        <v>2170</v>
      </c>
      <c r="H63" s="669">
        <f>G63*12.05</f>
        <v>26148.5</v>
      </c>
      <c r="I63" s="196">
        <v>7</v>
      </c>
    </row>
    <row r="64" spans="2:9" ht="23.25" customHeight="1" x14ac:dyDescent="0.2">
      <c r="B64" s="276"/>
      <c r="C64" s="825" t="s">
        <v>229</v>
      </c>
      <c r="D64" s="1124">
        <v>6</v>
      </c>
      <c r="E64" s="1102">
        <v>315000</v>
      </c>
      <c r="F64" s="1102"/>
      <c r="G64" s="675">
        <v>2048</v>
      </c>
      <c r="H64" s="669">
        <f t="shared" si="2"/>
        <v>12288</v>
      </c>
      <c r="I64" s="196">
        <v>6.5</v>
      </c>
    </row>
    <row r="65" spans="1:9" ht="23.25" customHeight="1" thickBot="1" x14ac:dyDescent="0.25">
      <c r="B65" s="598"/>
      <c r="C65" s="826" t="s">
        <v>187</v>
      </c>
      <c r="D65" s="1125"/>
      <c r="E65" s="1110">
        <v>315000</v>
      </c>
      <c r="F65" s="1110"/>
      <c r="G65" s="676">
        <v>2993</v>
      </c>
      <c r="H65" s="677">
        <f t="shared" si="2"/>
        <v>17958</v>
      </c>
      <c r="I65" s="196">
        <v>9.5</v>
      </c>
    </row>
    <row r="66" spans="1:9" s="210" customFormat="1" ht="23.25" customHeight="1" thickBot="1" x14ac:dyDescent="0.25">
      <c r="B66" s="214" t="s">
        <v>127</v>
      </c>
      <c r="C66" s="213" t="s">
        <v>126</v>
      </c>
      <c r="D66" s="213">
        <v>6</v>
      </c>
      <c r="E66" s="1129">
        <v>297000</v>
      </c>
      <c r="F66" s="1130"/>
      <c r="G66" s="215">
        <v>390</v>
      </c>
      <c r="H66" s="216">
        <f t="shared" si="2"/>
        <v>2340</v>
      </c>
      <c r="I66" s="210">
        <v>1.31</v>
      </c>
    </row>
    <row r="67" spans="1:9" ht="23.25" customHeight="1" x14ac:dyDescent="0.2">
      <c r="B67" s="211" t="s">
        <v>19</v>
      </c>
      <c r="C67" s="807">
        <v>6.5</v>
      </c>
      <c r="D67" s="218">
        <v>11.7</v>
      </c>
      <c r="E67" s="1005">
        <v>315000</v>
      </c>
      <c r="F67" s="1006"/>
      <c r="G67" s="820">
        <v>1937</v>
      </c>
      <c r="H67" s="221">
        <f>G67*D67</f>
        <v>22662.899999999998</v>
      </c>
      <c r="I67" s="196">
        <v>6.15</v>
      </c>
    </row>
    <row r="68" spans="1:9" ht="23.25" customHeight="1" x14ac:dyDescent="0.2">
      <c r="B68" s="211"/>
      <c r="C68" s="810">
        <v>8</v>
      </c>
      <c r="D68" s="1131">
        <v>12.05</v>
      </c>
      <c r="E68" s="997">
        <v>310000</v>
      </c>
      <c r="F68" s="998"/>
      <c r="G68" s="813">
        <v>2186</v>
      </c>
      <c r="H68" s="226">
        <f>G68*12</f>
        <v>26232</v>
      </c>
      <c r="I68" s="196">
        <v>7.05</v>
      </c>
    </row>
    <row r="69" spans="1:9" ht="23.25" customHeight="1" x14ac:dyDescent="0.2">
      <c r="B69" s="222"/>
      <c r="C69" s="810">
        <v>10</v>
      </c>
      <c r="D69" s="1131"/>
      <c r="E69" s="997">
        <v>320000</v>
      </c>
      <c r="F69" s="998"/>
      <c r="G69" s="813">
        <v>2880</v>
      </c>
      <c r="H69" s="226">
        <f>G69*12</f>
        <v>34560</v>
      </c>
      <c r="I69" s="196">
        <v>9</v>
      </c>
    </row>
    <row r="70" spans="1:9" ht="23.25" customHeight="1" x14ac:dyDescent="0.2">
      <c r="B70" s="227"/>
      <c r="C70" s="810">
        <v>12</v>
      </c>
      <c r="D70" s="1131"/>
      <c r="E70" s="997">
        <v>320000</v>
      </c>
      <c r="F70" s="998"/>
      <c r="G70" s="813">
        <v>3456</v>
      </c>
      <c r="H70" s="226">
        <f>G70*12</f>
        <v>41472</v>
      </c>
      <c r="I70" s="196">
        <v>10.8</v>
      </c>
    </row>
    <row r="71" spans="1:9" ht="23.25" customHeight="1" x14ac:dyDescent="0.2">
      <c r="B71" s="227"/>
      <c r="C71" s="810">
        <v>14</v>
      </c>
      <c r="D71" s="1131"/>
      <c r="E71" s="997">
        <v>340000</v>
      </c>
      <c r="F71" s="998"/>
      <c r="G71" s="813">
        <v>4320</v>
      </c>
      <c r="H71" s="226">
        <f>G71*12</f>
        <v>51840</v>
      </c>
      <c r="I71" s="196">
        <v>12.7</v>
      </c>
    </row>
    <row r="72" spans="1:9" ht="23.25" customHeight="1" thickBot="1" x14ac:dyDescent="0.25">
      <c r="B72" s="227"/>
      <c r="C72" s="812">
        <v>16</v>
      </c>
      <c r="D72" s="1132"/>
      <c r="E72" s="1039">
        <v>340000</v>
      </c>
      <c r="F72" s="1040"/>
      <c r="G72" s="817">
        <v>4930</v>
      </c>
      <c r="H72" s="283">
        <f>G72*12</f>
        <v>59160</v>
      </c>
      <c r="I72" s="196">
        <v>14.5</v>
      </c>
    </row>
    <row r="73" spans="1:9" ht="24.95" customHeight="1" x14ac:dyDescent="0.2">
      <c r="B73" s="1071" t="s">
        <v>230</v>
      </c>
      <c r="C73" s="950" t="s">
        <v>116</v>
      </c>
      <c r="D73" s="950"/>
      <c r="E73" s="1017"/>
      <c r="F73" s="1017"/>
      <c r="G73" s="1017"/>
      <c r="H73" s="277">
        <v>6100</v>
      </c>
    </row>
    <row r="74" spans="1:9" ht="24.95" customHeight="1" thickBot="1" x14ac:dyDescent="0.25">
      <c r="B74" s="1111"/>
      <c r="C74" s="1022" t="s">
        <v>160</v>
      </c>
      <c r="D74" s="1022"/>
      <c r="E74" s="1016"/>
      <c r="F74" s="1016"/>
      <c r="G74" s="1016"/>
      <c r="H74" s="233">
        <v>4005</v>
      </c>
    </row>
    <row r="75" spans="1:9" ht="30" hidden="1" customHeight="1" thickBot="1" x14ac:dyDescent="0.25">
      <c r="B75" s="317"/>
      <c r="C75" s="986" t="s">
        <v>117</v>
      </c>
      <c r="D75" s="988"/>
      <c r="E75" s="1112"/>
      <c r="F75" s="1113"/>
      <c r="G75" s="1114"/>
      <c r="H75" s="724">
        <v>10150</v>
      </c>
    </row>
    <row r="76" spans="1:9" ht="23.25" customHeight="1" x14ac:dyDescent="0.2">
      <c r="B76" s="1009" t="s">
        <v>153</v>
      </c>
      <c r="C76" s="950" t="s">
        <v>154</v>
      </c>
      <c r="D76" s="950"/>
      <c r="E76" s="1017" t="s">
        <v>155</v>
      </c>
      <c r="F76" s="1017"/>
      <c r="G76" s="1017"/>
      <c r="H76" s="277">
        <v>1100</v>
      </c>
    </row>
    <row r="77" spans="1:9" ht="24" customHeight="1" x14ac:dyDescent="0.2">
      <c r="B77" s="1010"/>
      <c r="C77" s="951" t="s">
        <v>156</v>
      </c>
      <c r="D77" s="951"/>
      <c r="E77" s="1018" t="s">
        <v>157</v>
      </c>
      <c r="F77" s="1018"/>
      <c r="G77" s="1018"/>
      <c r="H77" s="226">
        <v>2050</v>
      </c>
    </row>
    <row r="78" spans="1:9" ht="24" customHeight="1" x14ac:dyDescent="0.2">
      <c r="B78" s="1010"/>
      <c r="C78" s="951" t="s">
        <v>156</v>
      </c>
      <c r="D78" s="951"/>
      <c r="E78" s="1018" t="s">
        <v>158</v>
      </c>
      <c r="F78" s="1018"/>
      <c r="G78" s="1018"/>
      <c r="H78" s="226">
        <v>1500</v>
      </c>
    </row>
    <row r="79" spans="1:9" ht="21.75" customHeight="1" thickBot="1" x14ac:dyDescent="0.25">
      <c r="B79" s="1011"/>
      <c r="C79" s="1104" t="s">
        <v>156</v>
      </c>
      <c r="D79" s="1104"/>
      <c r="E79" s="1103" t="s">
        <v>220</v>
      </c>
      <c r="F79" s="1103"/>
      <c r="G79" s="1103"/>
      <c r="H79" s="678">
        <v>1350</v>
      </c>
    </row>
    <row r="80" spans="1:9" ht="23.25" customHeight="1" x14ac:dyDescent="0.2">
      <c r="A80" s="320"/>
      <c r="B80" s="379" t="s">
        <v>134</v>
      </c>
      <c r="C80" s="807" t="s">
        <v>135</v>
      </c>
      <c r="D80" s="983" t="s">
        <v>143</v>
      </c>
      <c r="E80" s="984"/>
      <c r="F80" s="984"/>
      <c r="G80" s="985"/>
      <c r="H80" s="378">
        <v>260</v>
      </c>
    </row>
    <row r="81" spans="1:8" ht="23.25" customHeight="1" x14ac:dyDescent="0.2">
      <c r="A81" s="313"/>
      <c r="B81" s="325"/>
      <c r="C81" s="810" t="s">
        <v>136</v>
      </c>
      <c r="D81" s="983"/>
      <c r="E81" s="984"/>
      <c r="F81" s="984"/>
      <c r="G81" s="985"/>
      <c r="H81" s="322">
        <v>170</v>
      </c>
    </row>
    <row r="82" spans="1:8" ht="23.25" customHeight="1" thickBot="1" x14ac:dyDescent="0.25">
      <c r="A82" s="313"/>
      <c r="B82" s="325"/>
      <c r="C82" s="812" t="s">
        <v>137</v>
      </c>
      <c r="D82" s="983"/>
      <c r="E82" s="984"/>
      <c r="F82" s="984"/>
      <c r="G82" s="985"/>
      <c r="H82" s="385">
        <v>100</v>
      </c>
    </row>
    <row r="83" spans="1:8" ht="26.25" customHeight="1" thickBot="1" x14ac:dyDescent="0.25">
      <c r="A83" s="313"/>
      <c r="B83" s="526" t="s">
        <v>213</v>
      </c>
      <c r="C83" s="822"/>
      <c r="D83" s="1076" t="s">
        <v>215</v>
      </c>
      <c r="E83" s="1077"/>
      <c r="F83" s="1077"/>
      <c r="G83" s="1078"/>
      <c r="H83" s="386">
        <v>1230</v>
      </c>
    </row>
    <row r="84" spans="1:8" ht="23.25" customHeight="1" x14ac:dyDescent="0.2">
      <c r="A84" s="320"/>
      <c r="B84" s="795" t="s">
        <v>144</v>
      </c>
      <c r="C84" s="527">
        <v>3.2</v>
      </c>
      <c r="D84" s="1073" t="s">
        <v>212</v>
      </c>
      <c r="E84" s="1073"/>
      <c r="F84" s="1073"/>
      <c r="G84" s="1073"/>
      <c r="H84" s="378">
        <v>2150</v>
      </c>
    </row>
    <row r="85" spans="1:8" ht="23.25" customHeight="1" x14ac:dyDescent="0.2">
      <c r="A85" s="320"/>
      <c r="B85" s="379"/>
      <c r="C85" s="524">
        <v>4</v>
      </c>
      <c r="D85" s="1074"/>
      <c r="E85" s="1074"/>
      <c r="F85" s="1074"/>
      <c r="G85" s="1074"/>
      <c r="H85" s="322">
        <v>2150</v>
      </c>
    </row>
    <row r="86" spans="1:8" ht="31.9" customHeight="1" x14ac:dyDescent="0.2">
      <c r="A86" s="320"/>
      <c r="B86" s="379"/>
      <c r="C86" s="525" t="s">
        <v>210</v>
      </c>
      <c r="D86" s="1036"/>
      <c r="E86" s="1037"/>
      <c r="F86" s="1037"/>
      <c r="G86" s="1038"/>
      <c r="H86" s="322">
        <v>2875</v>
      </c>
    </row>
    <row r="87" spans="1:8" ht="23.25" customHeight="1" thickBot="1" x14ac:dyDescent="0.25">
      <c r="A87" s="320"/>
      <c r="B87" s="379"/>
      <c r="C87" s="525" t="s">
        <v>209</v>
      </c>
      <c r="D87" s="1036"/>
      <c r="E87" s="1037"/>
      <c r="F87" s="1037"/>
      <c r="G87" s="1038"/>
      <c r="H87" s="322">
        <v>3450</v>
      </c>
    </row>
    <row r="88" spans="1:8" ht="24.95" customHeight="1" x14ac:dyDescent="0.2">
      <c r="A88" s="313"/>
      <c r="B88" s="1088" t="s">
        <v>201</v>
      </c>
      <c r="C88" s="1090">
        <v>1.2</v>
      </c>
      <c r="D88" s="1090"/>
      <c r="E88" s="1082"/>
      <c r="F88" s="1082"/>
      <c r="G88" s="1082"/>
      <c r="H88" s="321">
        <v>350</v>
      </c>
    </row>
    <row r="89" spans="1:8" ht="24.95" customHeight="1" x14ac:dyDescent="0.2">
      <c r="A89" s="313"/>
      <c r="B89" s="1089"/>
      <c r="C89" s="1091">
        <v>6.5</v>
      </c>
      <c r="D89" s="1091"/>
      <c r="E89" s="1051" t="s">
        <v>202</v>
      </c>
      <c r="F89" s="1051"/>
      <c r="G89" s="1051"/>
      <c r="H89" s="322">
        <v>250</v>
      </c>
    </row>
    <row r="90" spans="1:8" ht="24.95" customHeight="1" thickBot="1" x14ac:dyDescent="0.25">
      <c r="A90" s="313"/>
      <c r="B90" s="1065"/>
      <c r="C90" s="1066">
        <v>8</v>
      </c>
      <c r="D90" s="1066"/>
      <c r="E90" s="1053"/>
      <c r="F90" s="1053"/>
      <c r="G90" s="1053"/>
      <c r="H90" s="323">
        <v>250</v>
      </c>
    </row>
    <row r="92" spans="1:8" ht="13.5" thickBot="1" x14ac:dyDescent="0.25"/>
    <row r="93" spans="1:8" ht="24.75" customHeight="1" thickBot="1" x14ac:dyDescent="0.25">
      <c r="B93" s="796" t="s">
        <v>30</v>
      </c>
      <c r="C93" s="1126" t="s">
        <v>31</v>
      </c>
      <c r="D93" s="1127"/>
      <c r="E93" s="1127"/>
      <c r="F93" s="1127"/>
      <c r="G93" s="1128"/>
      <c r="H93" s="794" t="s">
        <v>100</v>
      </c>
    </row>
    <row r="94" spans="1:8" ht="76.5" customHeight="1" thickBot="1" x14ac:dyDescent="0.25">
      <c r="A94" s="313"/>
      <c r="B94" s="387" t="s">
        <v>162</v>
      </c>
      <c r="C94" s="989" t="s">
        <v>163</v>
      </c>
      <c r="D94" s="989"/>
      <c r="E94" s="990" t="s">
        <v>165</v>
      </c>
      <c r="F94" s="990"/>
      <c r="G94" s="990"/>
      <c r="H94" s="386">
        <v>75</v>
      </c>
    </row>
    <row r="95" spans="1:8" ht="74.25" customHeight="1" thickBot="1" x14ac:dyDescent="0.25">
      <c r="A95" s="313"/>
      <c r="B95" s="387" t="s">
        <v>166</v>
      </c>
      <c r="C95" s="989" t="s">
        <v>167</v>
      </c>
      <c r="D95" s="989"/>
      <c r="E95" s="990" t="s">
        <v>168</v>
      </c>
      <c r="F95" s="990"/>
      <c r="G95" s="990"/>
      <c r="H95" s="386">
        <v>186</v>
      </c>
    </row>
    <row r="96" spans="1:8" ht="72.75" customHeight="1" thickBot="1" x14ac:dyDescent="0.25">
      <c r="A96" s="313"/>
      <c r="B96" s="388" t="s">
        <v>171</v>
      </c>
      <c r="C96" s="989" t="s">
        <v>167</v>
      </c>
      <c r="D96" s="989"/>
      <c r="E96" s="990" t="s">
        <v>168</v>
      </c>
      <c r="F96" s="990"/>
      <c r="G96" s="990"/>
      <c r="H96" s="386">
        <v>300</v>
      </c>
    </row>
    <row r="97" spans="1:8" ht="76.5" customHeight="1" thickBot="1" x14ac:dyDescent="0.25">
      <c r="A97" s="313"/>
      <c r="B97" s="388" t="s">
        <v>172</v>
      </c>
      <c r="C97" s="989" t="s">
        <v>167</v>
      </c>
      <c r="D97" s="989"/>
      <c r="E97" s="990" t="s">
        <v>168</v>
      </c>
      <c r="F97" s="990"/>
      <c r="G97" s="990"/>
      <c r="H97" s="386">
        <v>330</v>
      </c>
    </row>
    <row r="98" spans="1:8" ht="71.25" customHeight="1" thickBot="1" x14ac:dyDescent="0.25">
      <c r="A98" s="313"/>
      <c r="B98" s="387" t="s">
        <v>170</v>
      </c>
      <c r="C98" s="989" t="s">
        <v>167</v>
      </c>
      <c r="D98" s="989"/>
      <c r="E98" s="990" t="s">
        <v>168</v>
      </c>
      <c r="F98" s="990"/>
      <c r="G98" s="990"/>
      <c r="H98" s="386">
        <v>240</v>
      </c>
    </row>
    <row r="99" spans="1:8" ht="81" customHeight="1" thickBot="1" x14ac:dyDescent="0.25">
      <c r="A99" s="313"/>
      <c r="B99" s="388" t="s">
        <v>169</v>
      </c>
      <c r="C99" s="989" t="s">
        <v>167</v>
      </c>
      <c r="D99" s="989"/>
      <c r="E99" s="990" t="s">
        <v>168</v>
      </c>
      <c r="F99" s="990"/>
      <c r="G99" s="990"/>
      <c r="H99" s="386">
        <v>340</v>
      </c>
    </row>
    <row r="100" spans="1:8" ht="79.5" customHeight="1" thickBot="1" x14ac:dyDescent="0.25">
      <c r="A100" s="313"/>
      <c r="B100" s="388" t="s">
        <v>173</v>
      </c>
      <c r="C100" s="989" t="s">
        <v>175</v>
      </c>
      <c r="D100" s="989"/>
      <c r="E100" s="990"/>
      <c r="F100" s="990"/>
      <c r="G100" s="990"/>
      <c r="H100" s="386">
        <v>600</v>
      </c>
    </row>
    <row r="101" spans="1:8" ht="80.25" customHeight="1" thickBot="1" x14ac:dyDescent="0.25">
      <c r="A101" s="313"/>
      <c r="B101" s="388" t="s">
        <v>174</v>
      </c>
      <c r="C101" s="989"/>
      <c r="D101" s="989"/>
      <c r="E101" s="990" t="s">
        <v>178</v>
      </c>
      <c r="F101" s="990"/>
      <c r="G101" s="990"/>
      <c r="H101" s="386" t="s">
        <v>179</v>
      </c>
    </row>
    <row r="102" spans="1:8" ht="84" customHeight="1" thickBot="1" x14ac:dyDescent="0.25">
      <c r="A102" s="313"/>
      <c r="B102" s="406" t="s">
        <v>176</v>
      </c>
      <c r="C102" s="989"/>
      <c r="D102" s="989"/>
      <c r="E102" s="990" t="s">
        <v>178</v>
      </c>
      <c r="F102" s="990"/>
      <c r="G102" s="990"/>
      <c r="H102" s="386" t="s">
        <v>181</v>
      </c>
    </row>
    <row r="103" spans="1:8" ht="75.75" customHeight="1" thickBot="1" x14ac:dyDescent="0.25">
      <c r="A103" s="313"/>
      <c r="B103" s="406" t="s">
        <v>183</v>
      </c>
      <c r="C103" s="989"/>
      <c r="D103" s="989"/>
      <c r="E103" s="990" t="s">
        <v>180</v>
      </c>
      <c r="F103" s="990"/>
      <c r="G103" s="990"/>
      <c r="H103" s="386" t="s">
        <v>179</v>
      </c>
    </row>
    <row r="104" spans="1:8" ht="94.5" customHeight="1" thickBot="1" x14ac:dyDescent="0.25">
      <c r="A104" s="313"/>
      <c r="B104" s="406" t="s">
        <v>184</v>
      </c>
      <c r="C104" s="989"/>
      <c r="D104" s="989"/>
      <c r="E104" s="990" t="s">
        <v>180</v>
      </c>
      <c r="F104" s="990"/>
      <c r="G104" s="990"/>
      <c r="H104" s="386" t="s">
        <v>181</v>
      </c>
    </row>
    <row r="106" spans="1:8" ht="15.75" x14ac:dyDescent="0.2">
      <c r="B106" s="1123" t="s">
        <v>237</v>
      </c>
      <c r="C106" s="1123"/>
      <c r="D106" s="1123"/>
      <c r="E106" s="1123"/>
      <c r="F106" s="1123"/>
      <c r="G106" s="1119" t="s">
        <v>128</v>
      </c>
      <c r="H106" s="1119"/>
    </row>
    <row r="107" spans="1:8" ht="20.25" x14ac:dyDescent="0.2">
      <c r="E107" s="808"/>
      <c r="F107" s="808"/>
      <c r="G107" s="1119"/>
      <c r="H107" s="1119"/>
    </row>
  </sheetData>
  <mergeCells count="147">
    <mergeCell ref="G34:H34"/>
    <mergeCell ref="E45:F45"/>
    <mergeCell ref="E46:F46"/>
    <mergeCell ref="E47:F47"/>
    <mergeCell ref="E60:F60"/>
    <mergeCell ref="E61:F61"/>
    <mergeCell ref="D41:D42"/>
    <mergeCell ref="E41:F41"/>
    <mergeCell ref="E42:F42"/>
    <mergeCell ref="E43:F43"/>
    <mergeCell ref="E44:F44"/>
    <mergeCell ref="B106:F106"/>
    <mergeCell ref="G106:H107"/>
    <mergeCell ref="C30:D30"/>
    <mergeCell ref="C31:D31"/>
    <mergeCell ref="C33:D33"/>
    <mergeCell ref="E30:F30"/>
    <mergeCell ref="E31:F31"/>
    <mergeCell ref="E33:F33"/>
    <mergeCell ref="C102:D102"/>
    <mergeCell ref="E102:G102"/>
    <mergeCell ref="C103:D103"/>
    <mergeCell ref="E103:G103"/>
    <mergeCell ref="C104:D104"/>
    <mergeCell ref="E104:G104"/>
    <mergeCell ref="C99:D99"/>
    <mergeCell ref="E99:G99"/>
    <mergeCell ref="C100:D100"/>
    <mergeCell ref="E100:G100"/>
    <mergeCell ref="C101:D101"/>
    <mergeCell ref="E101:G101"/>
    <mergeCell ref="C96:D96"/>
    <mergeCell ref="E96:G96"/>
    <mergeCell ref="C97:D97"/>
    <mergeCell ref="E97:G97"/>
    <mergeCell ref="C98:D98"/>
    <mergeCell ref="E98:G98"/>
    <mergeCell ref="C90:D90"/>
    <mergeCell ref="C93:G93"/>
    <mergeCell ref="C94:D94"/>
    <mergeCell ref="E94:G94"/>
    <mergeCell ref="C95:D95"/>
    <mergeCell ref="E95:G95"/>
    <mergeCell ref="E79:G79"/>
    <mergeCell ref="D80:G82"/>
    <mergeCell ref="D83:G83"/>
    <mergeCell ref="D84:G85"/>
    <mergeCell ref="D86:G87"/>
    <mergeCell ref="B88:B90"/>
    <mergeCell ref="C88:D88"/>
    <mergeCell ref="E88:G88"/>
    <mergeCell ref="C89:D89"/>
    <mergeCell ref="E89:G90"/>
    <mergeCell ref="C75:D75"/>
    <mergeCell ref="E75:G75"/>
    <mergeCell ref="B76:B79"/>
    <mergeCell ref="C76:D76"/>
    <mergeCell ref="E76:G76"/>
    <mergeCell ref="C77:D77"/>
    <mergeCell ref="E77:G77"/>
    <mergeCell ref="C78:D78"/>
    <mergeCell ref="E78:G78"/>
    <mergeCell ref="C79:D79"/>
    <mergeCell ref="E72:F72"/>
    <mergeCell ref="B73:B74"/>
    <mergeCell ref="C73:D73"/>
    <mergeCell ref="E73:G73"/>
    <mergeCell ref="C74:D74"/>
    <mergeCell ref="E74:G74"/>
    <mergeCell ref="D64:D65"/>
    <mergeCell ref="E64:F64"/>
    <mergeCell ref="E65:F65"/>
    <mergeCell ref="E66:F66"/>
    <mergeCell ref="E67:F67"/>
    <mergeCell ref="D68:D72"/>
    <mergeCell ref="E68:F68"/>
    <mergeCell ref="E69:F69"/>
    <mergeCell ref="E70:F70"/>
    <mergeCell ref="E71:F71"/>
    <mergeCell ref="E62:F62"/>
    <mergeCell ref="D62:D63"/>
    <mergeCell ref="E63:F63"/>
    <mergeCell ref="E50:F50"/>
    <mergeCell ref="E52:F52"/>
    <mergeCell ref="E51:F51"/>
    <mergeCell ref="E55:F55"/>
    <mergeCell ref="E56:F56"/>
    <mergeCell ref="E57:F57"/>
    <mergeCell ref="E58:F58"/>
    <mergeCell ref="D45:D50"/>
    <mergeCell ref="E48:F48"/>
    <mergeCell ref="E49:F49"/>
    <mergeCell ref="E53:F53"/>
    <mergeCell ref="E54:F54"/>
    <mergeCell ref="E59:F59"/>
    <mergeCell ref="D52:D61"/>
    <mergeCell ref="B35:B38"/>
    <mergeCell ref="D35:D40"/>
    <mergeCell ref="E35:F35"/>
    <mergeCell ref="E36:F36"/>
    <mergeCell ref="E37:F37"/>
    <mergeCell ref="E38:F38"/>
    <mergeCell ref="E39:F39"/>
    <mergeCell ref="E40:F40"/>
    <mergeCell ref="C29:D29"/>
    <mergeCell ref="E29:F29"/>
    <mergeCell ref="C34:D34"/>
    <mergeCell ref="E34:F34"/>
    <mergeCell ref="G33:H33"/>
    <mergeCell ref="E20:F20"/>
    <mergeCell ref="E21:F21"/>
    <mergeCell ref="D22:D28"/>
    <mergeCell ref="E22:F22"/>
    <mergeCell ref="E23:F23"/>
    <mergeCell ref="E24:F24"/>
    <mergeCell ref="E25:F25"/>
    <mergeCell ref="E26:F26"/>
    <mergeCell ref="E27:F27"/>
    <mergeCell ref="E28:F28"/>
    <mergeCell ref="B17:B20"/>
    <mergeCell ref="D17:D19"/>
    <mergeCell ref="E17:F17"/>
    <mergeCell ref="E18:F18"/>
    <mergeCell ref="E19:F19"/>
    <mergeCell ref="G29:H29"/>
    <mergeCell ref="C32:D32"/>
    <mergeCell ref="E32:F32"/>
    <mergeCell ref="G32:H32"/>
    <mergeCell ref="G30:H30"/>
    <mergeCell ref="G31:H31"/>
    <mergeCell ref="G10:H10"/>
    <mergeCell ref="M10:N10"/>
    <mergeCell ref="E11:F11"/>
    <mergeCell ref="M11:N11"/>
    <mergeCell ref="E12:F12"/>
    <mergeCell ref="M12:N13"/>
    <mergeCell ref="C3:F3"/>
    <mergeCell ref="G5:H5"/>
    <mergeCell ref="G6:H6"/>
    <mergeCell ref="M6:N6"/>
    <mergeCell ref="G7:H7"/>
    <mergeCell ref="G8:H9"/>
    <mergeCell ref="D13:D16"/>
    <mergeCell ref="E13:F13"/>
    <mergeCell ref="E14:F14"/>
    <mergeCell ref="E15:F15"/>
    <mergeCell ref="E16:F16"/>
  </mergeCells>
  <pageMargins left="0.11811023622047245" right="0.11811023622047245" top="0.11811023622047245" bottom="0.35433070866141736" header="0.31496062992125984" footer="0.31496062992125984"/>
  <pageSetup paperSize="9" scale="82" orientation="portrait" horizontalDpi="0" verticalDpi="0" r:id="rId1"/>
  <rowBreaks count="2" manualBreakCount="2">
    <brk id="50" max="7" man="1"/>
    <brk id="91" max="7" man="1"/>
  </rowBreaks>
  <ignoredErrors>
    <ignoredError sqref="H63 H36" formula="1"/>
  </ignoredError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4"/>
  <sheetViews>
    <sheetView tabSelected="1" showWhiteSpace="0" view="pageBreakPreview" topLeftCell="A70" zoomScale="115" zoomScaleNormal="80" zoomScaleSheetLayoutView="115" zoomScalePageLayoutView="50" workbookViewId="0">
      <selection activeCell="D72" sqref="D72:D76"/>
    </sheetView>
  </sheetViews>
  <sheetFormatPr defaultColWidth="9" defaultRowHeight="12.75" x14ac:dyDescent="0.2"/>
  <cols>
    <col min="1" max="1" width="5" style="196" customWidth="1"/>
    <col min="2" max="2" width="32.33203125" style="196" customWidth="1"/>
    <col min="3" max="3" width="22.6640625" style="196" customWidth="1"/>
    <col min="4" max="4" width="10.6640625" style="196" customWidth="1"/>
    <col min="5" max="5" width="10.1640625" style="196" customWidth="1"/>
    <col min="6" max="6" width="14.33203125" style="196" customWidth="1"/>
    <col min="7" max="7" width="24.6640625" style="196" customWidth="1"/>
    <col min="8" max="8" width="30.83203125" style="196" customWidth="1"/>
    <col min="9" max="16384" width="9" style="196"/>
  </cols>
  <sheetData>
    <row r="1" spans="2:14" ht="11.25" hidden="1" customHeight="1" x14ac:dyDescent="0.2">
      <c r="B1" s="197"/>
      <c r="C1" s="198"/>
      <c r="D1" s="198"/>
      <c r="E1" s="197"/>
      <c r="F1" s="197"/>
      <c r="G1" s="197"/>
      <c r="H1" s="197"/>
    </row>
    <row r="2" spans="2:14" ht="11.25" customHeight="1" x14ac:dyDescent="0.2">
      <c r="B2" s="197"/>
      <c r="C2" s="198"/>
      <c r="D2" s="198"/>
      <c r="E2" s="197"/>
      <c r="F2" s="197"/>
      <c r="G2" s="197"/>
      <c r="H2" s="197"/>
    </row>
    <row r="3" spans="2:14" ht="14.1" customHeight="1" x14ac:dyDescent="0.2">
      <c r="B3" s="197"/>
      <c r="C3" s="954"/>
      <c r="D3" s="954"/>
      <c r="E3" s="954"/>
      <c r="F3" s="954"/>
      <c r="G3" s="917" t="s">
        <v>276</v>
      </c>
    </row>
    <row r="4" spans="2:14" ht="14.1" customHeight="1" x14ac:dyDescent="0.2">
      <c r="B4" s="836"/>
      <c r="C4" s="200"/>
      <c r="D4" s="200"/>
      <c r="E4" s="201"/>
      <c r="F4" s="201"/>
      <c r="G4" s="918" t="s">
        <v>269</v>
      </c>
      <c r="H4" s="910"/>
    </row>
    <row r="5" spans="2:14" ht="15" customHeight="1" x14ac:dyDescent="0.2">
      <c r="B5" s="837"/>
      <c r="C5" s="203"/>
      <c r="D5" s="203"/>
      <c r="E5" s="203"/>
      <c r="F5" s="203"/>
      <c r="G5" s="1161" t="s">
        <v>270</v>
      </c>
      <c r="H5" s="1162"/>
    </row>
    <row r="6" spans="2:14" ht="15" customHeight="1" x14ac:dyDescent="0.2">
      <c r="B6" s="197"/>
      <c r="C6" s="198"/>
      <c r="D6" s="198"/>
      <c r="E6" s="197"/>
      <c r="F6" s="197"/>
      <c r="G6" s="1163" t="s">
        <v>271</v>
      </c>
      <c r="H6" s="1163"/>
      <c r="M6" s="958"/>
      <c r="N6" s="958"/>
    </row>
    <row r="7" spans="2:14" ht="15" customHeight="1" x14ac:dyDescent="0.2">
      <c r="B7" s="197"/>
      <c r="C7" s="198"/>
      <c r="D7" s="198"/>
      <c r="E7" s="197"/>
      <c r="F7" s="197"/>
      <c r="G7" s="1163"/>
      <c r="H7" s="1163"/>
      <c r="M7" s="836"/>
      <c r="N7" s="836"/>
    </row>
    <row r="8" spans="2:14" ht="11.25" customHeight="1" x14ac:dyDescent="0.2">
      <c r="B8" s="197"/>
      <c r="C8" s="198"/>
      <c r="D8" s="198"/>
      <c r="E8" s="197"/>
      <c r="F8" s="197"/>
      <c r="G8" s="1163" t="s">
        <v>268</v>
      </c>
      <c r="H8" s="1163"/>
      <c r="M8" s="836"/>
      <c r="N8" s="836"/>
    </row>
    <row r="9" spans="2:14" ht="15" customHeight="1" x14ac:dyDescent="0.2">
      <c r="B9" s="197"/>
      <c r="C9" s="198"/>
      <c r="D9" s="198"/>
      <c r="E9" s="197"/>
      <c r="F9" s="197"/>
      <c r="G9" s="1163"/>
      <c r="H9" s="1163"/>
      <c r="M9" s="836"/>
      <c r="N9" s="836"/>
    </row>
    <row r="10" spans="2:14" ht="35.25" customHeight="1" thickBot="1" x14ac:dyDescent="0.25">
      <c r="B10" s="205"/>
      <c r="C10" s="205"/>
      <c r="D10" s="205"/>
      <c r="E10" s="205"/>
      <c r="F10" s="205"/>
      <c r="G10" s="1160" t="s">
        <v>277</v>
      </c>
      <c r="H10" s="1160"/>
      <c r="M10" s="959"/>
      <c r="N10" s="959"/>
    </row>
    <row r="11" spans="2:14" ht="24.95" customHeight="1" thickBot="1" x14ac:dyDescent="0.25">
      <c r="B11" s="788" t="s">
        <v>30</v>
      </c>
      <c r="C11" s="789" t="s">
        <v>31</v>
      </c>
      <c r="D11" s="789" t="s">
        <v>96</v>
      </c>
      <c r="E11" s="1126" t="s">
        <v>3</v>
      </c>
      <c r="F11" s="1128"/>
      <c r="G11" s="789" t="s">
        <v>2</v>
      </c>
      <c r="H11" s="790" t="s">
        <v>100</v>
      </c>
      <c r="M11" s="960"/>
      <c r="N11" s="960"/>
    </row>
    <row r="12" spans="2:14" ht="21.95" customHeight="1" x14ac:dyDescent="0.2">
      <c r="B12" s="284" t="s">
        <v>0</v>
      </c>
      <c r="C12" s="832">
        <v>8</v>
      </c>
      <c r="D12" s="377">
        <v>6</v>
      </c>
      <c r="E12" s="1005">
        <v>280000</v>
      </c>
      <c r="F12" s="1006"/>
      <c r="G12" s="843">
        <v>115</v>
      </c>
      <c r="H12" s="849">
        <f>G12*6</f>
        <v>690</v>
      </c>
      <c r="I12" s="196">
        <v>0.41</v>
      </c>
      <c r="M12" s="1139"/>
      <c r="N12" s="1139"/>
    </row>
    <row r="13" spans="2:14" ht="21.95" customHeight="1" x14ac:dyDescent="0.2">
      <c r="B13" s="211"/>
      <c r="C13" s="833">
        <v>10</v>
      </c>
      <c r="D13" s="1026">
        <v>11.7</v>
      </c>
      <c r="E13" s="997">
        <v>260000</v>
      </c>
      <c r="F13" s="998"/>
      <c r="G13" s="834">
        <v>170</v>
      </c>
      <c r="H13" s="845">
        <f>G13*11.7</f>
        <v>1988.9999999999998</v>
      </c>
      <c r="I13" s="196">
        <v>0.65200000000000002</v>
      </c>
      <c r="M13" s="1139"/>
      <c r="N13" s="1139"/>
    </row>
    <row r="14" spans="2:14" ht="21.95" customHeight="1" x14ac:dyDescent="0.2">
      <c r="B14" s="211"/>
      <c r="C14" s="833">
        <v>12</v>
      </c>
      <c r="D14" s="1026"/>
      <c r="E14" s="997">
        <v>260000</v>
      </c>
      <c r="F14" s="998"/>
      <c r="G14" s="834">
        <v>244</v>
      </c>
      <c r="H14" s="845">
        <f>G14*11.7</f>
        <v>2854.7999999999997</v>
      </c>
      <c r="I14" s="196">
        <v>0.94</v>
      </c>
    </row>
    <row r="15" spans="2:14" ht="21.95" customHeight="1" x14ac:dyDescent="0.2">
      <c r="B15" s="722"/>
      <c r="C15" s="833">
        <v>14</v>
      </c>
      <c r="D15" s="1026"/>
      <c r="E15" s="997">
        <v>260000</v>
      </c>
      <c r="F15" s="998"/>
      <c r="G15" s="834">
        <v>326</v>
      </c>
      <c r="H15" s="845">
        <f>G15*11.7</f>
        <v>3814.2</v>
      </c>
      <c r="I15" s="196">
        <v>1.252</v>
      </c>
    </row>
    <row r="16" spans="2:14" ht="21.95" customHeight="1" thickBot="1" x14ac:dyDescent="0.25">
      <c r="B16" s="723"/>
      <c r="C16" s="841">
        <v>16</v>
      </c>
      <c r="D16" s="1027"/>
      <c r="E16" s="999">
        <v>260000</v>
      </c>
      <c r="F16" s="1000"/>
      <c r="G16" s="835">
        <v>502</v>
      </c>
      <c r="H16" s="858">
        <f>G16*11.7</f>
        <v>5873.4</v>
      </c>
      <c r="I16" s="196">
        <v>19.3</v>
      </c>
    </row>
    <row r="17" spans="2:9" ht="21.95" customHeight="1" x14ac:dyDescent="0.2">
      <c r="B17" s="994" t="s">
        <v>234</v>
      </c>
      <c r="C17" s="832">
        <v>10</v>
      </c>
      <c r="D17" s="1133">
        <v>12.05</v>
      </c>
      <c r="E17" s="1005">
        <v>260000</v>
      </c>
      <c r="F17" s="1006"/>
      <c r="G17" s="843">
        <v>160</v>
      </c>
      <c r="H17" s="849">
        <f>G17*12</f>
        <v>1920</v>
      </c>
    </row>
    <row r="18" spans="2:9" ht="21.95" customHeight="1" x14ac:dyDescent="0.2">
      <c r="B18" s="995"/>
      <c r="C18" s="833">
        <v>12</v>
      </c>
      <c r="D18" s="1134"/>
      <c r="E18" s="997">
        <v>260000</v>
      </c>
      <c r="F18" s="998"/>
      <c r="G18" s="834">
        <v>244</v>
      </c>
      <c r="H18" s="845">
        <f>G18*12</f>
        <v>2928</v>
      </c>
    </row>
    <row r="19" spans="2:9" ht="21.95" customHeight="1" x14ac:dyDescent="0.2">
      <c r="B19" s="995"/>
      <c r="C19" s="833">
        <v>14</v>
      </c>
      <c r="D19" s="1135"/>
      <c r="E19" s="997">
        <v>260000</v>
      </c>
      <c r="F19" s="998"/>
      <c r="G19" s="834">
        <v>326</v>
      </c>
      <c r="H19" s="845">
        <f>G19*12</f>
        <v>3912</v>
      </c>
    </row>
    <row r="20" spans="2:9" ht="25.5" customHeight="1" thickBot="1" x14ac:dyDescent="0.25">
      <c r="B20" s="995"/>
      <c r="C20" s="838">
        <v>80</v>
      </c>
      <c r="D20" s="423"/>
      <c r="E20" s="997">
        <v>260000</v>
      </c>
      <c r="F20" s="998"/>
      <c r="G20" s="424">
        <v>10062</v>
      </c>
      <c r="H20" s="425"/>
    </row>
    <row r="21" spans="2:9" ht="23.1" customHeight="1" x14ac:dyDescent="0.2">
      <c r="B21" s="427" t="s">
        <v>191</v>
      </c>
      <c r="C21" s="832" t="s">
        <v>189</v>
      </c>
      <c r="D21" s="843">
        <v>6</v>
      </c>
      <c r="E21" s="1005">
        <v>287000</v>
      </c>
      <c r="F21" s="1006"/>
      <c r="G21" s="843">
        <v>420</v>
      </c>
      <c r="H21" s="849">
        <f>420*6</f>
        <v>2520</v>
      </c>
    </row>
    <row r="22" spans="2:9" ht="23.1" customHeight="1" x14ac:dyDescent="0.2">
      <c r="B22" s="327" t="s">
        <v>192</v>
      </c>
      <c r="C22" s="855" t="s">
        <v>108</v>
      </c>
      <c r="D22" s="1120">
        <v>12.05</v>
      </c>
      <c r="E22" s="1102">
        <v>300000</v>
      </c>
      <c r="F22" s="1102"/>
      <c r="G22" s="852">
        <v>727</v>
      </c>
      <c r="H22" s="669">
        <f>G22*12.05</f>
        <v>8760.35</v>
      </c>
      <c r="I22" s="196">
        <v>2.42</v>
      </c>
    </row>
    <row r="23" spans="2:9" ht="23.1" hidden="1" customHeight="1" x14ac:dyDescent="0.2">
      <c r="B23" s="222"/>
      <c r="C23" s="833" t="s">
        <v>109</v>
      </c>
      <c r="D23" s="1121"/>
      <c r="E23" s="1051">
        <v>284000</v>
      </c>
      <c r="F23" s="1051"/>
      <c r="G23" s="842">
        <v>866</v>
      </c>
      <c r="H23" s="845">
        <f>G23*11.7</f>
        <v>10132.199999999999</v>
      </c>
    </row>
    <row r="24" spans="2:9" ht="23.1" customHeight="1" x14ac:dyDescent="0.2">
      <c r="B24" s="222"/>
      <c r="C24" s="833" t="s">
        <v>235</v>
      </c>
      <c r="D24" s="1121"/>
      <c r="E24" s="997">
        <v>284000</v>
      </c>
      <c r="F24" s="998"/>
      <c r="G24" s="842">
        <v>785</v>
      </c>
      <c r="H24" s="845">
        <f>G24*12.05</f>
        <v>9459.25</v>
      </c>
      <c r="I24" s="196">
        <v>2.76</v>
      </c>
    </row>
    <row r="25" spans="2:9" ht="23.1" customHeight="1" x14ac:dyDescent="0.2">
      <c r="B25" s="222"/>
      <c r="C25" s="833" t="s">
        <v>227</v>
      </c>
      <c r="D25" s="1121"/>
      <c r="E25" s="997">
        <v>284000</v>
      </c>
      <c r="F25" s="998"/>
      <c r="G25" s="842">
        <v>1100</v>
      </c>
      <c r="H25" s="845">
        <f>G25*12</f>
        <v>13200</v>
      </c>
      <c r="I25" s="196">
        <v>3.87</v>
      </c>
    </row>
    <row r="26" spans="2:9" ht="23.1" customHeight="1" x14ac:dyDescent="0.2">
      <c r="B26" s="222"/>
      <c r="C26" s="833" t="s">
        <v>186</v>
      </c>
      <c r="D26" s="1159"/>
      <c r="E26" s="1051">
        <v>284000</v>
      </c>
      <c r="F26" s="1051"/>
      <c r="G26" s="842">
        <v>1366</v>
      </c>
      <c r="H26" s="845">
        <f>G26*12.05</f>
        <v>16460.3</v>
      </c>
      <c r="I26" s="196">
        <v>4.8</v>
      </c>
    </row>
    <row r="27" spans="2:9" ht="23.1" customHeight="1" x14ac:dyDescent="0.2">
      <c r="B27" s="222"/>
      <c r="C27" s="919" t="s">
        <v>275</v>
      </c>
      <c r="D27" s="922">
        <v>12.05</v>
      </c>
      <c r="E27" s="997">
        <v>284000</v>
      </c>
      <c r="F27" s="998"/>
      <c r="G27" s="920">
        <v>1645</v>
      </c>
      <c r="H27" s="921">
        <v>19822</v>
      </c>
    </row>
    <row r="28" spans="2:9" ht="23.1" customHeight="1" x14ac:dyDescent="0.2">
      <c r="B28" s="262"/>
      <c r="C28" s="833" t="s">
        <v>110</v>
      </c>
      <c r="D28" s="911">
        <v>11.7</v>
      </c>
      <c r="E28" s="1051">
        <v>284000</v>
      </c>
      <c r="F28" s="1051"/>
      <c r="G28" s="842">
        <v>1931</v>
      </c>
      <c r="H28" s="845">
        <f>G28*11.7</f>
        <v>22592.699999999997</v>
      </c>
      <c r="I28" s="196">
        <v>6.79</v>
      </c>
    </row>
    <row r="29" spans="2:9" ht="23.1" customHeight="1" thickBot="1" x14ac:dyDescent="0.25">
      <c r="B29" s="262"/>
      <c r="C29" s="840" t="s">
        <v>111</v>
      </c>
      <c r="D29" s="890">
        <v>12.05</v>
      </c>
      <c r="E29" s="1081">
        <v>284000</v>
      </c>
      <c r="F29" s="1081"/>
      <c r="G29" s="848">
        <v>3039</v>
      </c>
      <c r="H29" s="289">
        <f>G29*12.05</f>
        <v>36619.950000000004</v>
      </c>
      <c r="I29" s="196">
        <v>10.7</v>
      </c>
    </row>
    <row r="30" spans="2:9" ht="23.25" customHeight="1" x14ac:dyDescent="0.2">
      <c r="B30" s="328"/>
      <c r="C30" s="950" t="s">
        <v>112</v>
      </c>
      <c r="D30" s="950"/>
      <c r="E30" s="1158">
        <v>330000</v>
      </c>
      <c r="F30" s="1158"/>
      <c r="G30" s="1082">
        <v>10800</v>
      </c>
      <c r="H30" s="1083"/>
      <c r="I30" s="633">
        <v>34</v>
      </c>
    </row>
    <row r="31" spans="2:9" ht="23.25" customHeight="1" x14ac:dyDescent="0.2">
      <c r="B31" s="327" t="s">
        <v>159</v>
      </c>
      <c r="C31" s="951" t="s">
        <v>246</v>
      </c>
      <c r="D31" s="951"/>
      <c r="E31" s="1051">
        <v>330000</v>
      </c>
      <c r="F31" s="1051"/>
      <c r="G31" s="1051">
        <v>17160</v>
      </c>
      <c r="H31" s="1069"/>
      <c r="I31" s="633">
        <v>52</v>
      </c>
    </row>
    <row r="32" spans="2:9" ht="23.25" customHeight="1" x14ac:dyDescent="0.2">
      <c r="B32" s="327"/>
      <c r="C32" s="951" t="s">
        <v>247</v>
      </c>
      <c r="D32" s="951"/>
      <c r="E32" s="1051">
        <v>330000</v>
      </c>
      <c r="F32" s="1051"/>
      <c r="G32" s="1051">
        <v>24090</v>
      </c>
      <c r="H32" s="1069"/>
      <c r="I32" s="633">
        <v>73</v>
      </c>
    </row>
    <row r="33" spans="2:9" ht="23.25" customHeight="1" x14ac:dyDescent="0.2">
      <c r="B33" s="327"/>
      <c r="C33" s="951" t="s">
        <v>225</v>
      </c>
      <c r="D33" s="951"/>
      <c r="E33" s="1157">
        <v>330000</v>
      </c>
      <c r="F33" s="1157"/>
      <c r="G33" s="1051">
        <v>95700</v>
      </c>
      <c r="H33" s="1069"/>
      <c r="I33" s="633">
        <v>290</v>
      </c>
    </row>
    <row r="34" spans="2:9" ht="23.25" customHeight="1" x14ac:dyDescent="0.2">
      <c r="B34" s="327"/>
      <c r="C34" s="951" t="s">
        <v>248</v>
      </c>
      <c r="D34" s="951"/>
      <c r="E34" s="1051">
        <v>330000</v>
      </c>
      <c r="F34" s="1051"/>
      <c r="G34" s="1051">
        <v>234300</v>
      </c>
      <c r="H34" s="1069"/>
      <c r="I34" s="633">
        <v>710</v>
      </c>
    </row>
    <row r="35" spans="2:9" ht="23.25" customHeight="1" thickBot="1" x14ac:dyDescent="0.25">
      <c r="B35" s="327"/>
      <c r="C35" s="1048" t="s">
        <v>249</v>
      </c>
      <c r="D35" s="1049"/>
      <c r="E35" s="1081">
        <v>330000</v>
      </c>
      <c r="F35" s="1081"/>
      <c r="G35" s="1039">
        <v>471900</v>
      </c>
      <c r="H35" s="1050"/>
      <c r="I35" s="633">
        <v>298</v>
      </c>
    </row>
    <row r="36" spans="2:9" ht="23.25" customHeight="1" thickBot="1" x14ac:dyDescent="0.25">
      <c r="B36" s="912" t="s">
        <v>261</v>
      </c>
      <c r="C36" s="1153" t="s">
        <v>262</v>
      </c>
      <c r="D36" s="1154"/>
      <c r="E36" s="1155">
        <v>390000</v>
      </c>
      <c r="F36" s="1156"/>
      <c r="G36" s="1155">
        <v>15600</v>
      </c>
      <c r="H36" s="1156"/>
      <c r="I36" s="633"/>
    </row>
    <row r="37" spans="2:9" ht="23.25" customHeight="1" x14ac:dyDescent="0.2">
      <c r="B37" s="1072" t="s">
        <v>236</v>
      </c>
      <c r="C37" s="839" t="s">
        <v>206</v>
      </c>
      <c r="D37" s="962">
        <v>5.8</v>
      </c>
      <c r="E37" s="1043">
        <v>300000</v>
      </c>
      <c r="F37" s="1044"/>
      <c r="G37" s="844">
        <v>375</v>
      </c>
      <c r="H37" s="851">
        <f>G37*5.8</f>
        <v>2175</v>
      </c>
      <c r="I37" s="196">
        <v>1.28</v>
      </c>
    </row>
    <row r="38" spans="2:9" ht="21.95" customHeight="1" x14ac:dyDescent="0.2">
      <c r="B38" s="1072"/>
      <c r="C38" s="516" t="s">
        <v>199</v>
      </c>
      <c r="D38" s="964"/>
      <c r="E38" s="1043">
        <v>300000</v>
      </c>
      <c r="F38" s="1044"/>
      <c r="G38" s="834">
        <v>480</v>
      </c>
      <c r="H38" s="226">
        <f>G38*D37</f>
        <v>2784</v>
      </c>
      <c r="I38" s="196" t="s">
        <v>198</v>
      </c>
    </row>
    <row r="39" spans="2:9" ht="21.95" customHeight="1" x14ac:dyDescent="0.2">
      <c r="B39" s="1072"/>
      <c r="C39" s="833" t="s">
        <v>103</v>
      </c>
      <c r="D39" s="1001">
        <v>6</v>
      </c>
      <c r="E39" s="1043">
        <v>300000</v>
      </c>
      <c r="F39" s="1044"/>
      <c r="G39" s="834">
        <v>576</v>
      </c>
      <c r="H39" s="226">
        <f>G39*6</f>
        <v>3456</v>
      </c>
      <c r="I39" s="196">
        <v>1.92</v>
      </c>
    </row>
    <row r="40" spans="2:9" ht="21.95" customHeight="1" x14ac:dyDescent="0.2">
      <c r="B40" s="1072"/>
      <c r="C40" s="833" t="s">
        <v>104</v>
      </c>
      <c r="D40" s="964"/>
      <c r="E40" s="1043">
        <v>300000</v>
      </c>
      <c r="F40" s="1044"/>
      <c r="G40" s="834">
        <v>735</v>
      </c>
      <c r="H40" s="226">
        <f>G40*6</f>
        <v>4410</v>
      </c>
      <c r="I40" s="196">
        <v>2.44</v>
      </c>
    </row>
    <row r="41" spans="2:9" ht="21.95" customHeight="1" x14ac:dyDescent="0.2">
      <c r="B41" s="269"/>
      <c r="C41" s="833" t="s">
        <v>224</v>
      </c>
      <c r="D41" s="888">
        <v>5.8</v>
      </c>
      <c r="E41" s="1043">
        <v>300000</v>
      </c>
      <c r="F41" s="1044"/>
      <c r="G41" s="834">
        <v>945</v>
      </c>
      <c r="H41" s="226">
        <f>G41*5.8</f>
        <v>5481</v>
      </c>
      <c r="I41" s="196">
        <v>2.9</v>
      </c>
    </row>
    <row r="42" spans="2:9" ht="21.95" customHeight="1" x14ac:dyDescent="0.2">
      <c r="B42" s="269"/>
      <c r="C42" s="833" t="s">
        <v>105</v>
      </c>
      <c r="D42" s="886">
        <v>6</v>
      </c>
      <c r="E42" s="1043">
        <v>300000</v>
      </c>
      <c r="F42" s="1044"/>
      <c r="G42" s="834">
        <v>870</v>
      </c>
      <c r="H42" s="226">
        <f>G42*6</f>
        <v>5220</v>
      </c>
      <c r="I42" s="196">
        <v>2.85</v>
      </c>
    </row>
    <row r="43" spans="2:9" ht="21.95" customHeight="1" x14ac:dyDescent="0.2">
      <c r="B43" s="269"/>
      <c r="C43" s="855" t="s">
        <v>197</v>
      </c>
      <c r="D43" s="1141">
        <v>10</v>
      </c>
      <c r="E43" s="1043">
        <v>300000</v>
      </c>
      <c r="F43" s="1044"/>
      <c r="G43" s="834">
        <v>1320</v>
      </c>
      <c r="H43" s="226">
        <f>G43*10</f>
        <v>13200</v>
      </c>
      <c r="I43" s="196">
        <v>4.4000000000000004</v>
      </c>
    </row>
    <row r="44" spans="2:9" ht="21.95" customHeight="1" x14ac:dyDescent="0.2">
      <c r="B44" s="269"/>
      <c r="C44" s="855" t="s">
        <v>188</v>
      </c>
      <c r="D44" s="1124"/>
      <c r="E44" s="1043">
        <v>300000</v>
      </c>
      <c r="F44" s="1044"/>
      <c r="G44" s="834">
        <v>1800</v>
      </c>
      <c r="H44" s="226">
        <f>G44*10</f>
        <v>18000</v>
      </c>
      <c r="I44" s="196">
        <v>6</v>
      </c>
    </row>
    <row r="45" spans="2:9" ht="21.95" customHeight="1" x14ac:dyDescent="0.2">
      <c r="B45" s="269"/>
      <c r="C45" s="889" t="s">
        <v>107</v>
      </c>
      <c r="D45" s="1140"/>
      <c r="E45" s="1043">
        <v>300000</v>
      </c>
      <c r="F45" s="1044"/>
      <c r="G45" s="887">
        <v>2530</v>
      </c>
      <c r="H45" s="226">
        <v>25300</v>
      </c>
      <c r="I45" s="196">
        <v>8.41</v>
      </c>
    </row>
    <row r="46" spans="2:9" ht="21.95" customHeight="1" x14ac:dyDescent="0.2">
      <c r="B46" s="269"/>
      <c r="C46" s="889" t="s">
        <v>266</v>
      </c>
      <c r="D46" s="1108">
        <v>12</v>
      </c>
      <c r="E46" s="1043">
        <v>300000</v>
      </c>
      <c r="F46" s="1044"/>
      <c r="G46" s="887">
        <v>4290</v>
      </c>
      <c r="H46" s="226">
        <v>51480</v>
      </c>
    </row>
    <row r="47" spans="2:9" ht="21.95" customHeight="1" thickBot="1" x14ac:dyDescent="0.25">
      <c r="B47" s="269"/>
      <c r="C47" s="833" t="s">
        <v>267</v>
      </c>
      <c r="D47" s="1108"/>
      <c r="E47" s="1043">
        <v>300000</v>
      </c>
      <c r="F47" s="1044"/>
      <c r="G47" s="834">
        <v>4590</v>
      </c>
      <c r="H47" s="349">
        <f>G47*12</f>
        <v>55080</v>
      </c>
    </row>
    <row r="48" spans="2:9" ht="21.95" hidden="1" customHeight="1" thickBot="1" x14ac:dyDescent="0.25">
      <c r="B48" s="269"/>
      <c r="C48" s="840" t="s">
        <v>182</v>
      </c>
      <c r="D48" s="595">
        <v>10.199999999999999</v>
      </c>
      <c r="E48" s="1086">
        <v>400000</v>
      </c>
      <c r="F48" s="1086"/>
      <c r="G48" s="595">
        <v>3364</v>
      </c>
      <c r="H48" s="680">
        <f>G48*10.2</f>
        <v>34312.799999999996</v>
      </c>
    </row>
    <row r="49" spans="2:9" ht="24.95" customHeight="1" x14ac:dyDescent="0.2">
      <c r="B49" s="846" t="s">
        <v>140</v>
      </c>
      <c r="C49" s="854" t="s">
        <v>226</v>
      </c>
      <c r="D49" s="1142">
        <v>6</v>
      </c>
      <c r="E49" s="1109">
        <v>341000</v>
      </c>
      <c r="F49" s="1109"/>
      <c r="G49" s="673">
        <v>295</v>
      </c>
      <c r="H49" s="674">
        <f t="shared" ref="H49:H57" si="0">G49*6</f>
        <v>1770</v>
      </c>
      <c r="I49" s="633">
        <v>0.86</v>
      </c>
    </row>
    <row r="50" spans="2:9" ht="24.95" customHeight="1" x14ac:dyDescent="0.2">
      <c r="B50" s="847"/>
      <c r="C50" s="855" t="s">
        <v>273</v>
      </c>
      <c r="D50" s="1124"/>
      <c r="E50" s="1102">
        <v>336000</v>
      </c>
      <c r="F50" s="1102"/>
      <c r="G50" s="675">
        <v>570</v>
      </c>
      <c r="H50" s="669">
        <f>G50*6</f>
        <v>3420</v>
      </c>
      <c r="I50" s="633"/>
    </row>
    <row r="51" spans="2:9" ht="24.95" customHeight="1" x14ac:dyDescent="0.2">
      <c r="B51" s="211"/>
      <c r="C51" s="855" t="s">
        <v>57</v>
      </c>
      <c r="D51" s="1124"/>
      <c r="E51" s="1102">
        <v>335000</v>
      </c>
      <c r="F51" s="1102"/>
      <c r="G51" s="675">
        <v>456</v>
      </c>
      <c r="H51" s="669">
        <f>G51*6</f>
        <v>2736</v>
      </c>
      <c r="I51" s="633">
        <v>1.36</v>
      </c>
    </row>
    <row r="52" spans="2:9" ht="23.25" customHeight="1" x14ac:dyDescent="0.2">
      <c r="B52" s="211"/>
      <c r="C52" s="855" t="s">
        <v>133</v>
      </c>
      <c r="D52" s="1124"/>
      <c r="E52" s="1117">
        <v>315000</v>
      </c>
      <c r="F52" s="1118"/>
      <c r="G52" s="675">
        <v>570</v>
      </c>
      <c r="H52" s="669">
        <f>G52*6</f>
        <v>3420</v>
      </c>
      <c r="I52" s="633">
        <v>1.8</v>
      </c>
    </row>
    <row r="53" spans="2:9" ht="23.25" customHeight="1" x14ac:dyDescent="0.2">
      <c r="B53" s="211"/>
      <c r="C53" s="855" t="s">
        <v>240</v>
      </c>
      <c r="D53" s="1124"/>
      <c r="E53" s="1117">
        <v>335000</v>
      </c>
      <c r="F53" s="1118"/>
      <c r="G53" s="675">
        <v>490</v>
      </c>
      <c r="H53" s="669">
        <f>G53*6</f>
        <v>2940</v>
      </c>
      <c r="I53" s="633">
        <v>1.46</v>
      </c>
    </row>
    <row r="54" spans="2:9" ht="23.25" customHeight="1" thickBot="1" x14ac:dyDescent="0.25">
      <c r="B54" s="829"/>
      <c r="C54" s="853" t="s">
        <v>125</v>
      </c>
      <c r="D54" s="1125"/>
      <c r="E54" s="1115">
        <v>320000</v>
      </c>
      <c r="F54" s="1116"/>
      <c r="G54" s="676">
        <v>770</v>
      </c>
      <c r="H54" s="677">
        <f>G54*6</f>
        <v>4620</v>
      </c>
      <c r="I54" s="633">
        <v>2.4</v>
      </c>
    </row>
    <row r="55" spans="2:9" ht="24.95" customHeight="1" thickBot="1" x14ac:dyDescent="0.25">
      <c r="B55" s="791" t="s">
        <v>30</v>
      </c>
      <c r="C55" s="856" t="s">
        <v>31</v>
      </c>
      <c r="D55" s="793" t="s">
        <v>96</v>
      </c>
      <c r="E55" s="1126" t="s">
        <v>3</v>
      </c>
      <c r="F55" s="1128"/>
      <c r="G55" s="793" t="s">
        <v>2</v>
      </c>
      <c r="H55" s="794" t="s">
        <v>100</v>
      </c>
    </row>
    <row r="56" spans="2:9" ht="23.25" customHeight="1" x14ac:dyDescent="0.2">
      <c r="B56" s="284"/>
      <c r="C56" s="854" t="s">
        <v>251</v>
      </c>
      <c r="D56" s="1142">
        <v>6</v>
      </c>
      <c r="E56" s="1145">
        <v>300000</v>
      </c>
      <c r="F56" s="1146"/>
      <c r="G56" s="673">
        <v>585</v>
      </c>
      <c r="H56" s="674">
        <f>G56*6</f>
        <v>3510</v>
      </c>
      <c r="I56" s="633">
        <v>1.95</v>
      </c>
    </row>
    <row r="57" spans="2:9" ht="23.25" customHeight="1" x14ac:dyDescent="0.2">
      <c r="B57" s="211" t="s">
        <v>140</v>
      </c>
      <c r="C57" s="855" t="s">
        <v>124</v>
      </c>
      <c r="D57" s="1124"/>
      <c r="E57" s="1117">
        <v>300000</v>
      </c>
      <c r="F57" s="1118"/>
      <c r="G57" s="675">
        <v>900</v>
      </c>
      <c r="H57" s="669">
        <f t="shared" si="0"/>
        <v>5400</v>
      </c>
      <c r="I57" s="633">
        <v>3.06</v>
      </c>
    </row>
    <row r="58" spans="2:9" ht="23.25" customHeight="1" x14ac:dyDescent="0.2">
      <c r="B58" s="828"/>
      <c r="C58" s="855" t="s">
        <v>245</v>
      </c>
      <c r="D58" s="1124"/>
      <c r="E58" s="1117">
        <v>300000</v>
      </c>
      <c r="F58" s="1118"/>
      <c r="G58" s="855">
        <v>830</v>
      </c>
      <c r="H58" s="672">
        <f>G58*6</f>
        <v>4980</v>
      </c>
      <c r="I58" s="196">
        <v>2.76</v>
      </c>
    </row>
    <row r="59" spans="2:9" ht="23.25" customHeight="1" x14ac:dyDescent="0.2">
      <c r="B59" s="795"/>
      <c r="C59" s="855" t="s">
        <v>242</v>
      </c>
      <c r="D59" s="1124"/>
      <c r="E59" s="1117">
        <v>300000</v>
      </c>
      <c r="F59" s="1118"/>
      <c r="G59" s="855">
        <v>918</v>
      </c>
      <c r="H59" s="672">
        <f t="shared" ref="H59:H60" si="1">G59*6</f>
        <v>5508</v>
      </c>
      <c r="I59" s="196">
        <v>3.06</v>
      </c>
    </row>
    <row r="60" spans="2:9" ht="23.25" customHeight="1" x14ac:dyDescent="0.2">
      <c r="B60" s="828"/>
      <c r="C60" s="855" t="s">
        <v>243</v>
      </c>
      <c r="D60" s="1124"/>
      <c r="E60" s="1117">
        <v>300000</v>
      </c>
      <c r="F60" s="1118"/>
      <c r="G60" s="855">
        <v>1377</v>
      </c>
      <c r="H60" s="672">
        <f t="shared" si="1"/>
        <v>8262</v>
      </c>
      <c r="I60" s="196">
        <v>4.59</v>
      </c>
    </row>
    <row r="61" spans="2:9" ht="23.25" customHeight="1" x14ac:dyDescent="0.2">
      <c r="B61" s="222"/>
      <c r="C61" s="855" t="s">
        <v>122</v>
      </c>
      <c r="D61" s="1124"/>
      <c r="E61" s="1117">
        <v>315000</v>
      </c>
      <c r="F61" s="1118"/>
      <c r="G61" s="675">
        <v>1135</v>
      </c>
      <c r="H61" s="669">
        <f>G61*6</f>
        <v>6810</v>
      </c>
      <c r="I61" s="196">
        <v>3.6</v>
      </c>
    </row>
    <row r="62" spans="2:9" ht="23.25" customHeight="1" x14ac:dyDescent="0.2">
      <c r="B62" s="222"/>
      <c r="C62" s="855" t="s">
        <v>120</v>
      </c>
      <c r="D62" s="1124"/>
      <c r="E62" s="1117">
        <v>316000</v>
      </c>
      <c r="F62" s="1118"/>
      <c r="G62" s="675">
        <v>1200</v>
      </c>
      <c r="H62" s="669">
        <f t="shared" ref="H62:H70" si="2">G62*6</f>
        <v>7200</v>
      </c>
      <c r="I62" s="196">
        <v>3.8</v>
      </c>
    </row>
    <row r="63" spans="2:9" ht="23.25" customHeight="1" x14ac:dyDescent="0.2">
      <c r="B63" s="222"/>
      <c r="C63" s="855" t="s">
        <v>244</v>
      </c>
      <c r="D63" s="1124"/>
      <c r="E63" s="1117">
        <v>300000</v>
      </c>
      <c r="F63" s="1118"/>
      <c r="G63" s="675">
        <v>1605</v>
      </c>
      <c r="H63" s="669">
        <f t="shared" si="2"/>
        <v>9630</v>
      </c>
      <c r="I63" s="196">
        <v>5.35</v>
      </c>
    </row>
    <row r="64" spans="2:9" ht="23.25" customHeight="1" x14ac:dyDescent="0.2">
      <c r="B64" s="222"/>
      <c r="C64" s="855" t="s">
        <v>203</v>
      </c>
      <c r="D64" s="1124"/>
      <c r="E64" s="1117">
        <v>320000</v>
      </c>
      <c r="F64" s="1118"/>
      <c r="G64" s="675">
        <v>1600</v>
      </c>
      <c r="H64" s="669">
        <f>G64*6</f>
        <v>9600</v>
      </c>
      <c r="I64" s="196">
        <v>5</v>
      </c>
    </row>
    <row r="65" spans="2:9" ht="23.25" customHeight="1" x14ac:dyDescent="0.2">
      <c r="B65" s="222"/>
      <c r="C65" s="855" t="s">
        <v>121</v>
      </c>
      <c r="D65" s="1140"/>
      <c r="E65" s="1117">
        <v>315000</v>
      </c>
      <c r="F65" s="1118"/>
      <c r="G65" s="675">
        <v>2365</v>
      </c>
      <c r="H65" s="669">
        <f t="shared" si="2"/>
        <v>14190</v>
      </c>
      <c r="I65" s="196">
        <v>7.5</v>
      </c>
    </row>
    <row r="66" spans="2:9" ht="23.25" customHeight="1" x14ac:dyDescent="0.2">
      <c r="B66" s="276"/>
      <c r="C66" s="857" t="s">
        <v>239</v>
      </c>
      <c r="D66" s="1124">
        <v>12.05</v>
      </c>
      <c r="E66" s="1143">
        <v>300000</v>
      </c>
      <c r="F66" s="1144"/>
      <c r="G66" s="675">
        <v>2820</v>
      </c>
      <c r="H66" s="669">
        <f>G66*12.05</f>
        <v>33981</v>
      </c>
      <c r="I66" s="196">
        <v>9.4</v>
      </c>
    </row>
    <row r="67" spans="2:9" ht="23.25" customHeight="1" x14ac:dyDescent="0.2">
      <c r="B67" s="276"/>
      <c r="C67" s="855" t="s">
        <v>231</v>
      </c>
      <c r="D67" s="1140"/>
      <c r="E67" s="1102">
        <v>310000</v>
      </c>
      <c r="F67" s="1102"/>
      <c r="G67" s="675">
        <v>2170</v>
      </c>
      <c r="H67" s="669">
        <f>G67*12.05</f>
        <v>26148.5</v>
      </c>
      <c r="I67" s="196">
        <v>7</v>
      </c>
    </row>
    <row r="68" spans="2:9" ht="23.25" customHeight="1" x14ac:dyDescent="0.2">
      <c r="B68" s="276"/>
      <c r="C68" s="855" t="s">
        <v>229</v>
      </c>
      <c r="D68" s="1124">
        <v>6</v>
      </c>
      <c r="E68" s="1102">
        <v>315000</v>
      </c>
      <c r="F68" s="1102"/>
      <c r="G68" s="675">
        <v>2048</v>
      </c>
      <c r="H68" s="669">
        <f t="shared" si="2"/>
        <v>12288</v>
      </c>
      <c r="I68" s="196">
        <v>6.5</v>
      </c>
    </row>
    <row r="69" spans="2:9" ht="23.25" customHeight="1" thickBot="1" x14ac:dyDescent="0.25">
      <c r="B69" s="598"/>
      <c r="C69" s="853" t="s">
        <v>187</v>
      </c>
      <c r="D69" s="1125"/>
      <c r="E69" s="1110">
        <v>315000</v>
      </c>
      <c r="F69" s="1110"/>
      <c r="G69" s="676">
        <v>2993</v>
      </c>
      <c r="H69" s="677">
        <f t="shared" si="2"/>
        <v>17958</v>
      </c>
      <c r="I69" s="196">
        <v>9.5</v>
      </c>
    </row>
    <row r="70" spans="2:9" s="210" customFormat="1" ht="23.25" customHeight="1" thickBot="1" x14ac:dyDescent="0.25">
      <c r="B70" s="913" t="s">
        <v>127</v>
      </c>
      <c r="C70" s="914" t="s">
        <v>126</v>
      </c>
      <c r="D70" s="914">
        <v>5.8</v>
      </c>
      <c r="E70" s="1151">
        <v>320000</v>
      </c>
      <c r="F70" s="1152"/>
      <c r="G70" s="915">
        <v>420</v>
      </c>
      <c r="H70" s="916">
        <f t="shared" si="2"/>
        <v>2520</v>
      </c>
      <c r="I70" s="210">
        <v>1.31</v>
      </c>
    </row>
    <row r="71" spans="2:9" ht="23.25" customHeight="1" x14ac:dyDescent="0.2">
      <c r="B71" s="211" t="s">
        <v>19</v>
      </c>
      <c r="C71" s="839">
        <v>6.5</v>
      </c>
      <c r="D71" s="218">
        <v>11.7</v>
      </c>
      <c r="E71" s="1005">
        <v>315000</v>
      </c>
      <c r="F71" s="1006"/>
      <c r="G71" s="844">
        <v>1937</v>
      </c>
      <c r="H71" s="221">
        <f>G71*D71</f>
        <v>22662.899999999998</v>
      </c>
      <c r="I71" s="196">
        <v>6.15</v>
      </c>
    </row>
    <row r="72" spans="2:9" ht="23.25" customHeight="1" x14ac:dyDescent="0.2">
      <c r="B72" s="211"/>
      <c r="C72" s="833">
        <v>8</v>
      </c>
      <c r="D72" s="1131">
        <v>12.05</v>
      </c>
      <c r="E72" s="997">
        <v>310000</v>
      </c>
      <c r="F72" s="998"/>
      <c r="G72" s="842">
        <v>2186</v>
      </c>
      <c r="H72" s="226">
        <f>G72*12</f>
        <v>26232</v>
      </c>
      <c r="I72" s="196">
        <v>7.05</v>
      </c>
    </row>
    <row r="73" spans="2:9" ht="23.25" customHeight="1" x14ac:dyDescent="0.2">
      <c r="B73" s="222"/>
      <c r="C73" s="833">
        <v>10</v>
      </c>
      <c r="D73" s="1131"/>
      <c r="E73" s="997">
        <v>320000</v>
      </c>
      <c r="F73" s="998"/>
      <c r="G73" s="842">
        <v>2880</v>
      </c>
      <c r="H73" s="226">
        <f>G73*12</f>
        <v>34560</v>
      </c>
      <c r="I73" s="196">
        <v>9</v>
      </c>
    </row>
    <row r="74" spans="2:9" ht="23.25" customHeight="1" x14ac:dyDescent="0.2">
      <c r="B74" s="227"/>
      <c r="C74" s="833">
        <v>12</v>
      </c>
      <c r="D74" s="1131"/>
      <c r="E74" s="997">
        <v>320000</v>
      </c>
      <c r="F74" s="998"/>
      <c r="G74" s="842">
        <v>3456</v>
      </c>
      <c r="H74" s="226">
        <f>G74*12</f>
        <v>41472</v>
      </c>
      <c r="I74" s="196">
        <v>10.8</v>
      </c>
    </row>
    <row r="75" spans="2:9" ht="23.25" customHeight="1" x14ac:dyDescent="0.2">
      <c r="B75" s="227"/>
      <c r="C75" s="833">
        <v>14</v>
      </c>
      <c r="D75" s="1131"/>
      <c r="E75" s="997">
        <v>340000</v>
      </c>
      <c r="F75" s="998"/>
      <c r="G75" s="842">
        <v>4320</v>
      </c>
      <c r="H75" s="226">
        <f>G75*12</f>
        <v>51840</v>
      </c>
      <c r="I75" s="196">
        <v>12.7</v>
      </c>
    </row>
    <row r="76" spans="2:9" ht="23.25" customHeight="1" thickBot="1" x14ac:dyDescent="0.25">
      <c r="B76" s="227"/>
      <c r="C76" s="840">
        <v>16</v>
      </c>
      <c r="D76" s="1132"/>
      <c r="E76" s="1039">
        <v>340000</v>
      </c>
      <c r="F76" s="1040"/>
      <c r="G76" s="848">
        <v>4930</v>
      </c>
      <c r="H76" s="283">
        <f>G76*12</f>
        <v>59160</v>
      </c>
      <c r="I76" s="196">
        <v>14.5</v>
      </c>
    </row>
    <row r="77" spans="2:9" ht="24.95" customHeight="1" thickBot="1" x14ac:dyDescent="0.25">
      <c r="B77" s="1187" t="s">
        <v>278</v>
      </c>
      <c r="C77" s="1190" t="s">
        <v>116</v>
      </c>
      <c r="D77" s="1191"/>
      <c r="E77" s="1184"/>
      <c r="F77" s="1185"/>
      <c r="G77" s="1186"/>
      <c r="H77" s="1195">
        <v>6400</v>
      </c>
    </row>
    <row r="78" spans="2:9" ht="24.95" customHeight="1" thickBot="1" x14ac:dyDescent="0.25">
      <c r="B78" s="1188"/>
      <c r="C78" s="1153" t="s">
        <v>274</v>
      </c>
      <c r="D78" s="1154"/>
      <c r="E78" s="1192"/>
      <c r="F78" s="1193"/>
      <c r="G78" s="1194"/>
      <c r="H78" s="1195">
        <v>9800</v>
      </c>
    </row>
    <row r="79" spans="2:9" ht="24.95" customHeight="1" thickBot="1" x14ac:dyDescent="0.25">
      <c r="B79" s="1188"/>
      <c r="C79" s="1190" t="s">
        <v>117</v>
      </c>
      <c r="D79" s="1191"/>
      <c r="E79" s="1192"/>
      <c r="F79" s="1193"/>
      <c r="G79" s="1194"/>
      <c r="H79" s="1195">
        <v>10850</v>
      </c>
    </row>
    <row r="80" spans="2:9" ht="24.95" customHeight="1" thickBot="1" x14ac:dyDescent="0.25">
      <c r="B80" s="1189"/>
      <c r="C80" s="1153" t="s">
        <v>160</v>
      </c>
      <c r="D80" s="1154"/>
      <c r="E80" s="1192"/>
      <c r="F80" s="1193"/>
      <c r="G80" s="1194"/>
      <c r="H80" s="1195">
        <v>4350</v>
      </c>
    </row>
    <row r="81" spans="1:8" ht="30" hidden="1" customHeight="1" thickBot="1" x14ac:dyDescent="0.25">
      <c r="B81" s="317"/>
      <c r="C81" s="986" t="s">
        <v>117</v>
      </c>
      <c r="D81" s="988"/>
      <c r="E81" s="1112"/>
      <c r="F81" s="1113"/>
      <c r="G81" s="1114"/>
      <c r="H81" s="724">
        <v>10150</v>
      </c>
    </row>
    <row r="82" spans="1:8" ht="23.25" customHeight="1" x14ac:dyDescent="0.2">
      <c r="B82" s="1009" t="s">
        <v>153</v>
      </c>
      <c r="C82" s="950" t="s">
        <v>154</v>
      </c>
      <c r="D82" s="950"/>
      <c r="E82" s="1017" t="s">
        <v>155</v>
      </c>
      <c r="F82" s="1017"/>
      <c r="G82" s="1017"/>
      <c r="H82" s="277">
        <v>1200</v>
      </c>
    </row>
    <row r="83" spans="1:8" ht="24" customHeight="1" x14ac:dyDescent="0.2">
      <c r="B83" s="1010"/>
      <c r="C83" s="951" t="s">
        <v>156</v>
      </c>
      <c r="D83" s="951"/>
      <c r="E83" s="1018" t="s">
        <v>157</v>
      </c>
      <c r="F83" s="1018"/>
      <c r="G83" s="1018"/>
      <c r="H83" s="226">
        <v>2250</v>
      </c>
    </row>
    <row r="84" spans="1:8" ht="24" customHeight="1" x14ac:dyDescent="0.2">
      <c r="B84" s="1010"/>
      <c r="C84" s="951" t="s">
        <v>156</v>
      </c>
      <c r="D84" s="951"/>
      <c r="E84" s="1018" t="s">
        <v>158</v>
      </c>
      <c r="F84" s="1018"/>
      <c r="G84" s="1018"/>
      <c r="H84" s="226">
        <v>1700</v>
      </c>
    </row>
    <row r="85" spans="1:8" ht="21.75" customHeight="1" thickBot="1" x14ac:dyDescent="0.25">
      <c r="B85" s="1011"/>
      <c r="C85" s="1104" t="s">
        <v>156</v>
      </c>
      <c r="D85" s="1104"/>
      <c r="E85" s="1103" t="s">
        <v>220</v>
      </c>
      <c r="F85" s="1103"/>
      <c r="G85" s="1103"/>
      <c r="H85" s="678">
        <v>1550</v>
      </c>
    </row>
    <row r="86" spans="1:8" ht="23.25" customHeight="1" x14ac:dyDescent="0.2">
      <c r="A86" s="320"/>
      <c r="B86" s="379" t="s">
        <v>134</v>
      </c>
      <c r="C86" s="839" t="s">
        <v>135</v>
      </c>
      <c r="D86" s="983" t="s">
        <v>143</v>
      </c>
      <c r="E86" s="984"/>
      <c r="F86" s="984"/>
      <c r="G86" s="985"/>
      <c r="H86" s="378">
        <v>260</v>
      </c>
    </row>
    <row r="87" spans="1:8" ht="23.25" customHeight="1" x14ac:dyDescent="0.2">
      <c r="A87" s="313"/>
      <c r="B87" s="325"/>
      <c r="C87" s="833" t="s">
        <v>136</v>
      </c>
      <c r="D87" s="983"/>
      <c r="E87" s="984"/>
      <c r="F87" s="984"/>
      <c r="G87" s="985"/>
      <c r="H87" s="322">
        <v>170</v>
      </c>
    </row>
    <row r="88" spans="1:8" ht="23.25" customHeight="1" thickBot="1" x14ac:dyDescent="0.25">
      <c r="A88" s="313"/>
      <c r="B88" s="325"/>
      <c r="C88" s="840" t="s">
        <v>137</v>
      </c>
      <c r="D88" s="983"/>
      <c r="E88" s="984"/>
      <c r="F88" s="984"/>
      <c r="G88" s="985"/>
      <c r="H88" s="385">
        <v>100</v>
      </c>
    </row>
    <row r="89" spans="1:8" ht="26.25" customHeight="1" thickBot="1" x14ac:dyDescent="0.25">
      <c r="A89" s="313"/>
      <c r="B89" s="526" t="s">
        <v>213</v>
      </c>
      <c r="C89" s="850"/>
      <c r="D89" s="1076" t="s">
        <v>215</v>
      </c>
      <c r="E89" s="1077"/>
      <c r="F89" s="1077"/>
      <c r="G89" s="1078"/>
      <c r="H89" s="386">
        <v>1230</v>
      </c>
    </row>
    <row r="90" spans="1:8" ht="23.25" customHeight="1" x14ac:dyDescent="0.2">
      <c r="A90" s="320"/>
      <c r="B90" s="795" t="s">
        <v>144</v>
      </c>
      <c r="C90" s="527">
        <v>3.2</v>
      </c>
      <c r="D90" s="1073" t="s">
        <v>253</v>
      </c>
      <c r="E90" s="1073"/>
      <c r="F90" s="1073"/>
      <c r="G90" s="1073"/>
      <c r="H90" s="378">
        <v>2550</v>
      </c>
    </row>
    <row r="91" spans="1:8" ht="23.25" customHeight="1" x14ac:dyDescent="0.2">
      <c r="A91" s="320"/>
      <c r="B91" s="379"/>
      <c r="C91" s="524">
        <v>4</v>
      </c>
      <c r="D91" s="1074"/>
      <c r="E91" s="1074"/>
      <c r="F91" s="1074"/>
      <c r="G91" s="1074"/>
      <c r="H91" s="322">
        <v>2550</v>
      </c>
    </row>
    <row r="92" spans="1:8" ht="31.9" customHeight="1" x14ac:dyDescent="0.2">
      <c r="A92" s="320"/>
      <c r="B92" s="379"/>
      <c r="C92" s="525" t="s">
        <v>210</v>
      </c>
      <c r="D92" s="1036"/>
      <c r="E92" s="1037"/>
      <c r="F92" s="1037"/>
      <c r="G92" s="1038"/>
      <c r="H92" s="322">
        <v>2875</v>
      </c>
    </row>
    <row r="93" spans="1:8" ht="23.25" customHeight="1" thickBot="1" x14ac:dyDescent="0.25">
      <c r="A93" s="320"/>
      <c r="B93" s="379"/>
      <c r="C93" s="525" t="s">
        <v>209</v>
      </c>
      <c r="D93" s="1036"/>
      <c r="E93" s="1037"/>
      <c r="F93" s="1037"/>
      <c r="G93" s="1038"/>
      <c r="H93" s="322">
        <v>3450</v>
      </c>
    </row>
    <row r="94" spans="1:8" ht="24.95" customHeight="1" x14ac:dyDescent="0.2">
      <c r="A94" s="313"/>
      <c r="B94" s="1088" t="s">
        <v>201</v>
      </c>
      <c r="C94" s="1090">
        <v>1.2</v>
      </c>
      <c r="D94" s="1090"/>
      <c r="E94" s="1082" t="s">
        <v>272</v>
      </c>
      <c r="F94" s="1082"/>
      <c r="G94" s="1082"/>
      <c r="H94" s="321">
        <v>350</v>
      </c>
    </row>
    <row r="95" spans="1:8" ht="24.95" customHeight="1" x14ac:dyDescent="0.2">
      <c r="A95" s="313"/>
      <c r="B95" s="1064"/>
      <c r="C95" s="1148">
        <v>5</v>
      </c>
      <c r="D95" s="1149"/>
      <c r="E95" s="997" t="s">
        <v>272</v>
      </c>
      <c r="F95" s="1150"/>
      <c r="G95" s="998"/>
      <c r="H95" s="378">
        <v>340</v>
      </c>
    </row>
    <row r="96" spans="1:8" ht="24.95" customHeight="1" x14ac:dyDescent="0.2">
      <c r="A96" s="313"/>
      <c r="B96" s="1089"/>
      <c r="C96" s="1091">
        <v>6.5</v>
      </c>
      <c r="D96" s="1091"/>
      <c r="E96" s="1051" t="s">
        <v>202</v>
      </c>
      <c r="F96" s="1051"/>
      <c r="G96" s="1051"/>
      <c r="H96" s="322">
        <v>250</v>
      </c>
    </row>
    <row r="97" spans="1:8" ht="24.95" customHeight="1" thickBot="1" x14ac:dyDescent="0.25">
      <c r="A97" s="313"/>
      <c r="B97" s="1065"/>
      <c r="C97" s="1066">
        <v>8</v>
      </c>
      <c r="D97" s="1066"/>
      <c r="E97" s="1053"/>
      <c r="F97" s="1053"/>
      <c r="G97" s="1053"/>
      <c r="H97" s="323">
        <v>250</v>
      </c>
    </row>
    <row r="99" spans="1:8" ht="13.5" thickBot="1" x14ac:dyDescent="0.25"/>
    <row r="100" spans="1:8" ht="24.75" customHeight="1" thickBot="1" x14ac:dyDescent="0.25">
      <c r="B100" s="796" t="s">
        <v>30</v>
      </c>
      <c r="C100" s="1126" t="s">
        <v>31</v>
      </c>
      <c r="D100" s="1127"/>
      <c r="E100" s="1127"/>
      <c r="F100" s="1127"/>
      <c r="G100" s="1128"/>
      <c r="H100" s="794" t="s">
        <v>100</v>
      </c>
    </row>
    <row r="101" spans="1:8" ht="76.5" customHeight="1" thickBot="1" x14ac:dyDescent="0.25">
      <c r="A101" s="313"/>
      <c r="B101" s="387" t="s">
        <v>162</v>
      </c>
      <c r="C101" s="989" t="s">
        <v>163</v>
      </c>
      <c r="D101" s="989"/>
      <c r="E101" s="990" t="s">
        <v>165</v>
      </c>
      <c r="F101" s="990"/>
      <c r="G101" s="990"/>
      <c r="H101" s="386">
        <v>75</v>
      </c>
    </row>
    <row r="102" spans="1:8" ht="74.25" customHeight="1" thickBot="1" x14ac:dyDescent="0.25">
      <c r="A102" s="313"/>
      <c r="B102" s="387" t="s">
        <v>166</v>
      </c>
      <c r="C102" s="989" t="s">
        <v>167</v>
      </c>
      <c r="D102" s="989"/>
      <c r="E102" s="990" t="s">
        <v>168</v>
      </c>
      <c r="F102" s="990"/>
      <c r="G102" s="990"/>
      <c r="H102" s="386">
        <v>186</v>
      </c>
    </row>
    <row r="103" spans="1:8" ht="72.75" customHeight="1" thickBot="1" x14ac:dyDescent="0.25">
      <c r="A103" s="313"/>
      <c r="B103" s="388" t="s">
        <v>171</v>
      </c>
      <c r="C103" s="989" t="s">
        <v>167</v>
      </c>
      <c r="D103" s="989"/>
      <c r="E103" s="990" t="s">
        <v>168</v>
      </c>
      <c r="F103" s="990"/>
      <c r="G103" s="990"/>
      <c r="H103" s="386">
        <v>300</v>
      </c>
    </row>
    <row r="104" spans="1:8" ht="76.5" customHeight="1" thickBot="1" x14ac:dyDescent="0.25">
      <c r="A104" s="313"/>
      <c r="B104" s="388" t="s">
        <v>172</v>
      </c>
      <c r="C104" s="989" t="s">
        <v>167</v>
      </c>
      <c r="D104" s="989"/>
      <c r="E104" s="990" t="s">
        <v>168</v>
      </c>
      <c r="F104" s="990"/>
      <c r="G104" s="990"/>
      <c r="H104" s="386">
        <v>330</v>
      </c>
    </row>
    <row r="105" spans="1:8" ht="71.25" customHeight="1" thickBot="1" x14ac:dyDescent="0.25">
      <c r="A105" s="313"/>
      <c r="B105" s="387" t="s">
        <v>170</v>
      </c>
      <c r="C105" s="989" t="s">
        <v>167</v>
      </c>
      <c r="D105" s="989"/>
      <c r="E105" s="990" t="s">
        <v>168</v>
      </c>
      <c r="F105" s="990"/>
      <c r="G105" s="990"/>
      <c r="H105" s="386">
        <v>240</v>
      </c>
    </row>
    <row r="106" spans="1:8" ht="81" customHeight="1" thickBot="1" x14ac:dyDescent="0.25">
      <c r="A106" s="313"/>
      <c r="B106" s="388" t="s">
        <v>169</v>
      </c>
      <c r="C106" s="989" t="s">
        <v>167</v>
      </c>
      <c r="D106" s="989"/>
      <c r="E106" s="990" t="s">
        <v>168</v>
      </c>
      <c r="F106" s="990"/>
      <c r="G106" s="990"/>
      <c r="H106" s="386">
        <v>340</v>
      </c>
    </row>
    <row r="107" spans="1:8" ht="79.5" customHeight="1" thickBot="1" x14ac:dyDescent="0.25">
      <c r="A107" s="313"/>
      <c r="B107" s="388" t="s">
        <v>173</v>
      </c>
      <c r="C107" s="989" t="s">
        <v>175</v>
      </c>
      <c r="D107" s="989"/>
      <c r="E107" s="990"/>
      <c r="F107" s="990"/>
      <c r="G107" s="990"/>
      <c r="H107" s="386">
        <v>600</v>
      </c>
    </row>
    <row r="108" spans="1:8" ht="80.25" customHeight="1" thickBot="1" x14ac:dyDescent="0.25">
      <c r="A108" s="313"/>
      <c r="B108" s="388" t="s">
        <v>174</v>
      </c>
      <c r="C108" s="989"/>
      <c r="D108" s="989"/>
      <c r="E108" s="990" t="s">
        <v>178</v>
      </c>
      <c r="F108" s="990"/>
      <c r="G108" s="990"/>
      <c r="H108" s="386" t="s">
        <v>179</v>
      </c>
    </row>
    <row r="109" spans="1:8" ht="84" customHeight="1" thickBot="1" x14ac:dyDescent="0.25">
      <c r="A109" s="313"/>
      <c r="B109" s="406" t="s">
        <v>176</v>
      </c>
      <c r="C109" s="989"/>
      <c r="D109" s="989"/>
      <c r="E109" s="990" t="s">
        <v>178</v>
      </c>
      <c r="F109" s="990"/>
      <c r="G109" s="990"/>
      <c r="H109" s="386" t="s">
        <v>181</v>
      </c>
    </row>
    <row r="110" spans="1:8" ht="75.75" customHeight="1" thickBot="1" x14ac:dyDescent="0.25">
      <c r="A110" s="313"/>
      <c r="B110" s="406" t="s">
        <v>183</v>
      </c>
      <c r="C110" s="989"/>
      <c r="D110" s="989"/>
      <c r="E110" s="990" t="s">
        <v>180</v>
      </c>
      <c r="F110" s="990"/>
      <c r="G110" s="990"/>
      <c r="H110" s="386" t="s">
        <v>179</v>
      </c>
    </row>
    <row r="111" spans="1:8" ht="94.5" customHeight="1" thickBot="1" x14ac:dyDescent="0.25">
      <c r="A111" s="313"/>
      <c r="B111" s="406" t="s">
        <v>184</v>
      </c>
      <c r="C111" s="989"/>
      <c r="D111" s="989"/>
      <c r="E111" s="990" t="s">
        <v>180</v>
      </c>
      <c r="F111" s="990"/>
      <c r="G111" s="990"/>
      <c r="H111" s="386" t="s">
        <v>181</v>
      </c>
    </row>
    <row r="113" spans="2:8" ht="15.75" customHeight="1" x14ac:dyDescent="0.2">
      <c r="B113" s="1123" t="s">
        <v>237</v>
      </c>
      <c r="C113" s="1123"/>
      <c r="D113" s="1123"/>
      <c r="E113" s="1123"/>
      <c r="F113" s="1123"/>
      <c r="G113" s="1119" t="s">
        <v>128</v>
      </c>
      <c r="H113" s="1119"/>
    </row>
    <row r="114" spans="2:8" ht="20.25" x14ac:dyDescent="0.2">
      <c r="E114" s="831"/>
      <c r="F114" s="831"/>
      <c r="G114" s="1119"/>
      <c r="H114" s="1119"/>
    </row>
  </sheetData>
  <mergeCells count="160">
    <mergeCell ref="G10:H10"/>
    <mergeCell ref="M10:N10"/>
    <mergeCell ref="E11:F11"/>
    <mergeCell ref="M11:N11"/>
    <mergeCell ref="E12:F12"/>
    <mergeCell ref="M12:N13"/>
    <mergeCell ref="C3:F3"/>
    <mergeCell ref="G5:H5"/>
    <mergeCell ref="M6:N6"/>
    <mergeCell ref="G8:H9"/>
    <mergeCell ref="D13:D16"/>
    <mergeCell ref="E13:F13"/>
    <mergeCell ref="E14:F14"/>
    <mergeCell ref="E15:F15"/>
    <mergeCell ref="E16:F16"/>
    <mergeCell ref="G6:H7"/>
    <mergeCell ref="B17:B20"/>
    <mergeCell ref="D17:D19"/>
    <mergeCell ref="E17:F17"/>
    <mergeCell ref="E18:F18"/>
    <mergeCell ref="E19:F19"/>
    <mergeCell ref="C30:D30"/>
    <mergeCell ref="E30:F30"/>
    <mergeCell ref="G30:H30"/>
    <mergeCell ref="C31:D31"/>
    <mergeCell ref="E31:F31"/>
    <mergeCell ref="G31:H31"/>
    <mergeCell ref="E20:F20"/>
    <mergeCell ref="E21:F21"/>
    <mergeCell ref="E22:F22"/>
    <mergeCell ref="E23:F23"/>
    <mergeCell ref="E24:F24"/>
    <mergeCell ref="E25:F25"/>
    <mergeCell ref="E26:F26"/>
    <mergeCell ref="E28:F28"/>
    <mergeCell ref="E29:F29"/>
    <mergeCell ref="D22:D26"/>
    <mergeCell ref="E27:F27"/>
    <mergeCell ref="G34:H34"/>
    <mergeCell ref="C36:D36"/>
    <mergeCell ref="E36:F36"/>
    <mergeCell ref="G36:H36"/>
    <mergeCell ref="C32:D32"/>
    <mergeCell ref="E32:F32"/>
    <mergeCell ref="G32:H32"/>
    <mergeCell ref="C33:D33"/>
    <mergeCell ref="E33:F33"/>
    <mergeCell ref="G33:H33"/>
    <mergeCell ref="G35:H35"/>
    <mergeCell ref="B37:B40"/>
    <mergeCell ref="E37:F37"/>
    <mergeCell ref="E38:F38"/>
    <mergeCell ref="E39:F39"/>
    <mergeCell ref="E40:F40"/>
    <mergeCell ref="E41:F41"/>
    <mergeCell ref="E42:F42"/>
    <mergeCell ref="C34:D34"/>
    <mergeCell ref="E34:F34"/>
    <mergeCell ref="D37:D38"/>
    <mergeCell ref="D39:D40"/>
    <mergeCell ref="C35:D35"/>
    <mergeCell ref="E35:F35"/>
    <mergeCell ref="E43:F43"/>
    <mergeCell ref="E44:F44"/>
    <mergeCell ref="E47:F47"/>
    <mergeCell ref="E48:F48"/>
    <mergeCell ref="D49:D54"/>
    <mergeCell ref="E49:F49"/>
    <mergeCell ref="E50:F50"/>
    <mergeCell ref="E51:F51"/>
    <mergeCell ref="E52:F52"/>
    <mergeCell ref="E45:F45"/>
    <mergeCell ref="E46:F46"/>
    <mergeCell ref="D46:D47"/>
    <mergeCell ref="D43:D45"/>
    <mergeCell ref="E62:F62"/>
    <mergeCell ref="E63:F63"/>
    <mergeCell ref="E64:F64"/>
    <mergeCell ref="E65:F65"/>
    <mergeCell ref="D66:D67"/>
    <mergeCell ref="E66:F66"/>
    <mergeCell ref="E67:F67"/>
    <mergeCell ref="E53:F53"/>
    <mergeCell ref="E54:F54"/>
    <mergeCell ref="E55:F55"/>
    <mergeCell ref="D56:D65"/>
    <mergeCell ref="E56:F56"/>
    <mergeCell ref="E57:F57"/>
    <mergeCell ref="E58:F58"/>
    <mergeCell ref="E59:F59"/>
    <mergeCell ref="E60:F60"/>
    <mergeCell ref="E61:F61"/>
    <mergeCell ref="B77:B80"/>
    <mergeCell ref="D68:D69"/>
    <mergeCell ref="E68:F68"/>
    <mergeCell ref="E69:F69"/>
    <mergeCell ref="E70:F70"/>
    <mergeCell ref="E71:F71"/>
    <mergeCell ref="D72:D76"/>
    <mergeCell ref="E72:F72"/>
    <mergeCell ref="E73:F73"/>
    <mergeCell ref="E74:F74"/>
    <mergeCell ref="E75:F75"/>
    <mergeCell ref="C77:D77"/>
    <mergeCell ref="C80:D80"/>
    <mergeCell ref="E77:G77"/>
    <mergeCell ref="E80:G80"/>
    <mergeCell ref="E76:F76"/>
    <mergeCell ref="C78:D78"/>
    <mergeCell ref="C79:D79"/>
    <mergeCell ref="E79:G79"/>
    <mergeCell ref="E78:G78"/>
    <mergeCell ref="C81:D81"/>
    <mergeCell ref="E81:G81"/>
    <mergeCell ref="B82:B85"/>
    <mergeCell ref="C82:D82"/>
    <mergeCell ref="E82:G82"/>
    <mergeCell ref="C83:D83"/>
    <mergeCell ref="E83:G83"/>
    <mergeCell ref="C84:D84"/>
    <mergeCell ref="E84:G84"/>
    <mergeCell ref="C85:D85"/>
    <mergeCell ref="E85:G85"/>
    <mergeCell ref="D86:G88"/>
    <mergeCell ref="D89:G89"/>
    <mergeCell ref="D90:G91"/>
    <mergeCell ref="D92:G93"/>
    <mergeCell ref="B94:B97"/>
    <mergeCell ref="C94:D94"/>
    <mergeCell ref="E94:G94"/>
    <mergeCell ref="C96:D96"/>
    <mergeCell ref="E96:G97"/>
    <mergeCell ref="C95:D95"/>
    <mergeCell ref="E95:G95"/>
    <mergeCell ref="C103:D103"/>
    <mergeCell ref="E103:G103"/>
    <mergeCell ref="C104:D104"/>
    <mergeCell ref="E104:G104"/>
    <mergeCell ref="C105:D105"/>
    <mergeCell ref="E105:G105"/>
    <mergeCell ref="C97:D97"/>
    <mergeCell ref="C100:G100"/>
    <mergeCell ref="C101:D101"/>
    <mergeCell ref="E101:G101"/>
    <mergeCell ref="C102:D102"/>
    <mergeCell ref="E102:G102"/>
    <mergeCell ref="B113:F113"/>
    <mergeCell ref="G113:H114"/>
    <mergeCell ref="C109:D109"/>
    <mergeCell ref="E109:G109"/>
    <mergeCell ref="C110:D110"/>
    <mergeCell ref="E110:G110"/>
    <mergeCell ref="C111:D111"/>
    <mergeCell ref="E111:G111"/>
    <mergeCell ref="C106:D106"/>
    <mergeCell ref="E106:G106"/>
    <mergeCell ref="C107:D107"/>
    <mergeCell ref="E107:G107"/>
    <mergeCell ref="C108:D108"/>
    <mergeCell ref="E108:G108"/>
  </mergeCells>
  <pageMargins left="0.11811023622047245" right="0.11811023622047245" top="0.11811023622047245" bottom="0.35433070866141736" header="0.31496062992125984" footer="0.31496062992125984"/>
  <pageSetup paperSize="9" scale="73" orientation="portrait" horizontalDpi="0" verticalDpi="0" r:id="rId1"/>
  <rowBreaks count="2" manualBreakCount="2">
    <brk id="54" max="7" man="1"/>
    <brk id="98" max="7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2"/>
  <sheetViews>
    <sheetView showWhiteSpace="0" view="pageBreakPreview" topLeftCell="AJT2" zoomScale="80" zoomScaleNormal="80" zoomScaleSheetLayoutView="80" zoomScalePageLayoutView="50" workbookViewId="0">
      <selection activeCell="D88" sqref="D88:G88"/>
    </sheetView>
  </sheetViews>
  <sheetFormatPr defaultColWidth="9" defaultRowHeight="12.75" x14ac:dyDescent="0.2"/>
  <cols>
    <col min="1" max="1" width="5" style="196" customWidth="1"/>
    <col min="2" max="2" width="32.33203125" style="196" customWidth="1"/>
    <col min="3" max="3" width="22.6640625" style="196" customWidth="1"/>
    <col min="4" max="4" width="10.6640625" style="196" customWidth="1"/>
    <col min="5" max="5" width="10.1640625" style="196" customWidth="1"/>
    <col min="6" max="6" width="11.83203125" style="196" customWidth="1"/>
    <col min="7" max="7" width="16.5" style="196" customWidth="1"/>
    <col min="8" max="8" width="21.1640625" style="196" customWidth="1"/>
    <col min="9" max="16384" width="9" style="196"/>
  </cols>
  <sheetData>
    <row r="1" spans="2:14" ht="11.25" hidden="1" customHeight="1" x14ac:dyDescent="0.2">
      <c r="B1" s="197"/>
      <c r="C1" s="198"/>
      <c r="D1" s="198"/>
      <c r="E1" s="197"/>
      <c r="F1" s="197"/>
      <c r="G1" s="197"/>
      <c r="H1" s="197"/>
    </row>
    <row r="2" spans="2:14" ht="11.25" customHeight="1" x14ac:dyDescent="0.2">
      <c r="B2" s="197"/>
      <c r="C2" s="198"/>
      <c r="D2" s="198"/>
      <c r="E2" s="197"/>
      <c r="F2" s="197"/>
      <c r="G2" s="197"/>
      <c r="H2" s="197"/>
    </row>
    <row r="3" spans="2:14" ht="14.1" customHeight="1" x14ac:dyDescent="0.2">
      <c r="B3" s="197"/>
      <c r="C3" s="954"/>
      <c r="D3" s="954"/>
      <c r="E3" s="954"/>
      <c r="F3" s="954"/>
    </row>
    <row r="4" spans="2:14" ht="14.1" customHeight="1" x14ac:dyDescent="0.2">
      <c r="B4" s="836"/>
      <c r="C4" s="200"/>
      <c r="D4" s="200"/>
      <c r="E4" s="201"/>
      <c r="F4" s="201"/>
      <c r="G4" s="784"/>
      <c r="H4" s="784"/>
    </row>
    <row r="5" spans="2:14" ht="15" customHeight="1" x14ac:dyDescent="0.2">
      <c r="B5" s="837"/>
      <c r="C5" s="203"/>
      <c r="D5" s="203"/>
      <c r="E5" s="203"/>
      <c r="F5" s="203"/>
      <c r="G5" s="1136" t="s">
        <v>265</v>
      </c>
      <c r="H5" s="1136"/>
    </row>
    <row r="6" spans="2:14" ht="15" customHeight="1" x14ac:dyDescent="0.2">
      <c r="B6" s="197"/>
      <c r="C6" s="198"/>
      <c r="D6" s="198"/>
      <c r="E6" s="197"/>
      <c r="F6" s="197"/>
      <c r="G6" s="1136" t="s">
        <v>232</v>
      </c>
      <c r="H6" s="1136"/>
      <c r="M6" s="958"/>
      <c r="N6" s="958"/>
    </row>
    <row r="7" spans="2:14" ht="15" customHeight="1" x14ac:dyDescent="0.2">
      <c r="B7" s="197"/>
      <c r="C7" s="198"/>
      <c r="D7" s="198"/>
      <c r="E7" s="197"/>
      <c r="F7" s="197"/>
      <c r="G7" s="1136" t="s">
        <v>101</v>
      </c>
      <c r="H7" s="1136"/>
      <c r="M7" s="836"/>
      <c r="N7" s="836"/>
    </row>
    <row r="8" spans="2:14" ht="11.25" customHeight="1" x14ac:dyDescent="0.2">
      <c r="B8" s="197"/>
      <c r="C8" s="198"/>
      <c r="D8" s="198"/>
      <c r="E8" s="197"/>
      <c r="F8" s="197"/>
      <c r="G8" s="1138" t="s">
        <v>252</v>
      </c>
      <c r="H8" s="1138"/>
      <c r="M8" s="836"/>
      <c r="N8" s="836"/>
    </row>
    <row r="9" spans="2:14" ht="15" customHeight="1" x14ac:dyDescent="0.2">
      <c r="B9" s="197"/>
      <c r="C9" s="198"/>
      <c r="D9" s="198"/>
      <c r="E9" s="197"/>
      <c r="F9" s="197"/>
      <c r="G9" s="1138"/>
      <c r="H9" s="1138"/>
      <c r="M9" s="836"/>
      <c r="N9" s="836"/>
    </row>
    <row r="10" spans="2:14" ht="47.45" customHeight="1" thickBot="1" x14ac:dyDescent="0.25">
      <c r="B10" s="205"/>
      <c r="C10" s="205"/>
      <c r="D10" s="205"/>
      <c r="E10" s="205"/>
      <c r="F10" s="205"/>
      <c r="G10" s="1137" t="s">
        <v>259</v>
      </c>
      <c r="H10" s="1137"/>
      <c r="M10" s="959"/>
      <c r="N10" s="959"/>
    </row>
    <row r="11" spans="2:14" ht="24.95" customHeight="1" thickBot="1" x14ac:dyDescent="0.25">
      <c r="B11" s="788" t="s">
        <v>30</v>
      </c>
      <c r="C11" s="789" t="s">
        <v>31</v>
      </c>
      <c r="D11" s="789" t="s">
        <v>96</v>
      </c>
      <c r="E11" s="1126" t="s">
        <v>3</v>
      </c>
      <c r="F11" s="1128"/>
      <c r="G11" s="789" t="s">
        <v>2</v>
      </c>
      <c r="H11" s="790" t="s">
        <v>100</v>
      </c>
      <c r="M11" s="960"/>
      <c r="N11" s="960"/>
    </row>
    <row r="12" spans="2:14" ht="21.95" customHeight="1" x14ac:dyDescent="0.2">
      <c r="B12" s="869" t="s">
        <v>0</v>
      </c>
      <c r="C12" s="832">
        <v>8</v>
      </c>
      <c r="D12" s="377">
        <v>6</v>
      </c>
      <c r="E12" s="1005">
        <v>280000</v>
      </c>
      <c r="F12" s="1006"/>
      <c r="G12" s="843">
        <v>115</v>
      </c>
      <c r="H12" s="849">
        <f>G12*6</f>
        <v>690</v>
      </c>
      <c r="I12" s="196">
        <v>0.41</v>
      </c>
      <c r="M12" s="1139"/>
      <c r="N12" s="1139"/>
    </row>
    <row r="13" spans="2:14" ht="21.95" customHeight="1" x14ac:dyDescent="0.2">
      <c r="B13" s="872"/>
      <c r="C13" s="833">
        <v>10</v>
      </c>
      <c r="D13" s="1026">
        <v>11.7</v>
      </c>
      <c r="E13" s="997">
        <v>260000</v>
      </c>
      <c r="F13" s="998"/>
      <c r="G13" s="834">
        <v>170</v>
      </c>
      <c r="H13" s="845">
        <f>G13*11.7</f>
        <v>1988.9999999999998</v>
      </c>
      <c r="I13" s="196">
        <v>0.65200000000000002</v>
      </c>
      <c r="M13" s="1139"/>
      <c r="N13" s="1139"/>
    </row>
    <row r="14" spans="2:14" ht="21.95" customHeight="1" x14ac:dyDescent="0.2">
      <c r="B14" s="872"/>
      <c r="C14" s="833">
        <v>12</v>
      </c>
      <c r="D14" s="1026"/>
      <c r="E14" s="997">
        <v>260000</v>
      </c>
      <c r="F14" s="998"/>
      <c r="G14" s="834">
        <f>E14*I14/1000</f>
        <v>244.4</v>
      </c>
      <c r="H14" s="845">
        <f>G14*11.7</f>
        <v>2859.48</v>
      </c>
      <c r="I14" s="196">
        <v>0.94</v>
      </c>
    </row>
    <row r="15" spans="2:14" ht="21.95" customHeight="1" x14ac:dyDescent="0.2">
      <c r="B15" s="873"/>
      <c r="C15" s="833">
        <v>14</v>
      </c>
      <c r="D15" s="1026"/>
      <c r="E15" s="997">
        <v>260000</v>
      </c>
      <c r="F15" s="998"/>
      <c r="G15" s="834">
        <f>E15*I15/1000</f>
        <v>325.52</v>
      </c>
      <c r="H15" s="845">
        <f>G15*11.7</f>
        <v>3808.5839999999994</v>
      </c>
      <c r="I15" s="196">
        <v>1.252</v>
      </c>
    </row>
    <row r="16" spans="2:14" ht="21.95" customHeight="1" thickBot="1" x14ac:dyDescent="0.25">
      <c r="B16" s="874"/>
      <c r="C16" s="841">
        <v>16</v>
      </c>
      <c r="D16" s="1027"/>
      <c r="E16" s="999">
        <v>260000</v>
      </c>
      <c r="F16" s="1000"/>
      <c r="G16" s="835">
        <f>E16*I16/1000</f>
        <v>501.8</v>
      </c>
      <c r="H16" s="858">
        <f>G16*11.7</f>
        <v>5871.0599999999995</v>
      </c>
      <c r="I16" s="196">
        <v>1.93</v>
      </c>
    </row>
    <row r="17" spans="2:9" ht="21.95" customHeight="1" x14ac:dyDescent="0.2">
      <c r="B17" s="1182" t="s">
        <v>234</v>
      </c>
      <c r="C17" s="832">
        <v>10</v>
      </c>
      <c r="D17" s="1133">
        <v>12.05</v>
      </c>
      <c r="E17" s="1005">
        <v>260000</v>
      </c>
      <c r="F17" s="1006"/>
      <c r="G17" s="843">
        <v>160</v>
      </c>
      <c r="H17" s="849">
        <f>G17*12</f>
        <v>1920</v>
      </c>
    </row>
    <row r="18" spans="2:9" ht="21.95" customHeight="1" x14ac:dyDescent="0.2">
      <c r="B18" s="1183"/>
      <c r="C18" s="833">
        <v>12</v>
      </c>
      <c r="D18" s="1134"/>
      <c r="E18" s="997">
        <v>260000</v>
      </c>
      <c r="F18" s="998"/>
      <c r="G18" s="834">
        <v>244</v>
      </c>
      <c r="H18" s="845">
        <f>G18*11.75</f>
        <v>2867</v>
      </c>
      <c r="I18" s="196">
        <v>0.94</v>
      </c>
    </row>
    <row r="19" spans="2:9" ht="21.95" customHeight="1" x14ac:dyDescent="0.2">
      <c r="B19" s="1183"/>
      <c r="C19" s="833">
        <v>14</v>
      </c>
      <c r="D19" s="1134"/>
      <c r="E19" s="997">
        <v>260000</v>
      </c>
      <c r="F19" s="998"/>
      <c r="G19" s="834">
        <v>326</v>
      </c>
      <c r="H19" s="845">
        <f>G19*12.05</f>
        <v>3928.3</v>
      </c>
      <c r="I19" s="196">
        <v>1.252</v>
      </c>
    </row>
    <row r="20" spans="2:9" ht="25.5" customHeight="1" thickBot="1" x14ac:dyDescent="0.25">
      <c r="B20" s="1183"/>
      <c r="C20" s="838">
        <v>80</v>
      </c>
      <c r="D20" s="1167"/>
      <c r="E20" s="1039">
        <v>260000</v>
      </c>
      <c r="F20" s="1040"/>
      <c r="G20" s="424">
        <v>10062</v>
      </c>
      <c r="H20" s="425"/>
    </row>
    <row r="21" spans="2:9" ht="23.1" customHeight="1" x14ac:dyDescent="0.25">
      <c r="B21" s="870" t="s">
        <v>191</v>
      </c>
      <c r="C21" s="832" t="s">
        <v>189</v>
      </c>
      <c r="D21" s="843">
        <v>6</v>
      </c>
      <c r="E21" s="1005">
        <v>287000</v>
      </c>
      <c r="F21" s="1006"/>
      <c r="G21" s="843">
        <v>420</v>
      </c>
      <c r="H21" s="849">
        <f>420*6</f>
        <v>2520</v>
      </c>
    </row>
    <row r="22" spans="2:9" ht="23.1" customHeight="1" x14ac:dyDescent="0.2">
      <c r="B22" s="871" t="s">
        <v>192</v>
      </c>
      <c r="C22" s="855" t="s">
        <v>108</v>
      </c>
      <c r="D22" s="1120">
        <v>12.05</v>
      </c>
      <c r="E22" s="1102">
        <v>300000</v>
      </c>
      <c r="F22" s="1102"/>
      <c r="G22" s="852">
        <v>727</v>
      </c>
      <c r="H22" s="669">
        <f>G22*6</f>
        <v>4362</v>
      </c>
      <c r="I22" s="196">
        <v>2.42</v>
      </c>
    </row>
    <row r="23" spans="2:9" ht="23.1" hidden="1" customHeight="1" x14ac:dyDescent="0.2">
      <c r="B23" s="875"/>
      <c r="C23" s="833" t="s">
        <v>109</v>
      </c>
      <c r="D23" s="1121"/>
      <c r="E23" s="1051">
        <v>284000</v>
      </c>
      <c r="F23" s="1051"/>
      <c r="G23" s="842">
        <v>866</v>
      </c>
      <c r="H23" s="845">
        <f>G23*11.7</f>
        <v>10132.199999999999</v>
      </c>
    </row>
    <row r="24" spans="2:9" ht="23.1" customHeight="1" x14ac:dyDescent="0.2">
      <c r="B24" s="875"/>
      <c r="C24" s="833" t="s">
        <v>235</v>
      </c>
      <c r="D24" s="1121"/>
      <c r="E24" s="997">
        <v>284000</v>
      </c>
      <c r="F24" s="998"/>
      <c r="G24" s="842">
        <v>785</v>
      </c>
      <c r="H24" s="845">
        <f>G24*12.05</f>
        <v>9459.25</v>
      </c>
      <c r="I24" s="196">
        <v>2.76</v>
      </c>
    </row>
    <row r="25" spans="2:9" ht="23.1" customHeight="1" x14ac:dyDescent="0.2">
      <c r="B25" s="875"/>
      <c r="C25" s="833" t="s">
        <v>227</v>
      </c>
      <c r="D25" s="1121"/>
      <c r="E25" s="997">
        <v>284000</v>
      </c>
      <c r="F25" s="998"/>
      <c r="G25" s="842">
        <v>1100</v>
      </c>
      <c r="H25" s="845">
        <f>G25*12.05</f>
        <v>13255</v>
      </c>
      <c r="I25" s="196">
        <v>3.87</v>
      </c>
    </row>
    <row r="26" spans="2:9" ht="23.1" customHeight="1" x14ac:dyDescent="0.2">
      <c r="B26" s="875"/>
      <c r="C26" s="833" t="s">
        <v>186</v>
      </c>
      <c r="D26" s="1121"/>
      <c r="E26" s="1051">
        <v>284000</v>
      </c>
      <c r="F26" s="1051"/>
      <c r="G26" s="842">
        <v>1366</v>
      </c>
      <c r="H26" s="845">
        <f>G26*12.05</f>
        <v>16460.3</v>
      </c>
      <c r="I26" s="196">
        <v>4.8</v>
      </c>
    </row>
    <row r="27" spans="2:9" ht="23.1" customHeight="1" x14ac:dyDescent="0.2">
      <c r="B27" s="875"/>
      <c r="C27" s="833" t="s">
        <v>258</v>
      </c>
      <c r="D27" s="1121"/>
      <c r="E27" s="997">
        <v>284000</v>
      </c>
      <c r="F27" s="998"/>
      <c r="G27" s="842">
        <v>1645</v>
      </c>
      <c r="H27" s="845">
        <f>G27*12.05</f>
        <v>19822.25</v>
      </c>
      <c r="I27" s="196">
        <v>5.79</v>
      </c>
    </row>
    <row r="28" spans="2:9" ht="23.1" customHeight="1" x14ac:dyDescent="0.2">
      <c r="B28" s="876"/>
      <c r="C28" s="833" t="s">
        <v>110</v>
      </c>
      <c r="D28" s="1121"/>
      <c r="E28" s="1051">
        <v>284000</v>
      </c>
      <c r="F28" s="1051"/>
      <c r="G28" s="842">
        <v>1931</v>
      </c>
      <c r="H28" s="845">
        <f>G28*11.7</f>
        <v>22592.699999999997</v>
      </c>
      <c r="I28" s="196">
        <v>6.79</v>
      </c>
    </row>
    <row r="29" spans="2:9" ht="23.1" customHeight="1" thickBot="1" x14ac:dyDescent="0.25">
      <c r="B29" s="876"/>
      <c r="C29" s="840" t="s">
        <v>111</v>
      </c>
      <c r="D29" s="1121"/>
      <c r="E29" s="1081">
        <v>284000</v>
      </c>
      <c r="F29" s="1081"/>
      <c r="G29" s="848">
        <v>3039</v>
      </c>
      <c r="H29" s="289">
        <f>G29*12</f>
        <v>36468</v>
      </c>
      <c r="I29" s="196">
        <v>10.7</v>
      </c>
    </row>
    <row r="30" spans="2:9" ht="23.25" customHeight="1" x14ac:dyDescent="0.2">
      <c r="B30" s="877" t="s">
        <v>159</v>
      </c>
      <c r="C30" s="950" t="s">
        <v>246</v>
      </c>
      <c r="D30" s="950"/>
      <c r="E30" s="1082">
        <v>330000</v>
      </c>
      <c r="F30" s="1082"/>
      <c r="G30" s="1082">
        <v>17160</v>
      </c>
      <c r="H30" s="1083"/>
      <c r="I30" s="633">
        <v>52</v>
      </c>
    </row>
    <row r="31" spans="2:9" ht="23.25" customHeight="1" x14ac:dyDescent="0.2">
      <c r="B31" s="871"/>
      <c r="C31" s="951" t="s">
        <v>247</v>
      </c>
      <c r="D31" s="951"/>
      <c r="E31" s="1051">
        <v>330000</v>
      </c>
      <c r="F31" s="1051"/>
      <c r="G31" s="1051">
        <v>24090</v>
      </c>
      <c r="H31" s="1069"/>
      <c r="I31" s="633">
        <v>73</v>
      </c>
    </row>
    <row r="32" spans="2:9" ht="23.25" customHeight="1" x14ac:dyDescent="0.2">
      <c r="B32" s="871"/>
      <c r="C32" s="951" t="s">
        <v>225</v>
      </c>
      <c r="D32" s="951"/>
      <c r="E32" s="1051">
        <v>330000</v>
      </c>
      <c r="F32" s="1051"/>
      <c r="G32" s="1051">
        <v>95700</v>
      </c>
      <c r="H32" s="1069"/>
      <c r="I32" s="633">
        <v>290</v>
      </c>
    </row>
    <row r="33" spans="2:9" ht="23.25" customHeight="1" x14ac:dyDescent="0.2">
      <c r="B33" s="871"/>
      <c r="C33" s="951" t="s">
        <v>248</v>
      </c>
      <c r="D33" s="951"/>
      <c r="E33" s="1051">
        <v>330000</v>
      </c>
      <c r="F33" s="1051"/>
      <c r="G33" s="1051">
        <v>234300</v>
      </c>
      <c r="H33" s="1069"/>
      <c r="I33" s="633">
        <v>710</v>
      </c>
    </row>
    <row r="34" spans="2:9" ht="23.25" customHeight="1" thickBot="1" x14ac:dyDescent="0.25">
      <c r="B34" s="878"/>
      <c r="C34" s="1022" t="s">
        <v>249</v>
      </c>
      <c r="D34" s="1022"/>
      <c r="E34" s="1053">
        <v>330000</v>
      </c>
      <c r="F34" s="1053"/>
      <c r="G34" s="1053">
        <v>471900</v>
      </c>
      <c r="H34" s="1147"/>
      <c r="I34" s="633" t="s">
        <v>264</v>
      </c>
    </row>
    <row r="35" spans="2:9" ht="23.25" customHeight="1" x14ac:dyDescent="0.2">
      <c r="B35" s="1180" t="s">
        <v>261</v>
      </c>
      <c r="C35" s="980" t="s">
        <v>262</v>
      </c>
      <c r="D35" s="982"/>
      <c r="E35" s="968">
        <v>390000</v>
      </c>
      <c r="F35" s="970"/>
      <c r="G35" s="968">
        <v>15600</v>
      </c>
      <c r="H35" s="1164"/>
      <c r="I35" s="1166">
        <v>40</v>
      </c>
    </row>
    <row r="36" spans="2:9" ht="23.25" customHeight="1" thickBot="1" x14ac:dyDescent="0.25">
      <c r="B36" s="1181"/>
      <c r="C36" s="986"/>
      <c r="D36" s="988"/>
      <c r="E36" s="971"/>
      <c r="F36" s="973"/>
      <c r="G36" s="971"/>
      <c r="H36" s="1165"/>
      <c r="I36" s="1166"/>
    </row>
    <row r="37" spans="2:9" ht="23.25" customHeight="1" x14ac:dyDescent="0.2">
      <c r="B37" s="869"/>
      <c r="C37" s="861" t="s">
        <v>260</v>
      </c>
      <c r="D37" s="962">
        <v>6</v>
      </c>
      <c r="E37" s="1005">
        <v>300000</v>
      </c>
      <c r="F37" s="1006"/>
      <c r="G37" s="897">
        <v>375</v>
      </c>
      <c r="H37" s="898">
        <f t="shared" ref="H37:H42" si="0">G37*6</f>
        <v>2250</v>
      </c>
      <c r="I37" s="633">
        <v>1.25</v>
      </c>
    </row>
    <row r="38" spans="2:9" ht="21.95" customHeight="1" x14ac:dyDescent="0.2">
      <c r="B38" s="1179" t="s">
        <v>256</v>
      </c>
      <c r="C38" s="516" t="s">
        <v>199</v>
      </c>
      <c r="D38" s="963"/>
      <c r="E38" s="1051">
        <v>300000</v>
      </c>
      <c r="F38" s="1051"/>
      <c r="G38" s="859">
        <v>480</v>
      </c>
      <c r="H38" s="226">
        <f t="shared" si="0"/>
        <v>2880</v>
      </c>
      <c r="I38" s="196" t="s">
        <v>198</v>
      </c>
    </row>
    <row r="39" spans="2:9" ht="21.95" customHeight="1" x14ac:dyDescent="0.2">
      <c r="B39" s="1179"/>
      <c r="C39" s="863" t="s">
        <v>103</v>
      </c>
      <c r="D39" s="963"/>
      <c r="E39" s="1051">
        <v>300000</v>
      </c>
      <c r="F39" s="1051"/>
      <c r="G39" s="859">
        <v>576</v>
      </c>
      <c r="H39" s="226">
        <f t="shared" si="0"/>
        <v>3456</v>
      </c>
      <c r="I39" s="196">
        <v>1.92</v>
      </c>
    </row>
    <row r="40" spans="2:9" ht="21.95" customHeight="1" x14ac:dyDescent="0.2">
      <c r="B40" s="1179"/>
      <c r="C40" s="863" t="s">
        <v>104</v>
      </c>
      <c r="D40" s="963"/>
      <c r="E40" s="1051">
        <v>300000</v>
      </c>
      <c r="F40" s="1051"/>
      <c r="G40" s="859">
        <v>735</v>
      </c>
      <c r="H40" s="226">
        <f t="shared" si="0"/>
        <v>4410</v>
      </c>
      <c r="I40" s="196">
        <v>2.44</v>
      </c>
    </row>
    <row r="41" spans="2:9" ht="21.95" customHeight="1" x14ac:dyDescent="0.25">
      <c r="B41" s="879"/>
      <c r="C41" s="863" t="s">
        <v>224</v>
      </c>
      <c r="D41" s="963"/>
      <c r="E41" s="1051">
        <v>300000</v>
      </c>
      <c r="F41" s="1051"/>
      <c r="G41" s="859">
        <v>945</v>
      </c>
      <c r="H41" s="226">
        <f t="shared" si="0"/>
        <v>5670</v>
      </c>
      <c r="I41" s="196">
        <v>3.15</v>
      </c>
    </row>
    <row r="42" spans="2:9" ht="21.95" customHeight="1" x14ac:dyDescent="0.25">
      <c r="B42" s="879"/>
      <c r="C42" s="863" t="s">
        <v>105</v>
      </c>
      <c r="D42" s="964"/>
      <c r="E42" s="1051">
        <v>300000</v>
      </c>
      <c r="F42" s="1051"/>
      <c r="G42" s="859">
        <v>870</v>
      </c>
      <c r="H42" s="226">
        <f t="shared" si="0"/>
        <v>5220</v>
      </c>
      <c r="I42" s="196">
        <v>2.85</v>
      </c>
    </row>
    <row r="43" spans="2:9" ht="21.95" customHeight="1" x14ac:dyDescent="0.25">
      <c r="B43" s="879"/>
      <c r="C43" s="865" t="s">
        <v>197</v>
      </c>
      <c r="D43" s="1108">
        <v>10</v>
      </c>
      <c r="E43" s="1051">
        <v>300000</v>
      </c>
      <c r="F43" s="1051"/>
      <c r="G43" s="859">
        <v>1320</v>
      </c>
      <c r="H43" s="226">
        <f>G43*10</f>
        <v>13200</v>
      </c>
      <c r="I43" s="196">
        <v>4.4000000000000004</v>
      </c>
    </row>
    <row r="44" spans="2:9" ht="21.95" customHeight="1" x14ac:dyDescent="0.25">
      <c r="B44" s="879"/>
      <c r="C44" s="865" t="s">
        <v>188</v>
      </c>
      <c r="D44" s="1108"/>
      <c r="E44" s="1051">
        <v>300000</v>
      </c>
      <c r="F44" s="1051"/>
      <c r="G44" s="859">
        <v>1800</v>
      </c>
      <c r="H44" s="226">
        <f>G44*10</f>
        <v>18000</v>
      </c>
      <c r="I44" s="196">
        <v>6</v>
      </c>
    </row>
    <row r="45" spans="2:9" ht="21.95" customHeight="1" x14ac:dyDescent="0.25">
      <c r="B45" s="879"/>
      <c r="C45" s="863" t="s">
        <v>107</v>
      </c>
      <c r="D45" s="863">
        <v>11.7</v>
      </c>
      <c r="E45" s="1051">
        <v>300000</v>
      </c>
      <c r="F45" s="1051"/>
      <c r="G45" s="859">
        <v>2530</v>
      </c>
      <c r="H45" s="349">
        <f>G45*11.7</f>
        <v>29601</v>
      </c>
      <c r="I45" s="196">
        <v>8.41</v>
      </c>
    </row>
    <row r="46" spans="2:9" ht="21.95" customHeight="1" x14ac:dyDescent="0.25">
      <c r="B46" s="879"/>
      <c r="C46" s="865" t="s">
        <v>254</v>
      </c>
      <c r="D46" s="1141">
        <v>12</v>
      </c>
      <c r="E46" s="997">
        <v>300000</v>
      </c>
      <c r="F46" s="998"/>
      <c r="G46" s="859">
        <v>4290</v>
      </c>
      <c r="H46" s="226">
        <f>G46*12</f>
        <v>51480</v>
      </c>
      <c r="I46" s="196">
        <v>14.3</v>
      </c>
    </row>
    <row r="47" spans="2:9" ht="21.95" customHeight="1" thickBot="1" x14ac:dyDescent="0.3">
      <c r="B47" s="899"/>
      <c r="C47" s="866" t="s">
        <v>255</v>
      </c>
      <c r="D47" s="1125"/>
      <c r="E47" s="999">
        <v>300000</v>
      </c>
      <c r="F47" s="1000"/>
      <c r="G47" s="860">
        <v>4590</v>
      </c>
      <c r="H47" s="233">
        <f>G47*12</f>
        <v>55080</v>
      </c>
      <c r="I47" s="196">
        <v>15.3</v>
      </c>
    </row>
    <row r="48" spans="2:9" ht="21.95" hidden="1" customHeight="1" thickBot="1" x14ac:dyDescent="0.3">
      <c r="B48" s="879"/>
      <c r="C48" s="862" t="s">
        <v>182</v>
      </c>
      <c r="D48" s="891">
        <v>10.199999999999999</v>
      </c>
      <c r="E48" s="1176">
        <v>400000</v>
      </c>
      <c r="F48" s="1176"/>
      <c r="G48" s="891">
        <v>3364</v>
      </c>
      <c r="H48" s="892">
        <f>G48*10.2</f>
        <v>34312.799999999996</v>
      </c>
    </row>
    <row r="49" spans="2:9" ht="21.95" customHeight="1" x14ac:dyDescent="0.25">
      <c r="B49" s="893"/>
      <c r="C49" s="864"/>
      <c r="D49" s="894"/>
      <c r="E49" s="895"/>
      <c r="F49" s="895"/>
      <c r="G49" s="894"/>
      <c r="H49" s="896"/>
    </row>
    <row r="50" spans="2:9" ht="21.95" customHeight="1" x14ac:dyDescent="0.25">
      <c r="B50" s="893"/>
      <c r="C50" s="864"/>
      <c r="D50" s="894"/>
      <c r="E50" s="895"/>
      <c r="F50" s="895"/>
      <c r="G50" s="894"/>
      <c r="H50" s="896"/>
    </row>
    <row r="51" spans="2:9" ht="21.95" customHeight="1" thickBot="1" x14ac:dyDescent="0.3">
      <c r="B51" s="893"/>
      <c r="C51" s="864"/>
      <c r="D51" s="894"/>
      <c r="E51" s="895"/>
      <c r="F51" s="895"/>
      <c r="G51" s="894"/>
      <c r="H51" s="896"/>
    </row>
    <row r="52" spans="2:9" ht="24.95" customHeight="1" x14ac:dyDescent="0.2">
      <c r="B52" s="906" t="s">
        <v>30</v>
      </c>
      <c r="C52" s="907" t="s">
        <v>31</v>
      </c>
      <c r="D52" s="907" t="s">
        <v>96</v>
      </c>
      <c r="E52" s="1178" t="s">
        <v>3</v>
      </c>
      <c r="F52" s="1178"/>
      <c r="G52" s="907" t="s">
        <v>2</v>
      </c>
      <c r="H52" s="908" t="s">
        <v>100</v>
      </c>
    </row>
    <row r="53" spans="2:9" ht="24.95" customHeight="1" x14ac:dyDescent="0.2">
      <c r="B53" s="872"/>
      <c r="C53" s="867" t="s">
        <v>226</v>
      </c>
      <c r="D53" s="1140">
        <v>6</v>
      </c>
      <c r="E53" s="1177">
        <v>341000</v>
      </c>
      <c r="F53" s="1177"/>
      <c r="G53" s="905">
        <v>295</v>
      </c>
      <c r="H53" s="909">
        <f t="shared" ref="H53:H60" si="1">G53*6</f>
        <v>1770</v>
      </c>
      <c r="I53" s="633">
        <v>0.86</v>
      </c>
    </row>
    <row r="54" spans="2:9" ht="24.95" customHeight="1" x14ac:dyDescent="0.2">
      <c r="B54" s="872"/>
      <c r="C54" s="865" t="s">
        <v>204</v>
      </c>
      <c r="D54" s="1108"/>
      <c r="E54" s="1102">
        <v>336000</v>
      </c>
      <c r="F54" s="1102"/>
      <c r="G54" s="675">
        <v>470</v>
      </c>
      <c r="H54" s="669">
        <f t="shared" si="1"/>
        <v>2820</v>
      </c>
      <c r="I54" s="633">
        <v>1.375</v>
      </c>
    </row>
    <row r="55" spans="2:9" ht="24.95" customHeight="1" x14ac:dyDescent="0.2">
      <c r="B55" s="211"/>
      <c r="C55" s="865" t="s">
        <v>57</v>
      </c>
      <c r="D55" s="1108"/>
      <c r="E55" s="1102">
        <v>335000</v>
      </c>
      <c r="F55" s="1102"/>
      <c r="G55" s="675">
        <v>456</v>
      </c>
      <c r="H55" s="669">
        <f>G55*6</f>
        <v>2736</v>
      </c>
      <c r="I55" s="633">
        <v>1.36</v>
      </c>
    </row>
    <row r="56" spans="2:9" ht="23.25" customHeight="1" x14ac:dyDescent="0.2">
      <c r="B56" s="211"/>
      <c r="C56" s="865" t="s">
        <v>133</v>
      </c>
      <c r="D56" s="1108"/>
      <c r="E56" s="1102">
        <v>315000</v>
      </c>
      <c r="F56" s="1102"/>
      <c r="G56" s="675">
        <v>570</v>
      </c>
      <c r="H56" s="669">
        <f>G56*6</f>
        <v>3420</v>
      </c>
      <c r="I56" s="633">
        <v>1.8</v>
      </c>
    </row>
    <row r="57" spans="2:9" ht="23.25" customHeight="1" x14ac:dyDescent="0.2">
      <c r="B57" s="211"/>
      <c r="C57" s="865" t="s">
        <v>240</v>
      </c>
      <c r="D57" s="1108"/>
      <c r="E57" s="1102">
        <v>335000</v>
      </c>
      <c r="F57" s="1102"/>
      <c r="G57" s="675">
        <v>490</v>
      </c>
      <c r="H57" s="669">
        <f>G57*6</f>
        <v>2940</v>
      </c>
      <c r="I57" s="633">
        <v>1.46</v>
      </c>
    </row>
    <row r="58" spans="2:9" ht="23.25" customHeight="1" x14ac:dyDescent="0.2">
      <c r="B58" s="222"/>
      <c r="C58" s="865" t="s">
        <v>125</v>
      </c>
      <c r="D58" s="1108"/>
      <c r="E58" s="1102">
        <v>320000</v>
      </c>
      <c r="F58" s="1102"/>
      <c r="G58" s="675">
        <v>770</v>
      </c>
      <c r="H58" s="669">
        <f>G58*6</f>
        <v>4620</v>
      </c>
      <c r="I58" s="633">
        <v>2.4</v>
      </c>
    </row>
    <row r="59" spans="2:9" ht="23.25" customHeight="1" x14ac:dyDescent="0.2">
      <c r="B59" s="211"/>
      <c r="C59" s="865" t="s">
        <v>251</v>
      </c>
      <c r="D59" s="1108">
        <v>6</v>
      </c>
      <c r="E59" s="1102">
        <v>300000</v>
      </c>
      <c r="F59" s="1102"/>
      <c r="G59" s="675">
        <v>585</v>
      </c>
      <c r="H59" s="669">
        <f>G59*6</f>
        <v>3510</v>
      </c>
      <c r="I59" s="633">
        <v>1.95</v>
      </c>
    </row>
    <row r="60" spans="2:9" ht="23.25" customHeight="1" x14ac:dyDescent="0.2">
      <c r="B60" s="872" t="s">
        <v>140</v>
      </c>
      <c r="C60" s="865" t="s">
        <v>257</v>
      </c>
      <c r="D60" s="1108"/>
      <c r="E60" s="1102">
        <v>300000</v>
      </c>
      <c r="F60" s="1102"/>
      <c r="G60" s="675">
        <v>900</v>
      </c>
      <c r="H60" s="669">
        <f t="shared" si="1"/>
        <v>5400</v>
      </c>
      <c r="I60" s="633">
        <v>3.06</v>
      </c>
    </row>
    <row r="61" spans="2:9" ht="23.25" customHeight="1" x14ac:dyDescent="0.2">
      <c r="B61" s="880"/>
      <c r="C61" s="865" t="s">
        <v>245</v>
      </c>
      <c r="D61" s="1108"/>
      <c r="E61" s="1102">
        <v>300000</v>
      </c>
      <c r="F61" s="1102"/>
      <c r="G61" s="865">
        <v>830</v>
      </c>
      <c r="H61" s="672">
        <f>G61*6</f>
        <v>4980</v>
      </c>
      <c r="I61" s="196">
        <v>2.76</v>
      </c>
    </row>
    <row r="62" spans="2:9" ht="23.25" customHeight="1" x14ac:dyDescent="0.2">
      <c r="B62" s="880"/>
      <c r="C62" s="865" t="s">
        <v>242</v>
      </c>
      <c r="D62" s="1108"/>
      <c r="E62" s="1102">
        <v>300000</v>
      </c>
      <c r="F62" s="1102"/>
      <c r="G62" s="865">
        <v>918</v>
      </c>
      <c r="H62" s="672">
        <f t="shared" ref="H62:H63" si="2">G62*6</f>
        <v>5508</v>
      </c>
      <c r="I62" s="196">
        <v>3.06</v>
      </c>
    </row>
    <row r="63" spans="2:9" ht="23.25" customHeight="1" x14ac:dyDescent="0.2">
      <c r="B63" s="880"/>
      <c r="C63" s="865" t="s">
        <v>243</v>
      </c>
      <c r="D63" s="1108"/>
      <c r="E63" s="1102">
        <v>300000</v>
      </c>
      <c r="F63" s="1102"/>
      <c r="G63" s="865">
        <v>1377</v>
      </c>
      <c r="H63" s="672">
        <f t="shared" si="2"/>
        <v>8262</v>
      </c>
      <c r="I63" s="196">
        <v>4.59</v>
      </c>
    </row>
    <row r="64" spans="2:9" ht="23.25" customHeight="1" x14ac:dyDescent="0.2">
      <c r="B64" s="875"/>
      <c r="C64" s="865" t="s">
        <v>122</v>
      </c>
      <c r="D64" s="1108"/>
      <c r="E64" s="1102">
        <v>315000</v>
      </c>
      <c r="F64" s="1102"/>
      <c r="G64" s="675">
        <v>1135</v>
      </c>
      <c r="H64" s="669">
        <f>G64*6</f>
        <v>6810</v>
      </c>
      <c r="I64" s="196">
        <v>3.6</v>
      </c>
    </row>
    <row r="65" spans="2:9" ht="23.25" customHeight="1" x14ac:dyDescent="0.2">
      <c r="B65" s="875"/>
      <c r="C65" s="865" t="s">
        <v>120</v>
      </c>
      <c r="D65" s="1108"/>
      <c r="E65" s="1102">
        <v>316000</v>
      </c>
      <c r="F65" s="1102"/>
      <c r="G65" s="675">
        <v>1200</v>
      </c>
      <c r="H65" s="669">
        <f t="shared" ref="H65:H73" si="3">G65*6</f>
        <v>7200</v>
      </c>
      <c r="I65" s="196">
        <v>3.8</v>
      </c>
    </row>
    <row r="66" spans="2:9" ht="23.25" customHeight="1" x14ac:dyDescent="0.2">
      <c r="B66" s="875"/>
      <c r="C66" s="865" t="s">
        <v>244</v>
      </c>
      <c r="D66" s="1108"/>
      <c r="E66" s="1102">
        <v>300000</v>
      </c>
      <c r="F66" s="1102"/>
      <c r="G66" s="675">
        <v>1605</v>
      </c>
      <c r="H66" s="669">
        <f t="shared" si="3"/>
        <v>9630</v>
      </c>
      <c r="I66" s="196">
        <v>5.35</v>
      </c>
    </row>
    <row r="67" spans="2:9" ht="23.25" customHeight="1" x14ac:dyDescent="0.2">
      <c r="B67" s="875"/>
      <c r="C67" s="865" t="s">
        <v>203</v>
      </c>
      <c r="D67" s="1108"/>
      <c r="E67" s="1102">
        <v>320000</v>
      </c>
      <c r="F67" s="1102"/>
      <c r="G67" s="675">
        <v>1600</v>
      </c>
      <c r="H67" s="669">
        <f>G67*6</f>
        <v>9600</v>
      </c>
      <c r="I67" s="196">
        <v>5</v>
      </c>
    </row>
    <row r="68" spans="2:9" ht="23.25" customHeight="1" x14ac:dyDescent="0.2">
      <c r="B68" s="875"/>
      <c r="C68" s="865" t="s">
        <v>121</v>
      </c>
      <c r="D68" s="1108"/>
      <c r="E68" s="1102">
        <v>315000</v>
      </c>
      <c r="F68" s="1102"/>
      <c r="G68" s="675">
        <v>2365</v>
      </c>
      <c r="H68" s="669">
        <f t="shared" si="3"/>
        <v>14190</v>
      </c>
      <c r="I68" s="196">
        <v>7.5</v>
      </c>
    </row>
    <row r="69" spans="2:9" ht="23.25" customHeight="1" x14ac:dyDescent="0.2">
      <c r="B69" s="875"/>
      <c r="C69" s="865" t="s">
        <v>239</v>
      </c>
      <c r="D69" s="1108">
        <v>12.05</v>
      </c>
      <c r="E69" s="1102">
        <v>300000</v>
      </c>
      <c r="F69" s="1102"/>
      <c r="G69" s="675">
        <v>2820</v>
      </c>
      <c r="H69" s="669">
        <f t="shared" si="3"/>
        <v>16920</v>
      </c>
      <c r="I69" s="196">
        <v>9.4</v>
      </c>
    </row>
    <row r="70" spans="2:9" ht="23.25" customHeight="1" x14ac:dyDescent="0.2">
      <c r="B70" s="875"/>
      <c r="C70" s="865" t="s">
        <v>231</v>
      </c>
      <c r="D70" s="1108"/>
      <c r="E70" s="1102">
        <v>310000</v>
      </c>
      <c r="F70" s="1102"/>
      <c r="G70" s="675">
        <v>2170</v>
      </c>
      <c r="H70" s="669">
        <f>G70*12.05</f>
        <v>26148.5</v>
      </c>
      <c r="I70" s="196">
        <v>7</v>
      </c>
    </row>
    <row r="71" spans="2:9" ht="23.25" customHeight="1" x14ac:dyDescent="0.2">
      <c r="B71" s="875"/>
      <c r="C71" s="865" t="s">
        <v>229</v>
      </c>
      <c r="D71" s="1108">
        <v>6</v>
      </c>
      <c r="E71" s="1102">
        <v>315000</v>
      </c>
      <c r="F71" s="1102"/>
      <c r="G71" s="675">
        <v>2048</v>
      </c>
      <c r="H71" s="669">
        <f t="shared" si="3"/>
        <v>12288</v>
      </c>
      <c r="I71" s="196">
        <v>6.5</v>
      </c>
    </row>
    <row r="72" spans="2:9" ht="23.25" customHeight="1" thickBot="1" x14ac:dyDescent="0.25">
      <c r="B72" s="904"/>
      <c r="C72" s="866" t="s">
        <v>187</v>
      </c>
      <c r="D72" s="1104"/>
      <c r="E72" s="1110">
        <v>315000</v>
      </c>
      <c r="F72" s="1110"/>
      <c r="G72" s="676">
        <v>2993</v>
      </c>
      <c r="H72" s="677">
        <f t="shared" si="3"/>
        <v>17958</v>
      </c>
      <c r="I72" s="196">
        <v>9.5</v>
      </c>
    </row>
    <row r="73" spans="2:9" s="210" customFormat="1" ht="23.25" customHeight="1" thickBot="1" x14ac:dyDescent="0.25">
      <c r="B73" s="900" t="s">
        <v>127</v>
      </c>
      <c r="C73" s="901" t="s">
        <v>126</v>
      </c>
      <c r="D73" s="901">
        <v>6</v>
      </c>
      <c r="E73" s="1151">
        <v>320000</v>
      </c>
      <c r="F73" s="1152"/>
      <c r="G73" s="902">
        <v>420</v>
      </c>
      <c r="H73" s="903">
        <f t="shared" si="3"/>
        <v>2520</v>
      </c>
      <c r="I73" s="210">
        <v>1.31</v>
      </c>
    </row>
    <row r="74" spans="2:9" ht="23.25" customHeight="1" x14ac:dyDescent="0.2">
      <c r="B74" s="872" t="s">
        <v>19</v>
      </c>
      <c r="C74" s="839">
        <v>6.5</v>
      </c>
      <c r="D74" s="218">
        <v>11.7</v>
      </c>
      <c r="E74" s="1005">
        <v>315000</v>
      </c>
      <c r="F74" s="1006"/>
      <c r="G74" s="844">
        <v>1937</v>
      </c>
      <c r="H74" s="221">
        <f>G74*D74</f>
        <v>22662.899999999998</v>
      </c>
      <c r="I74" s="196">
        <v>6.15</v>
      </c>
    </row>
    <row r="75" spans="2:9" ht="23.25" customHeight="1" x14ac:dyDescent="0.2">
      <c r="B75" s="872"/>
      <c r="C75" s="833">
        <v>8</v>
      </c>
      <c r="D75" s="1131">
        <v>12.05</v>
      </c>
      <c r="E75" s="997">
        <v>310000</v>
      </c>
      <c r="F75" s="998"/>
      <c r="G75" s="842">
        <v>2186</v>
      </c>
      <c r="H75" s="226">
        <f>G75*12</f>
        <v>26232</v>
      </c>
      <c r="I75" s="196">
        <v>7.05</v>
      </c>
    </row>
    <row r="76" spans="2:9" ht="23.25" customHeight="1" x14ac:dyDescent="0.2">
      <c r="B76" s="875"/>
      <c r="C76" s="833">
        <v>10</v>
      </c>
      <c r="D76" s="1131"/>
      <c r="E76" s="997">
        <v>320000</v>
      </c>
      <c r="F76" s="998"/>
      <c r="G76" s="842">
        <v>2880</v>
      </c>
      <c r="H76" s="226">
        <f>G76*12</f>
        <v>34560</v>
      </c>
      <c r="I76" s="196">
        <v>9</v>
      </c>
    </row>
    <row r="77" spans="2:9" ht="23.25" customHeight="1" x14ac:dyDescent="0.2">
      <c r="B77" s="881"/>
      <c r="C77" s="833">
        <v>12</v>
      </c>
      <c r="D77" s="1131"/>
      <c r="E77" s="997">
        <v>320000</v>
      </c>
      <c r="F77" s="998"/>
      <c r="G77" s="842">
        <v>3456</v>
      </c>
      <c r="H77" s="226">
        <f>G77*12</f>
        <v>41472</v>
      </c>
      <c r="I77" s="196">
        <v>10.8</v>
      </c>
    </row>
    <row r="78" spans="2:9" ht="23.25" customHeight="1" x14ac:dyDescent="0.2">
      <c r="B78" s="881"/>
      <c r="C78" s="833">
        <v>14</v>
      </c>
      <c r="D78" s="1131"/>
      <c r="E78" s="997">
        <v>340000</v>
      </c>
      <c r="F78" s="998"/>
      <c r="G78" s="842">
        <v>4320</v>
      </c>
      <c r="H78" s="226">
        <f>G78*12</f>
        <v>51840</v>
      </c>
      <c r="I78" s="196">
        <v>12.7</v>
      </c>
    </row>
    <row r="79" spans="2:9" ht="23.25" customHeight="1" thickBot="1" x14ac:dyDescent="0.25">
      <c r="B79" s="881"/>
      <c r="C79" s="840">
        <v>16</v>
      </c>
      <c r="D79" s="1132"/>
      <c r="E79" s="1039">
        <v>340000</v>
      </c>
      <c r="F79" s="1040"/>
      <c r="G79" s="848">
        <v>4930</v>
      </c>
      <c r="H79" s="283">
        <f>G79*12</f>
        <v>59160</v>
      </c>
      <c r="I79" s="196">
        <v>14.5</v>
      </c>
    </row>
    <row r="80" spans="2:9" ht="23.25" customHeight="1" thickBot="1" x14ac:dyDescent="0.25">
      <c r="B80" s="882" t="s">
        <v>263</v>
      </c>
      <c r="C80" s="1174" t="s">
        <v>116</v>
      </c>
      <c r="D80" s="1174"/>
      <c r="E80" s="1175"/>
      <c r="F80" s="1175"/>
      <c r="G80" s="1175"/>
      <c r="H80" s="868">
        <v>6400</v>
      </c>
    </row>
    <row r="81" spans="1:8" ht="19.899999999999999" customHeight="1" x14ac:dyDescent="0.2">
      <c r="B81" s="1171" t="s">
        <v>153</v>
      </c>
      <c r="C81" s="950" t="s">
        <v>154</v>
      </c>
      <c r="D81" s="950"/>
      <c r="E81" s="1017" t="s">
        <v>155</v>
      </c>
      <c r="F81" s="1017"/>
      <c r="G81" s="1017"/>
      <c r="H81" s="277">
        <v>1200</v>
      </c>
    </row>
    <row r="82" spans="1:8" ht="19.899999999999999" customHeight="1" x14ac:dyDescent="0.2">
      <c r="B82" s="1172"/>
      <c r="C82" s="951" t="s">
        <v>156</v>
      </c>
      <c r="D82" s="951"/>
      <c r="E82" s="1018" t="s">
        <v>157</v>
      </c>
      <c r="F82" s="1018"/>
      <c r="G82" s="1018"/>
      <c r="H82" s="226">
        <v>2250</v>
      </c>
    </row>
    <row r="83" spans="1:8" ht="19.899999999999999" customHeight="1" x14ac:dyDescent="0.2">
      <c r="B83" s="1172"/>
      <c r="C83" s="951" t="s">
        <v>156</v>
      </c>
      <c r="D83" s="951"/>
      <c r="E83" s="1018" t="s">
        <v>158</v>
      </c>
      <c r="F83" s="1018"/>
      <c r="G83" s="1018"/>
      <c r="H83" s="226">
        <v>1700</v>
      </c>
    </row>
    <row r="84" spans="1:8" ht="19.899999999999999" customHeight="1" thickBot="1" x14ac:dyDescent="0.25">
      <c r="B84" s="1173"/>
      <c r="C84" s="1104" t="s">
        <v>156</v>
      </c>
      <c r="D84" s="1104"/>
      <c r="E84" s="1103" t="s">
        <v>220</v>
      </c>
      <c r="F84" s="1103"/>
      <c r="G84" s="1103"/>
      <c r="H84" s="678">
        <v>1550</v>
      </c>
    </row>
    <row r="85" spans="1:8" ht="23.25" customHeight="1" x14ac:dyDescent="0.2">
      <c r="A85" s="320"/>
      <c r="B85" s="883" t="s">
        <v>134</v>
      </c>
      <c r="C85" s="839" t="s">
        <v>135</v>
      </c>
      <c r="D85" s="983" t="s">
        <v>143</v>
      </c>
      <c r="E85" s="984"/>
      <c r="F85" s="984"/>
      <c r="G85" s="985"/>
      <c r="H85" s="378">
        <v>260</v>
      </c>
    </row>
    <row r="86" spans="1:8" ht="23.25" customHeight="1" x14ac:dyDescent="0.2">
      <c r="A86" s="313"/>
      <c r="B86" s="884"/>
      <c r="C86" s="833" t="s">
        <v>136</v>
      </c>
      <c r="D86" s="983"/>
      <c r="E86" s="984"/>
      <c r="F86" s="984"/>
      <c r="G86" s="985"/>
      <c r="H86" s="322">
        <v>170</v>
      </c>
    </row>
    <row r="87" spans="1:8" ht="23.25" customHeight="1" thickBot="1" x14ac:dyDescent="0.25">
      <c r="A87" s="313"/>
      <c r="B87" s="884"/>
      <c r="C87" s="840" t="s">
        <v>137</v>
      </c>
      <c r="D87" s="983"/>
      <c r="E87" s="984"/>
      <c r="F87" s="984"/>
      <c r="G87" s="985"/>
      <c r="H87" s="385">
        <v>100</v>
      </c>
    </row>
    <row r="88" spans="1:8" ht="26.25" customHeight="1" thickBot="1" x14ac:dyDescent="0.25">
      <c r="A88" s="313"/>
      <c r="B88" s="885" t="s">
        <v>213</v>
      </c>
      <c r="C88" s="850"/>
      <c r="D88" s="1076" t="s">
        <v>215</v>
      </c>
      <c r="E88" s="1077"/>
      <c r="F88" s="1077"/>
      <c r="G88" s="1078"/>
      <c r="H88" s="386">
        <v>1230</v>
      </c>
    </row>
    <row r="89" spans="1:8" ht="19.899999999999999" customHeight="1" x14ac:dyDescent="0.2">
      <c r="A89" s="320"/>
      <c r="B89" s="880" t="s">
        <v>144</v>
      </c>
      <c r="C89" s="527">
        <v>3.2</v>
      </c>
      <c r="D89" s="1073" t="s">
        <v>253</v>
      </c>
      <c r="E89" s="1073"/>
      <c r="F89" s="1073"/>
      <c r="G89" s="1073"/>
      <c r="H89" s="378">
        <v>2550</v>
      </c>
    </row>
    <row r="90" spans="1:8" ht="19.899999999999999" customHeight="1" x14ac:dyDescent="0.2">
      <c r="A90" s="320"/>
      <c r="B90" s="883"/>
      <c r="C90" s="524">
        <v>4</v>
      </c>
      <c r="D90" s="1074"/>
      <c r="E90" s="1074"/>
      <c r="F90" s="1074"/>
      <c r="G90" s="1074"/>
      <c r="H90" s="322">
        <v>2550</v>
      </c>
    </row>
    <row r="91" spans="1:8" ht="29.45" customHeight="1" x14ac:dyDescent="0.2">
      <c r="A91" s="320"/>
      <c r="B91" s="883"/>
      <c r="C91" s="525" t="s">
        <v>210</v>
      </c>
      <c r="D91" s="1036"/>
      <c r="E91" s="1037"/>
      <c r="F91" s="1037"/>
      <c r="G91" s="1038"/>
      <c r="H91" s="322">
        <v>2875</v>
      </c>
    </row>
    <row r="92" spans="1:8" ht="19.899999999999999" customHeight="1" thickBot="1" x14ac:dyDescent="0.25">
      <c r="A92" s="320"/>
      <c r="B92" s="883"/>
      <c r="C92" s="525" t="s">
        <v>209</v>
      </c>
      <c r="D92" s="1036"/>
      <c r="E92" s="1037"/>
      <c r="F92" s="1037"/>
      <c r="G92" s="1038"/>
      <c r="H92" s="322">
        <v>3450</v>
      </c>
    </row>
    <row r="93" spans="1:8" ht="24.95" customHeight="1" x14ac:dyDescent="0.2">
      <c r="A93" s="313"/>
      <c r="B93" s="1168" t="s">
        <v>201</v>
      </c>
      <c r="C93" s="1090">
        <v>1.2</v>
      </c>
      <c r="D93" s="1090"/>
      <c r="E93" s="1082"/>
      <c r="F93" s="1082"/>
      <c r="G93" s="1082"/>
      <c r="H93" s="321">
        <v>350</v>
      </c>
    </row>
    <row r="94" spans="1:8" ht="24.95" customHeight="1" x14ac:dyDescent="0.2">
      <c r="A94" s="313"/>
      <c r="B94" s="1169"/>
      <c r="C94" s="1091">
        <v>6.5</v>
      </c>
      <c r="D94" s="1091"/>
      <c r="E94" s="1051" t="s">
        <v>202</v>
      </c>
      <c r="F94" s="1051"/>
      <c r="G94" s="1051"/>
      <c r="H94" s="322">
        <v>250</v>
      </c>
    </row>
    <row r="95" spans="1:8" ht="24.95" customHeight="1" thickBot="1" x14ac:dyDescent="0.25">
      <c r="A95" s="313"/>
      <c r="B95" s="1170"/>
      <c r="C95" s="1066">
        <v>8</v>
      </c>
      <c r="D95" s="1066"/>
      <c r="E95" s="1053"/>
      <c r="F95" s="1053"/>
      <c r="G95" s="1053"/>
      <c r="H95" s="323">
        <v>250</v>
      </c>
    </row>
    <row r="97" spans="1:8" ht="13.5" thickBot="1" x14ac:dyDescent="0.25"/>
    <row r="98" spans="1:8" ht="24.75" customHeight="1" thickBot="1" x14ac:dyDescent="0.25">
      <c r="B98" s="796" t="s">
        <v>30</v>
      </c>
      <c r="C98" s="1126" t="s">
        <v>31</v>
      </c>
      <c r="D98" s="1127"/>
      <c r="E98" s="1127"/>
      <c r="F98" s="1127"/>
      <c r="G98" s="1128"/>
      <c r="H98" s="794" t="s">
        <v>100</v>
      </c>
    </row>
    <row r="99" spans="1:8" ht="76.5" customHeight="1" thickBot="1" x14ac:dyDescent="0.25">
      <c r="A99" s="313"/>
      <c r="B99" s="387" t="s">
        <v>162</v>
      </c>
      <c r="C99" s="989" t="s">
        <v>163</v>
      </c>
      <c r="D99" s="989"/>
      <c r="E99" s="990" t="s">
        <v>165</v>
      </c>
      <c r="F99" s="990"/>
      <c r="G99" s="990"/>
      <c r="H99" s="386">
        <v>75</v>
      </c>
    </row>
    <row r="100" spans="1:8" ht="74.25" customHeight="1" thickBot="1" x14ac:dyDescent="0.25">
      <c r="A100" s="313"/>
      <c r="B100" s="387" t="s">
        <v>166</v>
      </c>
      <c r="C100" s="989" t="s">
        <v>167</v>
      </c>
      <c r="D100" s="989"/>
      <c r="E100" s="990" t="s">
        <v>168</v>
      </c>
      <c r="F100" s="990"/>
      <c r="G100" s="990"/>
      <c r="H100" s="386">
        <v>186</v>
      </c>
    </row>
    <row r="101" spans="1:8" ht="72.75" customHeight="1" thickBot="1" x14ac:dyDescent="0.25">
      <c r="A101" s="313"/>
      <c r="B101" s="388" t="s">
        <v>171</v>
      </c>
      <c r="C101" s="989" t="s">
        <v>167</v>
      </c>
      <c r="D101" s="989"/>
      <c r="E101" s="990" t="s">
        <v>168</v>
      </c>
      <c r="F101" s="990"/>
      <c r="G101" s="990"/>
      <c r="H101" s="386">
        <v>300</v>
      </c>
    </row>
    <row r="102" spans="1:8" ht="76.5" customHeight="1" thickBot="1" x14ac:dyDescent="0.25">
      <c r="A102" s="313"/>
      <c r="B102" s="388" t="s">
        <v>172</v>
      </c>
      <c r="C102" s="989" t="s">
        <v>167</v>
      </c>
      <c r="D102" s="989"/>
      <c r="E102" s="990" t="s">
        <v>168</v>
      </c>
      <c r="F102" s="990"/>
      <c r="G102" s="990"/>
      <c r="H102" s="386">
        <v>330</v>
      </c>
    </row>
    <row r="103" spans="1:8" ht="71.25" customHeight="1" thickBot="1" x14ac:dyDescent="0.25">
      <c r="A103" s="313"/>
      <c r="B103" s="387" t="s">
        <v>170</v>
      </c>
      <c r="C103" s="989" t="s">
        <v>167</v>
      </c>
      <c r="D103" s="989"/>
      <c r="E103" s="990" t="s">
        <v>168</v>
      </c>
      <c r="F103" s="990"/>
      <c r="G103" s="990"/>
      <c r="H103" s="386">
        <v>240</v>
      </c>
    </row>
    <row r="104" spans="1:8" ht="81" customHeight="1" thickBot="1" x14ac:dyDescent="0.25">
      <c r="A104" s="313"/>
      <c r="B104" s="388" t="s">
        <v>169</v>
      </c>
      <c r="C104" s="989" t="s">
        <v>167</v>
      </c>
      <c r="D104" s="989"/>
      <c r="E104" s="990" t="s">
        <v>168</v>
      </c>
      <c r="F104" s="990"/>
      <c r="G104" s="990"/>
      <c r="H104" s="386">
        <v>340</v>
      </c>
    </row>
    <row r="105" spans="1:8" ht="79.5" customHeight="1" thickBot="1" x14ac:dyDescent="0.25">
      <c r="A105" s="313"/>
      <c r="B105" s="388" t="s">
        <v>173</v>
      </c>
      <c r="C105" s="989" t="s">
        <v>175</v>
      </c>
      <c r="D105" s="989"/>
      <c r="E105" s="990"/>
      <c r="F105" s="990"/>
      <c r="G105" s="990"/>
      <c r="H105" s="386">
        <v>600</v>
      </c>
    </row>
    <row r="106" spans="1:8" ht="80.25" customHeight="1" thickBot="1" x14ac:dyDescent="0.25">
      <c r="A106" s="313"/>
      <c r="B106" s="388" t="s">
        <v>174</v>
      </c>
      <c r="C106" s="989"/>
      <c r="D106" s="989"/>
      <c r="E106" s="990" t="s">
        <v>178</v>
      </c>
      <c r="F106" s="990"/>
      <c r="G106" s="990"/>
      <c r="H106" s="386" t="s">
        <v>179</v>
      </c>
    </row>
    <row r="107" spans="1:8" ht="84" customHeight="1" thickBot="1" x14ac:dyDescent="0.25">
      <c r="A107" s="313"/>
      <c r="B107" s="406" t="s">
        <v>176</v>
      </c>
      <c r="C107" s="989"/>
      <c r="D107" s="989"/>
      <c r="E107" s="990" t="s">
        <v>178</v>
      </c>
      <c r="F107" s="990"/>
      <c r="G107" s="990"/>
      <c r="H107" s="386" t="s">
        <v>181</v>
      </c>
    </row>
    <row r="108" spans="1:8" ht="75.75" customHeight="1" thickBot="1" x14ac:dyDescent="0.25">
      <c r="A108" s="313"/>
      <c r="B108" s="406" t="s">
        <v>183</v>
      </c>
      <c r="C108" s="989"/>
      <c r="D108" s="989"/>
      <c r="E108" s="990" t="s">
        <v>180</v>
      </c>
      <c r="F108" s="990"/>
      <c r="G108" s="990"/>
      <c r="H108" s="386" t="s">
        <v>179</v>
      </c>
    </row>
    <row r="109" spans="1:8" ht="94.5" customHeight="1" thickBot="1" x14ac:dyDescent="0.25">
      <c r="A109" s="313"/>
      <c r="B109" s="406" t="s">
        <v>184</v>
      </c>
      <c r="C109" s="989"/>
      <c r="D109" s="989"/>
      <c r="E109" s="990" t="s">
        <v>180</v>
      </c>
      <c r="F109" s="990"/>
      <c r="G109" s="990"/>
      <c r="H109" s="386" t="s">
        <v>181</v>
      </c>
    </row>
    <row r="111" spans="1:8" ht="15.75" x14ac:dyDescent="0.2">
      <c r="B111" s="1123" t="s">
        <v>237</v>
      </c>
      <c r="C111" s="1123"/>
      <c r="D111" s="1123"/>
      <c r="E111" s="1123"/>
      <c r="F111" s="1123"/>
      <c r="G111" s="1119" t="s">
        <v>128</v>
      </c>
      <c r="H111" s="1119"/>
    </row>
    <row r="112" spans="1:8" ht="20.25" x14ac:dyDescent="0.2">
      <c r="E112" s="831"/>
      <c r="F112" s="831"/>
      <c r="G112" s="1119"/>
      <c r="H112" s="1119"/>
    </row>
  </sheetData>
  <mergeCells count="148">
    <mergeCell ref="G10:H10"/>
    <mergeCell ref="M10:N10"/>
    <mergeCell ref="E11:F11"/>
    <mergeCell ref="M11:N11"/>
    <mergeCell ref="E12:F12"/>
    <mergeCell ref="M12:N13"/>
    <mergeCell ref="C3:F3"/>
    <mergeCell ref="G5:H5"/>
    <mergeCell ref="G6:H6"/>
    <mergeCell ref="M6:N6"/>
    <mergeCell ref="G7:H7"/>
    <mergeCell ref="G8:H9"/>
    <mergeCell ref="D13:D16"/>
    <mergeCell ref="E13:F13"/>
    <mergeCell ref="E14:F14"/>
    <mergeCell ref="E15:F15"/>
    <mergeCell ref="E16:F16"/>
    <mergeCell ref="B17:B20"/>
    <mergeCell ref="E17:F17"/>
    <mergeCell ref="E18:F18"/>
    <mergeCell ref="E19:F19"/>
    <mergeCell ref="C30:D30"/>
    <mergeCell ref="E30:F30"/>
    <mergeCell ref="G30:H30"/>
    <mergeCell ref="E20:F20"/>
    <mergeCell ref="E21:F21"/>
    <mergeCell ref="D22:D29"/>
    <mergeCell ref="E22:F22"/>
    <mergeCell ref="E23:F23"/>
    <mergeCell ref="E24:F24"/>
    <mergeCell ref="E25:F25"/>
    <mergeCell ref="E26:F26"/>
    <mergeCell ref="E28:F28"/>
    <mergeCell ref="E29:F29"/>
    <mergeCell ref="G33:H33"/>
    <mergeCell ref="C34:D34"/>
    <mergeCell ref="E34:F34"/>
    <mergeCell ref="G34:H34"/>
    <mergeCell ref="C31:D31"/>
    <mergeCell ref="E31:F31"/>
    <mergeCell ref="G31:H31"/>
    <mergeCell ref="C32:D32"/>
    <mergeCell ref="E32:F32"/>
    <mergeCell ref="G32:H32"/>
    <mergeCell ref="B38:B40"/>
    <mergeCell ref="E38:F38"/>
    <mergeCell ref="E39:F39"/>
    <mergeCell ref="E40:F40"/>
    <mergeCell ref="E41:F41"/>
    <mergeCell ref="E42:F42"/>
    <mergeCell ref="C33:D33"/>
    <mergeCell ref="E33:F33"/>
    <mergeCell ref="E37:F37"/>
    <mergeCell ref="D37:D42"/>
    <mergeCell ref="B35:B36"/>
    <mergeCell ref="C35:D36"/>
    <mergeCell ref="D43:D44"/>
    <mergeCell ref="E43:F43"/>
    <mergeCell ref="E44:F44"/>
    <mergeCell ref="E45:F45"/>
    <mergeCell ref="E48:F48"/>
    <mergeCell ref="D53:D58"/>
    <mergeCell ref="E53:F53"/>
    <mergeCell ref="E54:F54"/>
    <mergeCell ref="E55:F55"/>
    <mergeCell ref="E56:F56"/>
    <mergeCell ref="E52:F52"/>
    <mergeCell ref="E65:F65"/>
    <mergeCell ref="E66:F66"/>
    <mergeCell ref="E67:F67"/>
    <mergeCell ref="E68:F68"/>
    <mergeCell ref="D69:D70"/>
    <mergeCell ref="E69:F69"/>
    <mergeCell ref="E70:F70"/>
    <mergeCell ref="E57:F57"/>
    <mergeCell ref="E58:F58"/>
    <mergeCell ref="D59:D68"/>
    <mergeCell ref="E59:F59"/>
    <mergeCell ref="E60:F60"/>
    <mergeCell ref="E61:F61"/>
    <mergeCell ref="E62:F62"/>
    <mergeCell ref="E63:F63"/>
    <mergeCell ref="E64:F64"/>
    <mergeCell ref="E79:F79"/>
    <mergeCell ref="C80:D80"/>
    <mergeCell ref="E80:G80"/>
    <mergeCell ref="D71:D72"/>
    <mergeCell ref="E71:F71"/>
    <mergeCell ref="E72:F72"/>
    <mergeCell ref="E73:F73"/>
    <mergeCell ref="E74:F74"/>
    <mergeCell ref="D75:D79"/>
    <mergeCell ref="E75:F75"/>
    <mergeCell ref="E76:F76"/>
    <mergeCell ref="E77:F77"/>
    <mergeCell ref="E78:F78"/>
    <mergeCell ref="E84:G84"/>
    <mergeCell ref="D85:G87"/>
    <mergeCell ref="D88:G88"/>
    <mergeCell ref="D89:G90"/>
    <mergeCell ref="D91:G92"/>
    <mergeCell ref="B93:B95"/>
    <mergeCell ref="C93:D93"/>
    <mergeCell ref="E93:G93"/>
    <mergeCell ref="C94:D94"/>
    <mergeCell ref="E94:G95"/>
    <mergeCell ref="B81:B84"/>
    <mergeCell ref="C81:D81"/>
    <mergeCell ref="E81:G81"/>
    <mergeCell ref="C82:D82"/>
    <mergeCell ref="E82:G82"/>
    <mergeCell ref="C83:D83"/>
    <mergeCell ref="E83:G83"/>
    <mergeCell ref="C84:D84"/>
    <mergeCell ref="C102:D102"/>
    <mergeCell ref="E102:G102"/>
    <mergeCell ref="C103:D103"/>
    <mergeCell ref="E103:G103"/>
    <mergeCell ref="C95:D95"/>
    <mergeCell ref="C98:G98"/>
    <mergeCell ref="C99:D99"/>
    <mergeCell ref="E99:G99"/>
    <mergeCell ref="C100:D100"/>
    <mergeCell ref="E100:G100"/>
    <mergeCell ref="G35:H36"/>
    <mergeCell ref="E35:F36"/>
    <mergeCell ref="I35:I36"/>
    <mergeCell ref="B111:F111"/>
    <mergeCell ref="G111:H112"/>
    <mergeCell ref="E46:F46"/>
    <mergeCell ref="E47:F47"/>
    <mergeCell ref="D46:D47"/>
    <mergeCell ref="D17:D20"/>
    <mergeCell ref="E27:F27"/>
    <mergeCell ref="C107:D107"/>
    <mergeCell ref="E107:G107"/>
    <mergeCell ref="C108:D108"/>
    <mergeCell ref="E108:G108"/>
    <mergeCell ref="C109:D109"/>
    <mergeCell ref="E109:G109"/>
    <mergeCell ref="C104:D104"/>
    <mergeCell ref="E104:G104"/>
    <mergeCell ref="C105:D105"/>
    <mergeCell ref="E105:G105"/>
    <mergeCell ref="C106:D106"/>
    <mergeCell ref="E106:G106"/>
    <mergeCell ref="C101:D101"/>
    <mergeCell ref="E101:G101"/>
  </mergeCells>
  <pageMargins left="0.11811023622047245" right="0.11811023622047245" top="0.11811023622047245" bottom="0.35433070866141736" header="0.31496062992125984" footer="0.31496062992125984"/>
  <pageSetup paperSize="9" scale="80" orientation="portrait" horizontalDpi="0" verticalDpi="0" r:id="rId1"/>
  <rowBreaks count="2" manualBreakCount="2">
    <brk id="51" max="7" man="1"/>
    <brk id="96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22</vt:i4>
      </vt:variant>
    </vt:vector>
  </HeadingPairs>
  <TitlesOfParts>
    <vt:vector size="45" baseType="lpstr">
      <vt:lpstr>Table 1</vt:lpstr>
      <vt:lpstr>Table 1 (2)</vt:lpstr>
      <vt:lpstr>3</vt:lpstr>
      <vt:lpstr>3 (2)</vt:lpstr>
      <vt:lpstr>4</vt:lpstr>
      <vt:lpstr>5</vt:lpstr>
      <vt:lpstr>5 (2)</vt:lpstr>
      <vt:lpstr>64</vt:lpstr>
      <vt:lpstr>65</vt:lpstr>
      <vt:lpstr>13.07.2019 (2)</vt:lpstr>
      <vt:lpstr>07.08.2019</vt:lpstr>
      <vt:lpstr>26.08.2019</vt:lpstr>
      <vt:lpstr>26.08.2019 (2)</vt:lpstr>
      <vt:lpstr>26.08.2019 (3)</vt:lpstr>
      <vt:lpstr>13.09.2019</vt:lpstr>
      <vt:lpstr>30.09.2019</vt:lpstr>
      <vt:lpstr>10.10.2019</vt:lpstr>
      <vt:lpstr>2020</vt:lpstr>
      <vt:lpstr>2020 (2)</vt:lpstr>
      <vt:lpstr>2020 (3)</vt:lpstr>
      <vt:lpstr>2020 (4)</vt:lpstr>
      <vt:lpstr>2020 (5)</vt:lpstr>
      <vt:lpstr>2020 (6)</vt:lpstr>
      <vt:lpstr>'07.08.2019'!Область_печати</vt:lpstr>
      <vt:lpstr>'10.10.2019'!Область_печати</vt:lpstr>
      <vt:lpstr>'13.07.2019 (2)'!Область_печати</vt:lpstr>
      <vt:lpstr>'13.09.2019'!Область_печати</vt:lpstr>
      <vt:lpstr>'2020'!Область_печати</vt:lpstr>
      <vt:lpstr>'2020 (2)'!Область_печати</vt:lpstr>
      <vt:lpstr>'2020 (3)'!Область_печати</vt:lpstr>
      <vt:lpstr>'2020 (4)'!Область_печати</vt:lpstr>
      <vt:lpstr>'2020 (5)'!Область_печати</vt:lpstr>
      <vt:lpstr>'2020 (6)'!Область_печати</vt:lpstr>
      <vt:lpstr>'26.08.2019'!Область_печати</vt:lpstr>
      <vt:lpstr>'26.08.2019 (2)'!Область_печати</vt:lpstr>
      <vt:lpstr>'26.08.2019 (3)'!Область_печати</vt:lpstr>
      <vt:lpstr>'3'!Область_печати</vt:lpstr>
      <vt:lpstr>'3 (2)'!Область_печати</vt:lpstr>
      <vt:lpstr>'30.09.2019'!Область_печати</vt:lpstr>
      <vt:lpstr>'4'!Область_печати</vt:lpstr>
      <vt:lpstr>'5'!Область_печати</vt:lpstr>
      <vt:lpstr>'5 (2)'!Область_печати</vt:lpstr>
      <vt:lpstr>'64'!Область_печати</vt:lpstr>
      <vt:lpstr>'65'!Область_печати</vt:lpstr>
      <vt:lpstr>'Table 1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Есенбек</dc:creator>
  <cp:lastModifiedBy>TB1</cp:lastModifiedBy>
  <cp:lastPrinted>2020-05-29T11:27:38Z</cp:lastPrinted>
  <dcterms:created xsi:type="dcterms:W3CDTF">2019-03-07T11:59:44Z</dcterms:created>
  <dcterms:modified xsi:type="dcterms:W3CDTF">2020-05-29T11:48:12Z</dcterms:modified>
</cp:coreProperties>
</file>