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16" windowWidth="22716" windowHeight="8940" tabRatio="764" activeTab="1"/>
  </bookViews>
  <sheets>
    <sheet name="Солнечные модули" sheetId="1" r:id="rId1"/>
    <sheet name="OUTBACKPOWER" sheetId="2" r:id="rId2"/>
    <sheet name="Schneider Electric (XANTREX) " sheetId="3" r:id="rId3"/>
    <sheet name="BRAUDER" sheetId="4" r:id="rId4"/>
    <sheet name="EPSolar" sheetId="5" r:id="rId5"/>
    <sheet name="COTEK" sheetId="6" r:id="rId6"/>
    <sheet name="DC-автоматы" sheetId="7" r:id="rId7"/>
    <sheet name="Инструмент+Кабель" sheetId="8" r:id="rId8"/>
    <sheet name="Стеллажи" sheetId="9" r:id="rId9"/>
    <sheet name="Аккумуляторы к комплектам" sheetId="10" r:id="rId10"/>
    <sheet name="Веса" sheetId="11" r:id="rId11"/>
  </sheets>
  <externalReferences>
    <externalReference r:id="rId14"/>
  </externalReferences>
  <definedNames>
    <definedName name="Excel_BuiltIn__FilterDatabase_1">'OUTBACKPOWER'!$A$12:$HX$146</definedName>
  </definedNames>
  <calcPr fullCalcOnLoad="1" refMode="R1C1"/>
</workbook>
</file>

<file path=xl/sharedStrings.xml><?xml version="1.0" encoding="utf-8"?>
<sst xmlns="http://schemas.openxmlformats.org/spreadsheetml/2006/main" count="1004" uniqueCount="580">
  <si>
    <t/>
  </si>
  <si>
    <t>Прайс-лист</t>
  </si>
  <si>
    <t>предлагаемое электронное оборудование произведено компанией</t>
  </si>
  <si>
    <t>США</t>
  </si>
  <si>
    <t>№</t>
  </si>
  <si>
    <t>Код</t>
  </si>
  <si>
    <t>Наименование</t>
  </si>
  <si>
    <t>Розничная цена за единицу (вкл. НДС 18%), руб.</t>
  </si>
  <si>
    <t>Вес брутто кг.</t>
  </si>
  <si>
    <t>Д</t>
  </si>
  <si>
    <t>Ш</t>
  </si>
  <si>
    <t>В</t>
  </si>
  <si>
    <t>AXS port</t>
  </si>
  <si>
    <t>Устройство совместимое с протоколом Modbus/TCP IP позволяет как дистанционно контролировать состояние системы, так и безопасно управлять всеми параметрами оборудования. С AXS Port, пользователи могут получить безопасный доступ к системе OutBack в любой точке мира через соединение Ethernet.</t>
  </si>
  <si>
    <t>RADIAN серия</t>
  </si>
  <si>
    <t>GS7048</t>
  </si>
  <si>
    <t>Инвертор/зарядное устройство 7000Вт, входное постоянное напряжение 48В,  выходное переменное напряжение 230В, 50Гц вентилируемое, для построения резервных и автономных систем.</t>
  </si>
  <si>
    <t>Военный класс защищенных мобильных инверторов</t>
  </si>
  <si>
    <t>OBXIC-2024P</t>
  </si>
  <si>
    <t>Инвертор/зарядное устройство может выдержать жесткие условия окружающей среды, включая экстремальные тряски и вибрации.Мощность 2000Вт, входное постоянное напряжение 24В,  выходное переменное напряжение 230В.</t>
  </si>
  <si>
    <t>Инверторы вентилируемые, общего назначения</t>
  </si>
  <si>
    <t>VFX3048E</t>
  </si>
  <si>
    <t>Инвертор/зарядное устройство 3000Вт, входное постоянное напряжение 48В,  выходное переменное напряжение 230В, 50Гц вентилируемое</t>
  </si>
  <si>
    <t>VFX3024E</t>
  </si>
  <si>
    <t>Инвертор/зарядное устройство 3000Вт, входное постоянное напряжение 24В,  выходное переменное напряжение 230В, 50Гц , вентилируемое</t>
  </si>
  <si>
    <t>VFX2612E</t>
  </si>
  <si>
    <t>Инвертор/зарядное устройство 2600Вт, входное постоянное напряжение 12В,  выходное переменное напряжение 230В, 50Гц вентилируемое.</t>
  </si>
  <si>
    <t>Инверторы вентилируемые, общего назначения, с возможностью добавления мощности в нагрузку.</t>
  </si>
  <si>
    <t>GVFX3048E</t>
  </si>
  <si>
    <t>Инвертор/зарядное устройство 3000Вт, входное постоянное напряжение 48В,  выходное переменное напряжение 230В, 50Гц вентилируемое, с  возможностью продажи энергии в сеть.</t>
  </si>
  <si>
    <t>GVFX3024E</t>
  </si>
  <si>
    <t>Инвертор/зарядное устройство 3000Вт, входное постоянное напряжение 24В,  выходное переменное напряжение 230В, 50Гц вентилируемое, с  возможностью продажи энергии в сеть.</t>
  </si>
  <si>
    <t>GVFX2612E</t>
  </si>
  <si>
    <t>Инвертор/зарядное устройство 2600Вт, входное постоянное напряжение 12В,  выходное переменное напряжение 230В, 50Гц вентилируемое, с  возможностью продажи энергии в сеть.</t>
  </si>
  <si>
    <t>Инверторы герметичные , предназначены для установки в тяжелых условиях</t>
  </si>
  <si>
    <t>FX2348ET</t>
  </si>
  <si>
    <t>Инвертор/зарядное устройство 2300Вт, входное постоянное напряжение 48В,  выходное переменное напряжение 230В, 50Гц герметичное</t>
  </si>
  <si>
    <t>FX2024ET</t>
  </si>
  <si>
    <t>Инвертор/зарядное устройство 2000Вт, входное постоянное напряжение 24В,  выходное переменное напряжение 230В, 50Гц герметичное</t>
  </si>
  <si>
    <t>FX2012ET</t>
  </si>
  <si>
    <t>Инвертор/зарядное устройство 2000Вт, входное постоянное напряжение 12В,  выходное переменное напряжение 230В, 50Гц герметичное</t>
  </si>
  <si>
    <t>Инверторы герметичные , предназначены для установки в тяжелых условиях, с возможностью добавления мощности в нагрузку.</t>
  </si>
  <si>
    <t>GTFX2348E</t>
  </si>
  <si>
    <t>Инвертор/зарядное устройство 2300Вт, входное постоянное напряжение 48В,  выходное переменное напряжение 230В, 50Гц герметичное с  возможностью продажи энергии в сеть.</t>
  </si>
  <si>
    <t>GTFX2024E</t>
  </si>
  <si>
    <t>Инвертор/зарядное устройство 2000Вт, входное постоянное напряжение 24В,  выходное переменное напряжение 230В, 50Гц герметичное с  возможностью продажи энергии в сеть.</t>
  </si>
  <si>
    <t>GTFX2012E</t>
  </si>
  <si>
    <t>Инвертор/зарядное устройство 2000Вт, входное постоянное напряжение 12В,  выходное переменное напряжение 230В, 50Гц герметичное с  возможностью продажи энергии в сеть.</t>
  </si>
  <si>
    <t>Инверторы герметичные , малой мощности, предназначены для установки в тяжелых условиях,с возможностью добавления мощности в нагрузку.</t>
  </si>
  <si>
    <t>GFX1448E</t>
  </si>
  <si>
    <t>Инвертор/зарядное устройство 1400Вт, входное постоянное напряжение 24В,  выходное переменное напряжение 230В, 50Гц герметичное</t>
  </si>
  <si>
    <t>GFX1424E</t>
  </si>
  <si>
    <t>GFX1312E</t>
  </si>
  <si>
    <t>Инвертор/зарядное устройство 1300Вт, входное постоянное напряжение 12В,  выходное переменное напряжение 230В, 50Гц герметичное</t>
  </si>
  <si>
    <t>Инверторы для мобильных применений (ground switching system)</t>
  </si>
  <si>
    <t>FX2348ETM</t>
  </si>
  <si>
    <t>FX2024ETM</t>
  </si>
  <si>
    <t>FX2012ETM</t>
  </si>
  <si>
    <t>VFX3048EM</t>
  </si>
  <si>
    <t>VFX3024EM</t>
  </si>
  <si>
    <t>VFX2612EM</t>
  </si>
  <si>
    <t>Контроллеры заряда для систем на солнечных элементах</t>
  </si>
  <si>
    <t>FM80</t>
  </si>
  <si>
    <t>Контроллер зарядки от солнечных батарей на 80А, =12-60В</t>
  </si>
  <si>
    <t>FM60</t>
  </si>
  <si>
    <t>Контроллер зарядки от солнечных батарей на 60А, =12-60В</t>
  </si>
  <si>
    <t>Системные контроллеры</t>
  </si>
  <si>
    <t>MATE</t>
  </si>
  <si>
    <t>Системный контроллер серого цвета,  овальный с портом RS 232</t>
  </si>
  <si>
    <t>MATE_B</t>
  </si>
  <si>
    <t>Системный контроллер черного цвета, овальный с портом RS 232</t>
  </si>
  <si>
    <t>MATE2</t>
  </si>
  <si>
    <t>Системный контроллер  черного цвета, квадратный, под врезку c портом RS 232</t>
  </si>
  <si>
    <t>MATE3</t>
  </si>
  <si>
    <t>Системный контроллер, квадратный, накладной монтаж, Ethernet порт, графический дисплей, SD карта, хранение событий системы в течение года, встроенный помощник настройки оборудования.</t>
  </si>
  <si>
    <t>Системы мониторинга</t>
  </si>
  <si>
    <t>FN­DC</t>
  </si>
  <si>
    <t>прецизионный монитор состояния генерации, потребления энергии и заряда аккумуляторов</t>
  </si>
  <si>
    <t>FWSHUNT500</t>
  </si>
  <si>
    <t>силовое соединение до 500 amp</t>
  </si>
  <si>
    <t>Контроллеры сопряжения оборудования</t>
  </si>
  <si>
    <t>HUB10</t>
  </si>
  <si>
    <t>Электронное устройство позволяющее объеденять для параллельной работы до 10 инверторов, отвечает за корректное распределение сигналов между устройствами и позвроляет так же подключать и управлять дополнительными контрольными приборами.</t>
  </si>
  <si>
    <t>HUB4</t>
  </si>
  <si>
    <t>Электронное устройство позволяющее объеденять для параллельной работы до 4 инверторов, отвечает за корректное распределение сигналов между устройствами и позвроляет так же подключать и управлять дополнительными контрольными приборами.</t>
  </si>
  <si>
    <t>Байпасс</t>
  </si>
  <si>
    <t>FW­IOB­S­230VAC</t>
  </si>
  <si>
    <t>Комплект защиты + системный байпас.(содержит 3 х 30А~ на DIN реку, шины, изоляторы, крепеж, силовые провода)</t>
  </si>
  <si>
    <t>FW­IOB­D­230VAC</t>
  </si>
  <si>
    <t>Комплект защиты + системный байпас.(содержит 6 х 30А~ на DIN реку, шины, изоляторы, крепеж, силовые провода)</t>
  </si>
  <si>
    <t>FW­IOB­T­230/400VAC</t>
  </si>
  <si>
    <t>Комплект защиты + системный байпас.(содержит 9 х 30А~ на DIN реку, шины, изоляторы, крепеж, силовые провода),</t>
  </si>
  <si>
    <t>FW-IOB-Q-230VAC</t>
  </si>
  <si>
    <t>Комплект защиты + системный байпас.(содержит 12 х 30А~ на DIN реку, шины, изоляторы, крепеж, силовые провода),</t>
  </si>
  <si>
    <t>Монтажные боксы и крепежные аксессуары</t>
  </si>
  <si>
    <t>FW­MP</t>
  </si>
  <si>
    <t>монтажная панель для установки 2х инверторов FX или VFX серий</t>
  </si>
  <si>
    <t>FW350 DC-AC</t>
  </si>
  <si>
    <t>Коммутационный бокс для одного инвертора с креплениями для переключателей переменного и постоянного тока</t>
  </si>
  <si>
    <t>FW500­AC</t>
  </si>
  <si>
    <t>Коммутационный бокс переменного тока  для 2 инверторов</t>
  </si>
  <si>
    <t>FW500­DC</t>
  </si>
  <si>
    <t>Коммутационный бокс постоянного тока  для 2 инверторов</t>
  </si>
  <si>
    <t>FW1000­AC</t>
  </si>
  <si>
    <t>Коммутационный бокс постоянного тока  для 4 инверторов</t>
  </si>
  <si>
    <t>FW1000­DC</t>
  </si>
  <si>
    <t>Коммутационный бокс переменного тока  для 4 инверторов</t>
  </si>
  <si>
    <t>FW-ACA</t>
  </si>
  <si>
    <t>адаптер, инвертор-монтажный бокс переменного тока (пластик)</t>
  </si>
  <si>
    <t>FW-ACA-R</t>
  </si>
  <si>
    <t>адаптер, инвертор-монтажный бокс переменного тока (металл)</t>
  </si>
  <si>
    <t>DCA</t>
  </si>
  <si>
    <t>адаптер, инвертор-монтажный бокс постоянного тока, металл (аллюминий)</t>
  </si>
  <si>
    <t>DCA-R</t>
  </si>
  <si>
    <t>адаптер, инвертор-монтажный бокс постоянного тока, металл (сталь)</t>
  </si>
  <si>
    <t>FW-CCB</t>
  </si>
  <si>
    <t>монтажная панель для крепления контроллеров MX60/FM80 к монтажному боксу FW-1000</t>
  </si>
  <si>
    <t>FW-CCB2</t>
  </si>
  <si>
    <t>монтажная панель для крепления контроллеров MX60/FM80 к монтажному боксу FW-500</t>
  </si>
  <si>
    <t>Гидромагнитные автоматические выключатели постоянного тока (крепление на панель)</t>
  </si>
  <si>
    <t>PNL-1-AC/DC</t>
  </si>
  <si>
    <t>Автоматический выключатель постоянного тока на 1A</t>
  </si>
  <si>
    <t>PNL-5-AC/DC</t>
  </si>
  <si>
    <t>Автоматический выключатель постоянного тока на 5A</t>
  </si>
  <si>
    <t>PNL-10-AC/DC</t>
  </si>
  <si>
    <t>Автоматический выключатель постоянного тока на 10A</t>
  </si>
  <si>
    <t>PNL-15-AC/DC</t>
  </si>
  <si>
    <t>Автоматический выключатель постоянного тока на 15A</t>
  </si>
  <si>
    <t>PNL-20-AC/DC</t>
  </si>
  <si>
    <t>Автоматический выключатель постоянного тока на 20A</t>
  </si>
  <si>
    <t>PNL-30-AC/DC</t>
  </si>
  <si>
    <t>Автоматический выключатель постоянного тока на 30A</t>
  </si>
  <si>
    <t>PNL-40-AC/DC</t>
  </si>
  <si>
    <t>Автоматический выключатель постоянного тока на 40A</t>
  </si>
  <si>
    <t>PNL-50-AC/DC</t>
  </si>
  <si>
    <t>Автоматический выключатель постоянного тока на 50A</t>
  </si>
  <si>
    <t>PNL-60-AC/DC</t>
  </si>
  <si>
    <t>Автоматический выключатель постоянного тока на 60A</t>
  </si>
  <si>
    <t>PNL-80-DC</t>
  </si>
  <si>
    <t>Автоматический выключатель постоянного тока на 80A</t>
  </si>
  <si>
    <t>PNL-100-DC</t>
  </si>
  <si>
    <t>автоматический выключатель постоянного тока на 100A</t>
  </si>
  <si>
    <t>PNL-125-DC</t>
  </si>
  <si>
    <t>автоматический выключатель постоянного тока на 125A</t>
  </si>
  <si>
    <t>PNL-175-DC</t>
  </si>
  <si>
    <t>автоматический выключатель постоянного тока на 175A</t>
  </si>
  <si>
    <t>PNL-250-DC</t>
  </si>
  <si>
    <t>автоматический выключатель постоянного тока на 250A</t>
  </si>
  <si>
    <t>Гидромагнитные автоматические выключатели постоянного тока (крепление на DIN рейку) ширина 13 мм</t>
  </si>
  <si>
    <t>DIN-1-DC</t>
  </si>
  <si>
    <t>DIN-2-DC</t>
  </si>
  <si>
    <t>Автоматический выключатель постоянного тока на 2A</t>
  </si>
  <si>
    <t>DIN-3-DC</t>
  </si>
  <si>
    <t>Автоматический выключатель постоянного тока на 3A</t>
  </si>
  <si>
    <t>DIN-4-DC</t>
  </si>
  <si>
    <t>Автоматический выключатель постоянного тока на 4A</t>
  </si>
  <si>
    <t>DIN-5-DC</t>
  </si>
  <si>
    <t>DIN-6-DC</t>
  </si>
  <si>
    <t>Автоматический выключатель постоянного тока на 6A</t>
  </si>
  <si>
    <t>DIN-8-DC</t>
  </si>
  <si>
    <t>Автоматический выключатель постоянного тока на 8A</t>
  </si>
  <si>
    <t>DIN-9-DC</t>
  </si>
  <si>
    <t>Автоматический выключатель постоянного тока на 9A</t>
  </si>
  <si>
    <t>DIN-10-DC</t>
  </si>
  <si>
    <t>DIN-15-DC</t>
  </si>
  <si>
    <t>DIN-20-DC</t>
  </si>
  <si>
    <t>DIN-30-DC</t>
  </si>
  <si>
    <t>DIN-50-DC</t>
  </si>
  <si>
    <t>DIN-60-DC</t>
  </si>
  <si>
    <t>Гидромагнитные автоматические выключатели переменного тока крепление на DIN рейку</t>
  </si>
  <si>
    <t>OBB-10-277VAC-DIN</t>
  </si>
  <si>
    <t>Выключатель автоматический переменного тока 10A</t>
  </si>
  <si>
    <t>OBB-15-277VAC-DIN</t>
  </si>
  <si>
    <t>Выключатель автоматический переменного тока 15A</t>
  </si>
  <si>
    <t>OBB-15D-240VAC-DIN</t>
  </si>
  <si>
    <t>Выключатель автоматический переменного тока 15A  сдвоеный</t>
  </si>
  <si>
    <t>OBB-20D-240VAC-DIN</t>
  </si>
  <si>
    <t>Выключатель автоматический переменного тока 20A  сдвоеный</t>
  </si>
  <si>
    <t>OBB-25D-240VAC-DIN</t>
  </si>
  <si>
    <t>Выключатель автоматический переменного тока 25A  сдвоеный</t>
  </si>
  <si>
    <t>OBB-30-277VAC-DIN</t>
  </si>
  <si>
    <t>Выключатель автоматический переменного тока 30A  гидромагнитный</t>
  </si>
  <si>
    <t>OBB-30D-480VAC-DIN</t>
  </si>
  <si>
    <t>Выключатель автоматический переменного тока 30A  сдвоеный</t>
  </si>
  <si>
    <t>OBB-30T-480VAC-DIN</t>
  </si>
  <si>
    <t>Выключатель автоматический переменного тока 30A  стоеный</t>
  </si>
  <si>
    <t>OBB-50-277VAC-DIN</t>
  </si>
  <si>
    <t>Выключатель автоматический переменного тока 50A</t>
  </si>
  <si>
    <t>OBB-50D-480VAC-DIN</t>
  </si>
  <si>
    <t>Выключатель автоматический переменного тока 50A  сдвоеный</t>
  </si>
  <si>
    <t>Устройство Защиты постоянного тока (ток утечки 500мА)</t>
  </si>
  <si>
    <t>PNL-GFDI-80</t>
  </si>
  <si>
    <t>УЗО по постоянному току 80А= для солнечных панелей 2 полюса</t>
  </si>
  <si>
    <t>PNL-GFDI-80D</t>
  </si>
  <si>
    <t>УЗО по постоянному току 80А= для солнечных панелей 3 полюса</t>
  </si>
  <si>
    <t>PNL-GFDI-80Q</t>
  </si>
  <si>
    <t>УЗО по постоянному току 80А= для солнечных панелей 4 полюса</t>
  </si>
  <si>
    <t>Шины соеденительные</t>
  </si>
  <si>
    <t>TBB-BLACK</t>
  </si>
  <si>
    <t>шина соединительная монтажная, с  крепежом черного цвета</t>
  </si>
  <si>
    <t>TBB-BLUE</t>
  </si>
  <si>
    <t>шина соединительная монтажная, с  крепежом голубого цвета</t>
  </si>
  <si>
    <t>TBB-BROWN</t>
  </si>
  <si>
    <t>шина соединительная монтажная, с  крепежом коричневого цвета</t>
  </si>
  <si>
    <t>TBB-GROUND</t>
  </si>
  <si>
    <t>шина соединительная монтажная, с  крепежом</t>
  </si>
  <si>
    <t>TBB-RED</t>
  </si>
  <si>
    <t>шина соединительная монтажная, с  крепежом красного цвета</t>
  </si>
  <si>
    <t>TBB-WHITE</t>
  </si>
  <si>
    <t>шина соединительная монтажная, с  крепежом белого цвета</t>
  </si>
  <si>
    <t>FW-BBUS</t>
  </si>
  <si>
    <t>шина силовая медная перфорированная для объединения 2 автоматов</t>
  </si>
  <si>
    <t>FW-BBUS-1000</t>
  </si>
  <si>
    <t>шина силовая медная перфорированная для объединения 3 автоматов</t>
  </si>
  <si>
    <t>FW-SBUS</t>
  </si>
  <si>
    <t>шина силовая латцнная для подключения к FWSHUNT500  4 кабелей</t>
  </si>
  <si>
    <t>OB-HSW</t>
  </si>
  <si>
    <t>Термоусадочная трубка белого цвета с логотипом (упаковка по 12 штук)</t>
  </si>
  <si>
    <t>OB-HSR</t>
  </si>
  <si>
    <t>Термоусадочная трубка красного цвета с логотипом (упаковка по 12 штук)</t>
  </si>
  <si>
    <t>OB-CATV10</t>
  </si>
  <si>
    <t>кабель соеденительный 3метра обжатый на концах разъемами RJ45</t>
  </si>
  <si>
    <t>Устройства защиты от перенапряжений</t>
  </si>
  <si>
    <t>FW­SP­ACA</t>
  </si>
  <si>
    <t>электронный модуль для защиты от перенапряжений, используется для  FW-ACA</t>
  </si>
  <si>
    <t>FW­SP­250</t>
  </si>
  <si>
    <t>электронный модуль для защиты от перенапряжений, используется для  FLEXware 250</t>
  </si>
  <si>
    <t>FW­SP­R</t>
  </si>
  <si>
    <t>заменяемая плата  , используется совместно с FW-SP-250 или FW-SP-ACA</t>
  </si>
  <si>
    <t>Температурные датчики</t>
  </si>
  <si>
    <t>RTS</t>
  </si>
  <si>
    <t>датчик температурный, необходим для температурной компенсации заряда АКБ.</t>
  </si>
  <si>
    <t>Корпуса инверторв и контроллеров</t>
  </si>
  <si>
    <t>FXDISPLAY</t>
  </si>
  <si>
    <t>запчасти, дисплей для серии FX</t>
  </si>
  <si>
    <t>MX60DISPLAY</t>
  </si>
  <si>
    <t>запчасти, дисплей для серии MX 60</t>
  </si>
  <si>
    <t>VFXDISPLAY</t>
  </si>
  <si>
    <t>запчасти, дисплей для серии VFX</t>
  </si>
  <si>
    <t>Стеллажи</t>
  </si>
  <si>
    <t>САУ - 8</t>
  </si>
  <si>
    <t>Комплекс универсальный, монтажный на 8 аккумуляторов и 2 инвертора. Габариты (52х118х133см.)</t>
  </si>
  <si>
    <t>СА4П-HZY12-230.05</t>
  </si>
  <si>
    <t>Стеллаж для аккумуляторов на 5 полок  узкий</t>
  </si>
  <si>
    <t>СА.2Х4Т</t>
  </si>
  <si>
    <t>Стеллаж аккумуляторный усиленный с перекладинами на 8 АКБ</t>
  </si>
  <si>
    <t>СА.2Х4П</t>
  </si>
  <si>
    <t>Стеллаж аккумуляторный усиленный с полками на 8 АКБ</t>
  </si>
  <si>
    <t>СА.2Х2Т</t>
  </si>
  <si>
    <t>Стеллаж аккумуляторный усиленный с полками на 4 АКБ</t>
  </si>
  <si>
    <t>Розничная цена за единицу (вкл. НДС 18%) руб.</t>
  </si>
  <si>
    <t>Инверторы серии XW</t>
  </si>
  <si>
    <t>865-1035</t>
  </si>
  <si>
    <t>Инвертор/зарядное устройство XW6048 6000 Вт 48 VDC 230 VAC@50Hz 100A charger</t>
  </si>
  <si>
    <t>865-1040</t>
  </si>
  <si>
    <t>Инвертор/зарядное устройство XW4548 4500 Вт 48 VDC 230 VAC@50Hz 85A charger</t>
  </si>
  <si>
    <t>865-1045</t>
  </si>
  <si>
    <t>Инвертор/зарядное устройство XW4024 4000 Вт 24 VDC 230 VAC@50Hz 150A charger</t>
  </si>
  <si>
    <t>865-1050</t>
  </si>
  <si>
    <t>Системная панель управления XW-SCP</t>
  </si>
  <si>
    <t>865-1060</t>
  </si>
  <si>
    <t>Блок автоматического управления генератором XW-AGS</t>
  </si>
  <si>
    <t>865-1155</t>
  </si>
  <si>
    <t>Инструмент конфигурации системы XW-Config (USB)</t>
  </si>
  <si>
    <t>865-1156</t>
  </si>
  <si>
    <t>Комм. адаптер XW-Gateway (Wi-Fi)</t>
  </si>
  <si>
    <t>865-1058</t>
  </si>
  <si>
    <t>Коммуникационный модуль Conext ComBox, мониторнг и управление системой через Internet</t>
  </si>
  <si>
    <t>865-1025</t>
  </si>
  <si>
    <t>Соединительный бокс (металлический) XW-CB</t>
  </si>
  <si>
    <t>865-1025-R</t>
  </si>
  <si>
    <t>Соединительный бокс (металлический) XW-CB-R с возможностью крепления автомата защиты постоянного тока и панели XW-SCP</t>
  </si>
  <si>
    <t>Силовая шина 90мм (инвертор Автомат защиты DC)</t>
  </si>
  <si>
    <t>865-1015</t>
  </si>
  <si>
    <t>POWER DISTRIBUTION PANEL Распределительный щит к инвертору XW</t>
  </si>
  <si>
    <t>865-1020</t>
  </si>
  <si>
    <t>CONNECTION KIT Набор для присоединения 2-х инверторов XW</t>
  </si>
  <si>
    <t>Инверторы серии SW</t>
  </si>
  <si>
    <t>865-2524-61</t>
  </si>
  <si>
    <t>Инвертор/зарядное устройство SW2524-230 2500 Вт, 24 VDC, 230 VAC@50Hz, 65A charger</t>
  </si>
  <si>
    <t>865-4024-61</t>
  </si>
  <si>
    <t>Инвертор/зарядное устройство SW4024-230 3500 Вт, 24 VDC, 230 VAC@50Hz, 90A charger</t>
  </si>
  <si>
    <t>865-1016</t>
  </si>
  <si>
    <t>Коммутационный бокс CONEXT с автоматом постоянного тока 250 А</t>
  </si>
  <si>
    <t>865-1017-61</t>
  </si>
  <si>
    <t>Коммутационный бокс переменного тока CONEXT</t>
  </si>
  <si>
    <t>Сетевые однофазные инверторы серии CONEXT-RL</t>
  </si>
  <si>
    <t>RL3000E</t>
  </si>
  <si>
    <t>RL3000E 3,0 кВА @230V, вход до 550 VDC</t>
  </si>
  <si>
    <t>RL4000E</t>
  </si>
  <si>
    <t>RL4000E 4,0 кВА @230V, вход до 550 VDC</t>
  </si>
  <si>
    <t>RL5000E</t>
  </si>
  <si>
    <t>RL5000E 5,0 кВА @230V, вход до 550 VDC</t>
  </si>
  <si>
    <t>Сетевые трехфазные инверторы серии CONEXT-TL</t>
  </si>
  <si>
    <t>TL8000E</t>
  </si>
  <si>
    <t>TL8000E    8,0  кВА @230V, вход до 1000 VDC</t>
  </si>
  <si>
    <t>TL10000E</t>
  </si>
  <si>
    <t>TL10000E 10,0 кВА @230V, вход до 1000 VDC</t>
  </si>
  <si>
    <t>TL15000E</t>
  </si>
  <si>
    <t>TL15000E 15,0 кВА @230V, вход до 1000 VDC</t>
  </si>
  <si>
    <t>TL20000E</t>
  </si>
  <si>
    <t>TL20000E 20,0 кВА @230V, вход до 1000 VDC</t>
  </si>
  <si>
    <t>865-1030-1</t>
  </si>
  <si>
    <t>Контроллер зарядки от солнечных батарей на 60Анапряжение PV 150VDC =12-60В</t>
  </si>
  <si>
    <t>865-1032</t>
  </si>
  <si>
    <t>Контроллер зарядки от солнечных батарей на 80А напряжение PV 600 VDC=12-60В</t>
  </si>
  <si>
    <t>BR-3000</t>
  </si>
  <si>
    <t>Фотоэлектрический гибридный батарейно-сетевой инвертор гибридный инвертор BRAUDER. Долговременная мо щность 3000 Вт , встроеный MPPT контроллер солнечных батарей Pvmax 6000Вт, напряжегние АКБ 48Вольт сетевое ЗУ  25А. Воззможность управления и программирования через компьютер.</t>
  </si>
  <si>
    <t>27.06.2013 г.</t>
  </si>
  <si>
    <t>КНР</t>
  </si>
  <si>
    <t>Ток заряда АКБ</t>
  </si>
  <si>
    <t>Ток в нагрузку, через контроллер</t>
  </si>
  <si>
    <t>Количество в коробке</t>
  </si>
  <si>
    <t>наличие на складе</t>
  </si>
  <si>
    <t>Серия TRACER  MPPT</t>
  </si>
  <si>
    <t>Tracer-1210RN</t>
  </si>
  <si>
    <t>Контроллер заряда АКБ от солнечных батарей, 12/24 VDC, U вх max. - 100 V.</t>
  </si>
  <si>
    <t>10 А</t>
  </si>
  <si>
    <t>Tracer-1215RN</t>
  </si>
  <si>
    <t>Контроллер заряда АКБ от солнечных батарей, 12/24 VDC, U вх max. - 150 V.</t>
  </si>
  <si>
    <t>Tracer-2210RN</t>
  </si>
  <si>
    <t>20 А</t>
  </si>
  <si>
    <t>Tracer-2215RN</t>
  </si>
  <si>
    <t>Tracer-3215RN</t>
  </si>
  <si>
    <t>30 А</t>
  </si>
  <si>
    <t>Tracer-4210RN</t>
  </si>
  <si>
    <t>40 А</t>
  </si>
  <si>
    <t>Серия Экономичных контроллеров с контролем времени и освещенности</t>
  </si>
  <si>
    <t>LS 2024R</t>
  </si>
  <si>
    <t>Контроллер заряда АКБ от солнечных батарей, 12/24 VDC.</t>
  </si>
  <si>
    <t>EPRC10-EC</t>
  </si>
  <si>
    <t>Принадлежности к контроллерам TRASER</t>
  </si>
  <si>
    <t>MT-5</t>
  </si>
  <si>
    <t>Выносной монитор с функцией отображения и установки параметров контроллера</t>
  </si>
  <si>
    <t>S 300</t>
  </si>
  <si>
    <t>Инвертор S300  чистый синус, Рном 300Вт Рпик 600Вт напряженеи АКБ 12/24/48V</t>
  </si>
  <si>
    <t>S 600</t>
  </si>
  <si>
    <t>Инвертор S600 чистый синус, Рном 600Вт Рпик 800Вт напряженеи АКБ 12/24/48V</t>
  </si>
  <si>
    <t>SK 1000</t>
  </si>
  <si>
    <t>Инвертор SK1000 чистый синус, Рном 1000Вт Рпик 2000Вт напряженеи АКБ 12/24/48V</t>
  </si>
  <si>
    <t>SK 1500</t>
  </si>
  <si>
    <t>Инвертор SK1500 чистый синус, Рном 1500Вт Рпик 3000Вт напряженеи АКБ 12/24/48V</t>
  </si>
  <si>
    <t>SK 2000</t>
  </si>
  <si>
    <t>Инвертор SK2000 чистый синус, Рном 2000Вт Рпик 4000Вт напряженеи АКБ 12/24/48V</t>
  </si>
  <si>
    <t>SK 3000</t>
  </si>
  <si>
    <t>Инвертор SK3000 чистый синус, Рном 3000Вт Рпик 6000Вт напряженеи АКБ 12/24/48V</t>
  </si>
  <si>
    <t>SB 2000</t>
  </si>
  <si>
    <t>Комбинированный инвертор/зарядное устройство SB 2000 Инвертор SK2000 чистый синус, Рном 2000Вт Рпик 4000Вт напряженеи АКБ 12/24В ток заряда 100/50А</t>
  </si>
  <si>
    <t>CR-6</t>
  </si>
  <si>
    <t>Дистанционная панель CR-6 совместима с SK Series и ST Series</t>
  </si>
  <si>
    <t>CR-8</t>
  </si>
  <si>
    <t>Дистанционная панель CR-8 совместима с SK Series и ST Series</t>
  </si>
  <si>
    <t>CK 1215</t>
  </si>
  <si>
    <t>Зарядное устройство CK1215 4-х стадийный режим зарядки АКБ  рабочий диапазон входного напряжения 100-264 В I заряда  15A</t>
  </si>
  <si>
    <t>CK 2408</t>
  </si>
  <si>
    <t>Зарядное устройство CK2408  4-х стадийный режим зарядки АКБ  рабочий диапазон входного напряжения 100-264 В I заряда  7,5A</t>
  </si>
  <si>
    <t>CX 1225</t>
  </si>
  <si>
    <t>Зарядное устройство CX1225 (12В, 25А, 2 выхода)</t>
  </si>
  <si>
    <t>CX 1250</t>
  </si>
  <si>
    <t>Зарядное устройство CX1250 (12В, 50А, 3 выхода)</t>
  </si>
  <si>
    <t>CX 2425</t>
  </si>
  <si>
    <t>Зарядное устройство CX2425 (24В, 25А, 3 выхода)</t>
  </si>
  <si>
    <t>CX 2440</t>
  </si>
  <si>
    <t>Зарядное устройство CX2440 (24В, 40А, 3 выхода)</t>
  </si>
  <si>
    <t>тип крепления</t>
  </si>
  <si>
    <t>напряженеи коммутации</t>
  </si>
  <si>
    <t>цена для дилеров RUR</t>
  </si>
  <si>
    <t>количество в кпаковке</t>
  </si>
  <si>
    <t>Автоматические выключатели постоянного тока ширина  18 мм (Европейский стандарт) Schneider Electric</t>
  </si>
  <si>
    <t>A9N61502</t>
  </si>
  <si>
    <t>Автоматический выключатель постоянного тока C60H-DC 1П 2А C</t>
  </si>
  <si>
    <t>DIN</t>
  </si>
  <si>
    <t>250 В DC</t>
  </si>
  <si>
    <t>A9N61506</t>
  </si>
  <si>
    <t>Автоматический выключатель постоянного тока C60H-DC 1П 6А C</t>
  </si>
  <si>
    <t>A9N61508</t>
  </si>
  <si>
    <t>Автоматический выключатель постоянного тока C60H-DC 1П 10А C</t>
  </si>
  <si>
    <t>A9N61511</t>
  </si>
  <si>
    <t>Автоматический выключатель постоянного тока C60H-DC 1П 16А C</t>
  </si>
  <si>
    <t>A9N61513</t>
  </si>
  <si>
    <t>Автоматический выключатель постоянного тока C60H-DC 1П 25А C</t>
  </si>
  <si>
    <t>A9N61521</t>
  </si>
  <si>
    <t>Автоматический выключатель постоянного тока C60H-DC 2П 1А C</t>
  </si>
  <si>
    <t>500 В DC</t>
  </si>
  <si>
    <t>A9N61522</t>
  </si>
  <si>
    <t>Автоматический выключатель постоянного тока C60H-DC 2П 2А C</t>
  </si>
  <si>
    <t>A9N61523</t>
  </si>
  <si>
    <t>Автоматический выключатель постоянного тока C60H-DC 2П 3А C</t>
  </si>
  <si>
    <t>A9N61526</t>
  </si>
  <si>
    <t>Автоматический выключатель постоянного тока C60H-DC 2П 6А C</t>
  </si>
  <si>
    <t>A9N61528</t>
  </si>
  <si>
    <t>Автоматический выключатель постоянного тока C60H-DC 2П 10А C</t>
  </si>
  <si>
    <t>A9N61531</t>
  </si>
  <si>
    <t>Автоматический выключатель постоянного тока C60H-DC 2П 16А C</t>
  </si>
  <si>
    <t>A9N61532</t>
  </si>
  <si>
    <t>Автоматический выключатель постоянного тока C60H-DC 2П 20А C</t>
  </si>
  <si>
    <t>A9N61533</t>
  </si>
  <si>
    <t>Автоматический выключатель постоянного тока C60H-DC 2П 25А C</t>
  </si>
  <si>
    <t>A9N61535</t>
  </si>
  <si>
    <t>Автоматический выключатель постоянного тока C60H-DC 2П 32А C</t>
  </si>
  <si>
    <t>A9N61539</t>
  </si>
  <si>
    <t>Автоматический выключатель постоянного тока C60H-DC 2П 63А C</t>
  </si>
  <si>
    <t>Автоматические выключатели постоянного тока ширина  18 мм (Европейский стандарт)</t>
  </si>
  <si>
    <t>ВА25-29DC-1П-0,5</t>
  </si>
  <si>
    <t>Автоматический выключатель постоянного тока  1П 0,5А С</t>
  </si>
  <si>
    <t>220 В DC</t>
  </si>
  <si>
    <t>ВА25-29DC-1П-1,0</t>
  </si>
  <si>
    <t>Автоматический выключатель постоянного тока  1П 1,0А С</t>
  </si>
  <si>
    <t>ВА25-29DC-1П-1,6</t>
  </si>
  <si>
    <t>Автоматический выключатель постоянного тока  1П 1,6А С</t>
  </si>
  <si>
    <t>ВА25-29DC-1П-2,0</t>
  </si>
  <si>
    <t>Автоматический выключатель постоянного тока  1П 2,0 А С</t>
  </si>
  <si>
    <t>ВА25-29DC-1П-4,0</t>
  </si>
  <si>
    <t>Автоматический выключатель постоянного тока  1П 4,0А С</t>
  </si>
  <si>
    <t>ВА25-29DC-1П-6,0</t>
  </si>
  <si>
    <t>Автоматический выключатель постоянного тока  1П 6,0А В,С</t>
  </si>
  <si>
    <t>ВА25-29DC-1П-10</t>
  </si>
  <si>
    <t>Автоматический выключатель постоянного тока  1П 10А В,С</t>
  </si>
  <si>
    <t>ВА25-29DC-1П-13</t>
  </si>
  <si>
    <t>Автоматический выключатель постоянного тока  1П 13А В,С</t>
  </si>
  <si>
    <t>ВА25-29DC-1П-20</t>
  </si>
  <si>
    <t>Автоматический выключатель постоянного тока  1П 20А В,С</t>
  </si>
  <si>
    <t>ВА25-29DC-1П-25</t>
  </si>
  <si>
    <t>Автоматический выключатель постоянного тока  1П 25А В,С</t>
  </si>
  <si>
    <t>ВА25-29DC-1П-32</t>
  </si>
  <si>
    <t>Автоматический выключатель постоянного тока  1П 32А В,С</t>
  </si>
  <si>
    <t>ВА25-29DC-1П-40</t>
  </si>
  <si>
    <t>Автоматический выключатель постоянного тока  1П 40А В,С</t>
  </si>
  <si>
    <t>ВА25-29DC-1П-50</t>
  </si>
  <si>
    <t>Автоматический выключатель постоянного тока  1П 50А В,С</t>
  </si>
  <si>
    <t>ВА25-29DC-1П-63</t>
  </si>
  <si>
    <t>Автоматический выключатель постоянного тока  1П 63А В,С</t>
  </si>
  <si>
    <t>ВА25-29DC-2П-0,5</t>
  </si>
  <si>
    <t>Автоматический выключатель постоянного тока  2П 0,5А С</t>
  </si>
  <si>
    <t>440 В DC</t>
  </si>
  <si>
    <t>ВА25-29DC-2П-1,0</t>
  </si>
  <si>
    <t>Автоматический выключатель постоянного тока  2П 1,0А С</t>
  </si>
  <si>
    <t>ВА25-29DC-2П-1,6</t>
  </si>
  <si>
    <t>Автоматический выключатель постоянного тока  2П 1,6А С</t>
  </si>
  <si>
    <t>ВА25-29DC-2П-2,0</t>
  </si>
  <si>
    <t>Автоматический выключатель постоянного тока  2П 2,0 А С</t>
  </si>
  <si>
    <t>ВА25-29DC-2П-4,0</t>
  </si>
  <si>
    <t>Автоматический выключатель постоянного тока  2П 4,0А С</t>
  </si>
  <si>
    <t>ВА25-29DC-2П-6,0</t>
  </si>
  <si>
    <t>Автоматический выключатель постоянного тока  2П 6,0А В,С</t>
  </si>
  <si>
    <t>ВА25-29DC-2П-10</t>
  </si>
  <si>
    <t>Автоматический выключатель постоянного тока  2П 10А В,С</t>
  </si>
  <si>
    <t>ВА25-29DC-2П-13</t>
  </si>
  <si>
    <t>Автоматический выключатель постоянного тока  2П 13А В,С</t>
  </si>
  <si>
    <t>ВА25-29DC-2П-20</t>
  </si>
  <si>
    <t>Автоматический выключатель постоянного тока  2П 20А В,С</t>
  </si>
  <si>
    <t>ВА25-29DC-2П-25</t>
  </si>
  <si>
    <t>Автоматический выключатель постоянного тока  2П 25А В,С</t>
  </si>
  <si>
    <t>ВА25-29DC-2П-32</t>
  </si>
  <si>
    <t>Автоматический выключатель постоянного тока  2П 32А В,С</t>
  </si>
  <si>
    <t>ВА25-29DC-2П-40</t>
  </si>
  <si>
    <t>Автоматический выключатель постоянного тока  2П 40А В,С</t>
  </si>
  <si>
    <t>ВА25-29DC-2П-50</t>
  </si>
  <si>
    <t>Автоматический выключатель постоянного тока  2П 50А В,С</t>
  </si>
  <si>
    <t>ВА25-29DC-2П-63</t>
  </si>
  <si>
    <t>Автоматический выключатель постоянного тока  2П 63А В,С</t>
  </si>
  <si>
    <t>Гидромагнитные автоматические выключатели постоянного тока крепление на панель</t>
  </si>
  <si>
    <t>на панель</t>
  </si>
  <si>
    <t>125 В DC</t>
  </si>
  <si>
    <t>Автоматический выключатель постоянного тока на 100A</t>
  </si>
  <si>
    <t>Автоматический выключатель постоянного тока на 125A</t>
  </si>
  <si>
    <t>Автоматический выключатель постоянного тока на 175A</t>
  </si>
  <si>
    <t>Автоматический выключатель постоянного тока на 250A</t>
  </si>
  <si>
    <t>Гидромагнитные автоматические выключатели постоянного тока ширина 13 мм (Северо американский стандарт) ПОД ЗАКАЗ</t>
  </si>
  <si>
    <t>предлагаемое оборудование произведено компанией</t>
  </si>
  <si>
    <t>A-2546B(MC4)</t>
  </si>
  <si>
    <t>Обжимной инструмент MC4</t>
  </si>
  <si>
    <t>WIS-007PV</t>
  </si>
  <si>
    <t>Набор для опрессовки</t>
  </si>
  <si>
    <t>A-2546-4(MC3)</t>
  </si>
  <si>
    <t>Обжимной инструмент MC3</t>
  </si>
  <si>
    <t>Tool Bag</t>
  </si>
  <si>
    <t>Сумка для инструментов</t>
  </si>
  <si>
    <t>LA-2546B</t>
  </si>
  <si>
    <t>Инструмент для зачистки</t>
  </si>
  <si>
    <t>WX-206B</t>
  </si>
  <si>
    <t>Резак для солнечного кабеля</t>
  </si>
  <si>
    <t>MC4</t>
  </si>
  <si>
    <t>Коннектор для солнечных модулей  пара</t>
  </si>
  <si>
    <t>MC4 T-TYPE</t>
  </si>
  <si>
    <t>Тройник для солнечных модулей пара</t>
  </si>
  <si>
    <t>MC4 SPANNER</t>
  </si>
  <si>
    <t>Гаечный ключ для протяжки коннекторов</t>
  </si>
  <si>
    <t>FR-cable 4mm2</t>
  </si>
  <si>
    <t>Кабель 4мм2</t>
  </si>
  <si>
    <t>FR-cable 6mm2</t>
  </si>
  <si>
    <t>Кабель 6мм2</t>
  </si>
  <si>
    <t>Аккумуляторы к комплектам</t>
  </si>
  <si>
    <t>№</t>
  </si>
  <si>
    <t>Марка АКБ</t>
  </si>
  <si>
    <t>Тип</t>
  </si>
  <si>
    <t>Напр. (V)</t>
  </si>
  <si>
    <t>Емкость (Ah)</t>
  </si>
  <si>
    <t>Длина/ширина/высоты (мм)</t>
  </si>
  <si>
    <t>Вес (кг)</t>
  </si>
  <si>
    <t>Цена EUR</t>
  </si>
  <si>
    <t>Цена USD</t>
  </si>
  <si>
    <t>Цена за шт.</t>
  </si>
  <si>
    <t>Описание</t>
  </si>
  <si>
    <t>Цена для дилера</t>
  </si>
  <si>
    <t>HAZE HZY-12-230</t>
  </si>
  <si>
    <t>GEL</t>
  </si>
  <si>
    <t>521 / 269 / 203</t>
  </si>
  <si>
    <t>Аккумулятор, емкость 220 А/Ч технология GEL, производитель - Haze bettery company ltd, Англия. Производство Китай</t>
  </si>
  <si>
    <t>HAZE HZB-12-230</t>
  </si>
  <si>
    <t>AGM</t>
  </si>
  <si>
    <t>Аккумулятор, емкость 220 А/Ч технология AGM, производитель - Haze bettery company ltd, Англия. Производство Китай</t>
  </si>
  <si>
    <t>HAZE HZY-12-200</t>
  </si>
  <si>
    <t>520 / 220 / 220</t>
  </si>
  <si>
    <t>Аккумулятор, емкость 190 А/Ч технология GEL, производитель - Haze bettery company ltd, Англия. Производство Китай</t>
  </si>
  <si>
    <t>HAZE HZB-12-200</t>
  </si>
  <si>
    <t>Аккумулятор, емкость 190 А/Ч технология AGM, производитель - Haze bettery company ltd, Англия. Производство Китай</t>
  </si>
  <si>
    <t>Sonnenschein A512/200</t>
  </si>
  <si>
    <t>518 / 274 / 242</t>
  </si>
  <si>
    <t>Аккумулятор, емкость 200 А/Ч технология GEL, страна производства - Германия</t>
  </si>
  <si>
    <t>GEL-12-200</t>
  </si>
  <si>
    <t>Аккумулятор, емкость 191 А/Ч технология GEL, завод изготовитель - Haze bettery company ltd,  Торговая марка HAZE или CHALLENGER     . Производство Китай</t>
  </si>
  <si>
    <t>GEL-12-230</t>
  </si>
  <si>
    <t>Аккумулятор, емкость 220 А/Ч технология GEL, завод изготовитель - Haze bettery company ltd,  Торговая марка HAZE . Производство Китай</t>
  </si>
  <si>
    <t>GEL-12-225</t>
  </si>
  <si>
    <t>Аккумулятор, емкость 220 А/Ч технология GEL, завод изготовитель - RITAR bettery company ltd,  Торговая марка CHALLENGER     . Производство Китай</t>
  </si>
  <si>
    <t>GEL-12-260</t>
  </si>
  <si>
    <t>Аккумулятор, емкость 260 А/Ч технология GEL, завод изготовитель - RITAR bettery company ltd,  Торговая марка CHALLENGER     . Производство Китай</t>
  </si>
  <si>
    <t>PRODUCT CODE </t>
  </si>
  <si>
    <t>Gross weight (kgs)</t>
  </si>
  <si>
    <t>Net weight (kgs)</t>
  </si>
  <si>
    <t>FW250</t>
  </si>
  <si>
    <t>856-0005-1</t>
  </si>
  <si>
    <t>200-2012-20</t>
  </si>
  <si>
    <t>200-2024-20</t>
  </si>
  <si>
    <t>200-2348-20</t>
  </si>
  <si>
    <t>200-3024-20</t>
  </si>
  <si>
    <t>200-3048-20</t>
  </si>
  <si>
    <t>200-0002-1J</t>
  </si>
  <si>
    <t>200-0002-2J</t>
  </si>
  <si>
    <t>200-0002-3J</t>
  </si>
  <si>
    <t>210-0017-1</t>
  </si>
  <si>
    <t>Тип солнечных элементов</t>
  </si>
  <si>
    <t>Номинальная мощность (Вт)</t>
  </si>
  <si>
    <t>Цена руб/шт</t>
  </si>
  <si>
    <t>Цена руб/Вт</t>
  </si>
  <si>
    <t>Номинальная удельная эффективность Вт/ 1*кв.М</t>
  </si>
  <si>
    <t>S,площадь одной солнечной батареи (кв.м)</t>
  </si>
  <si>
    <t>Высота солнечной панели (мм)</t>
  </si>
  <si>
    <t>Ширина солн панели (мм)</t>
  </si>
  <si>
    <t>Толщина Al профиля солн панели (мм)</t>
  </si>
  <si>
    <t>FSM-300</t>
  </si>
  <si>
    <t>Солнечная панель FSM-300</t>
  </si>
  <si>
    <t>монокристаллические</t>
  </si>
  <si>
    <t>FSM-250</t>
  </si>
  <si>
    <t>Солнечная панель FSM-250</t>
  </si>
  <si>
    <t>FSM-230P</t>
  </si>
  <si>
    <t>Солнечная панель FSM-230P</t>
  </si>
  <si>
    <t>поликристаллические</t>
  </si>
  <si>
    <t>FSM-200</t>
  </si>
  <si>
    <t>Солнечная панель FSM-200</t>
  </si>
  <si>
    <t>FSM-150</t>
  </si>
  <si>
    <t>Солнечная панель FSM-150</t>
  </si>
  <si>
    <t>FSM-140P</t>
  </si>
  <si>
    <t>Солнечная панель FSM-140P</t>
  </si>
  <si>
    <t>FSM-95</t>
  </si>
  <si>
    <t>Солнечная панель FSM-95</t>
  </si>
  <si>
    <t>FSM-50</t>
  </si>
  <si>
    <t>Солнечная панель FSM-50</t>
  </si>
  <si>
    <t>FSM-30</t>
  </si>
  <si>
    <t>Солнечная панель FSM-30</t>
  </si>
  <si>
    <t>Мобильные солнечные панели(солнечные модули) SUNWAYS</t>
  </si>
  <si>
    <t>FSM-60M</t>
  </si>
  <si>
    <t>Солнечная панель FSM-60M</t>
  </si>
  <si>
    <t>FSM-30M</t>
  </si>
  <si>
    <t>Солнечная панель FSM-30M</t>
  </si>
  <si>
    <t>FSM-20M</t>
  </si>
  <si>
    <t>Солнечная панель FSM-20M</t>
  </si>
  <si>
    <t>FSM-10M</t>
  </si>
  <si>
    <t>Солнечная панель FSM-10M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</si>
</sst>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;\-#,##0"/>
    <numFmt numFmtId="166" formatCode="#,##0.00\ \ ;\-#,##0.00"/>
    <numFmt numFmtId="167" formatCode="#,##0\ \ ;\-#,##0"/>
    <numFmt numFmtId="168" formatCode="#,##0[$р.-419]"/>
    <numFmt numFmtId="169" formatCode="#,##0.###############"/>
  </numFmts>
  <fonts count="6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color indexed="8"/>
      <name val="Arial cyr"/>
      <family val="0"/>
    </font>
    <font>
      <u val="single"/>
      <sz val="10"/>
      <color indexed="12"/>
      <name val="Arial cyr"/>
      <family val="0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b/>
      <sz val="10"/>
      <color indexed="57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0"/>
      <color rgb="FFFF0000"/>
      <name val="Arial cyr"/>
      <family val="0"/>
    </font>
    <font>
      <b/>
      <sz val="9"/>
      <color rgb="FF000000"/>
      <name val="Arial cyr"/>
      <family val="0"/>
    </font>
    <font>
      <u val="single"/>
      <sz val="10"/>
      <color rgb="FF0000FF"/>
      <name val="Arial cyr"/>
      <family val="0"/>
    </font>
    <font>
      <b/>
      <sz val="16"/>
      <color rgb="FF000000"/>
      <name val="Arial cyr"/>
      <family val="0"/>
    </font>
    <font>
      <b/>
      <sz val="14"/>
      <color rgb="FF000000"/>
      <name val="Arial cyr"/>
      <family val="0"/>
    </font>
    <font>
      <b/>
      <sz val="10"/>
      <color rgb="FF000000"/>
      <name val="Arial"/>
      <family val="0"/>
    </font>
    <font>
      <b/>
      <sz val="10"/>
      <color rgb="FF38761D"/>
      <name val="Arial"/>
      <family val="0"/>
    </font>
    <font>
      <sz val="10"/>
      <color rgb="FF0000FF"/>
      <name val="Arial"/>
      <family val="0"/>
    </font>
    <font>
      <b/>
      <sz val="10"/>
      <color rgb="FF0000FF"/>
      <name val="Arial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9"/>
      <color rgb="FF000000"/>
      <name val="Arial"/>
      <family val="0"/>
    </font>
    <font>
      <b/>
      <sz val="12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0">
    <xf numFmtId="0" fontId="0" fillId="0" borderId="0" xfId="0" applyAlignment="1">
      <alignment wrapText="1"/>
    </xf>
    <xf numFmtId="164" fontId="52" fillId="0" borderId="10" xfId="0" applyNumberFormat="1" applyFont="1" applyBorder="1" applyAlignment="1">
      <alignment/>
    </xf>
    <xf numFmtId="165" fontId="52" fillId="0" borderId="11" xfId="0" applyNumberFormat="1" applyFont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left" vertical="center"/>
    </xf>
    <xf numFmtId="9" fontId="0" fillId="0" borderId="13" xfId="0" applyNumberFormat="1" applyFont="1" applyBorder="1" applyAlignment="1">
      <alignment horizontal="center"/>
    </xf>
    <xf numFmtId="3" fontId="54" fillId="0" borderId="11" xfId="0" applyNumberFormat="1" applyFont="1" applyBorder="1" applyAlignment="1">
      <alignment horizontal="center"/>
    </xf>
    <xf numFmtId="166" fontId="52" fillId="0" borderId="11" xfId="0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52" fillId="34" borderId="15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52" fillId="0" borderId="17" xfId="0" applyFont="1" applyBorder="1" applyAlignment="1">
      <alignment/>
    </xf>
    <xf numFmtId="0" fontId="52" fillId="35" borderId="0" xfId="0" applyFont="1" applyFill="1" applyAlignment="1">
      <alignment/>
    </xf>
    <xf numFmtId="0" fontId="55" fillId="33" borderId="11" xfId="0" applyFont="1" applyFill="1" applyBorder="1" applyAlignment="1">
      <alignment horizontal="left" vertical="center"/>
    </xf>
    <xf numFmtId="3" fontId="52" fillId="0" borderId="18" xfId="0" applyNumberFormat="1" applyFont="1" applyBorder="1" applyAlignment="1">
      <alignment horizontal="center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3" fontId="52" fillId="0" borderId="19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wrapText="1"/>
    </xf>
    <xf numFmtId="0" fontId="53" fillId="33" borderId="21" xfId="0" applyFont="1" applyFill="1" applyBorder="1" applyAlignment="1">
      <alignment horizontal="center" vertical="center"/>
    </xf>
    <xf numFmtId="3" fontId="52" fillId="0" borderId="22" xfId="0" applyNumberFormat="1" applyFont="1" applyBorder="1" applyAlignment="1">
      <alignment horizontal="center" vertical="center"/>
    </xf>
    <xf numFmtId="0" fontId="52" fillId="0" borderId="23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3" fillId="0" borderId="24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64" fontId="52" fillId="0" borderId="11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164" fontId="52" fillId="0" borderId="12" xfId="0" applyNumberFormat="1" applyFont="1" applyBorder="1" applyAlignment="1">
      <alignment/>
    </xf>
    <xf numFmtId="167" fontId="52" fillId="0" borderId="11" xfId="0" applyNumberFormat="1" applyFont="1" applyBorder="1" applyAlignment="1">
      <alignment horizontal="center"/>
    </xf>
    <xf numFmtId="3" fontId="52" fillId="33" borderId="11" xfId="0" applyNumberFormat="1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53" fillId="0" borderId="18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33" borderId="11" xfId="0" applyFont="1" applyFill="1" applyBorder="1" applyAlignment="1">
      <alignment horizontal="left"/>
    </xf>
    <xf numFmtId="164" fontId="52" fillId="0" borderId="26" xfId="0" applyNumberFormat="1" applyFont="1" applyBorder="1" applyAlignment="1">
      <alignment/>
    </xf>
    <xf numFmtId="0" fontId="56" fillId="0" borderId="0" xfId="0" applyFont="1" applyAlignment="1">
      <alignment horizontal="right"/>
    </xf>
    <xf numFmtId="0" fontId="52" fillId="0" borderId="16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52" fillId="0" borderId="16" xfId="0" applyFont="1" applyBorder="1" applyAlignment="1">
      <alignment/>
    </xf>
    <xf numFmtId="3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2" fillId="34" borderId="24" xfId="0" applyFont="1" applyFill="1" applyBorder="1" applyAlignment="1">
      <alignment/>
    </xf>
    <xf numFmtId="0" fontId="52" fillId="34" borderId="27" xfId="0" applyFont="1" applyFill="1" applyBorder="1" applyAlignment="1">
      <alignment/>
    </xf>
    <xf numFmtId="0" fontId="52" fillId="0" borderId="11" xfId="0" applyFont="1" applyBorder="1" applyAlignment="1">
      <alignment vertical="center"/>
    </xf>
    <xf numFmtId="0" fontId="52" fillId="35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166" fontId="52" fillId="33" borderId="11" xfId="0" applyNumberFormat="1" applyFont="1" applyFill="1" applyBorder="1" applyAlignment="1">
      <alignment horizontal="center"/>
    </xf>
    <xf numFmtId="3" fontId="52" fillId="0" borderId="11" xfId="0" applyNumberFormat="1" applyFont="1" applyBorder="1" applyAlignment="1">
      <alignment horizontal="center"/>
    </xf>
    <xf numFmtId="0" fontId="52" fillId="36" borderId="11" xfId="0" applyFont="1" applyFill="1" applyBorder="1" applyAlignment="1">
      <alignment/>
    </xf>
    <xf numFmtId="3" fontId="52" fillId="0" borderId="23" xfId="0" applyNumberFormat="1" applyFont="1" applyBorder="1" applyAlignment="1">
      <alignment horizontal="center"/>
    </xf>
    <xf numFmtId="0" fontId="53" fillId="0" borderId="28" xfId="0" applyFont="1" applyBorder="1" applyAlignment="1">
      <alignment horizontal="center" vertical="center"/>
    </xf>
    <xf numFmtId="3" fontId="52" fillId="0" borderId="11" xfId="0" applyNumberFormat="1" applyFont="1" applyBorder="1" applyAlignment="1">
      <alignment vertical="center" wrapText="1"/>
    </xf>
    <xf numFmtId="0" fontId="52" fillId="36" borderId="0" xfId="0" applyFont="1" applyFill="1" applyAlignment="1">
      <alignment/>
    </xf>
    <xf numFmtId="166" fontId="52" fillId="0" borderId="11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 wrapText="1"/>
    </xf>
    <xf numFmtId="166" fontId="52" fillId="0" borderId="0" xfId="0" applyNumberFormat="1" applyFont="1" applyAlignment="1">
      <alignment vertical="center"/>
    </xf>
    <xf numFmtId="164" fontId="52" fillId="0" borderId="29" xfId="0" applyNumberFormat="1" applyFont="1" applyBorder="1" applyAlignment="1">
      <alignment/>
    </xf>
    <xf numFmtId="167" fontId="52" fillId="35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52" fillId="0" borderId="23" xfId="0" applyFont="1" applyBorder="1" applyAlignment="1">
      <alignment horizontal="center"/>
    </xf>
    <xf numFmtId="0" fontId="53" fillId="33" borderId="28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/>
    </xf>
    <xf numFmtId="3" fontId="52" fillId="33" borderId="10" xfId="0" applyNumberFormat="1" applyFont="1" applyFill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30" xfId="0" applyFont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/>
    </xf>
    <xf numFmtId="3" fontId="52" fillId="33" borderId="22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167" fontId="52" fillId="35" borderId="12" xfId="0" applyNumberFormat="1" applyFont="1" applyFill="1" applyBorder="1" applyAlignment="1">
      <alignment vertical="center"/>
    </xf>
    <xf numFmtId="166" fontId="52" fillId="0" borderId="0" xfId="0" applyNumberFormat="1" applyFont="1" applyAlignment="1">
      <alignment/>
    </xf>
    <xf numFmtId="0" fontId="53" fillId="0" borderId="15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left"/>
    </xf>
    <xf numFmtId="0" fontId="52" fillId="35" borderId="12" xfId="0" applyFont="1" applyFill="1" applyBorder="1" applyAlignment="1">
      <alignment horizontal="center" vertical="center" wrapText="1"/>
    </xf>
    <xf numFmtId="3" fontId="52" fillId="33" borderId="12" xfId="0" applyNumberFormat="1" applyFont="1" applyFill="1" applyBorder="1" applyAlignment="1">
      <alignment horizontal="center"/>
    </xf>
    <xf numFmtId="0" fontId="52" fillId="0" borderId="21" xfId="0" applyFont="1" applyBorder="1" applyAlignment="1">
      <alignment horizontal="center" vertical="center"/>
    </xf>
    <xf numFmtId="0" fontId="52" fillId="36" borderId="13" xfId="0" applyFont="1" applyFill="1" applyBorder="1" applyAlignment="1">
      <alignment/>
    </xf>
    <xf numFmtId="3" fontId="52" fillId="0" borderId="11" xfId="0" applyNumberFormat="1" applyFont="1" applyBorder="1" applyAlignment="1">
      <alignment horizontal="center" wrapText="1"/>
    </xf>
    <xf numFmtId="0" fontId="52" fillId="0" borderId="31" xfId="0" applyFont="1" applyBorder="1" applyAlignment="1">
      <alignment horizontal="center"/>
    </xf>
    <xf numFmtId="0" fontId="52" fillId="0" borderId="16" xfId="0" applyFont="1" applyBorder="1" applyAlignment="1">
      <alignment wrapText="1"/>
    </xf>
    <xf numFmtId="167" fontId="52" fillId="0" borderId="0" xfId="0" applyNumberFormat="1" applyFont="1" applyAlignment="1">
      <alignment/>
    </xf>
    <xf numFmtId="0" fontId="52" fillId="35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53" fillId="0" borderId="27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2" fillId="0" borderId="23" xfId="0" applyFont="1" applyBorder="1" applyAlignment="1">
      <alignment horizontal="center" vertical="center"/>
    </xf>
    <xf numFmtId="0" fontId="52" fillId="0" borderId="0" xfId="0" applyFont="1" applyAlignment="1">
      <alignment horizontal="right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24" xfId="0" applyFont="1" applyBorder="1" applyAlignment="1">
      <alignment horizontal="left"/>
    </xf>
    <xf numFmtId="0" fontId="52" fillId="0" borderId="32" xfId="0" applyFont="1" applyBorder="1" applyAlignment="1">
      <alignment/>
    </xf>
    <xf numFmtId="3" fontId="53" fillId="33" borderId="11" xfId="0" applyNumberFormat="1" applyFont="1" applyFill="1" applyBorder="1" applyAlignment="1">
      <alignment wrapText="1"/>
    </xf>
    <xf numFmtId="0" fontId="52" fillId="35" borderId="28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35" borderId="2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3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3" fontId="52" fillId="0" borderId="22" xfId="0" applyNumberFormat="1" applyFont="1" applyBorder="1" applyAlignment="1">
      <alignment horizontal="center"/>
    </xf>
    <xf numFmtId="0" fontId="0" fillId="35" borderId="20" xfId="0" applyFont="1" applyFill="1" applyBorder="1" applyAlignment="1">
      <alignment wrapText="1"/>
    </xf>
    <xf numFmtId="167" fontId="52" fillId="0" borderId="11" xfId="0" applyNumberFormat="1" applyFont="1" applyBorder="1" applyAlignment="1">
      <alignment vertical="center"/>
    </xf>
    <xf numFmtId="0" fontId="0" fillId="0" borderId="33" xfId="0" applyFont="1" applyBorder="1" applyAlignment="1">
      <alignment horizontal="left"/>
    </xf>
    <xf numFmtId="0" fontId="53" fillId="33" borderId="11" xfId="0" applyFont="1" applyFill="1" applyBorder="1" applyAlignment="1">
      <alignment horizontal="left" vertical="center"/>
    </xf>
    <xf numFmtId="0" fontId="52" fillId="0" borderId="31" xfId="0" applyFont="1" applyBorder="1" applyAlignment="1">
      <alignment/>
    </xf>
    <xf numFmtId="3" fontId="54" fillId="0" borderId="22" xfId="0" applyNumberFormat="1" applyFont="1" applyBorder="1" applyAlignment="1">
      <alignment horizontal="center"/>
    </xf>
    <xf numFmtId="164" fontId="52" fillId="0" borderId="22" xfId="0" applyNumberFormat="1" applyFont="1" applyBorder="1" applyAlignment="1">
      <alignment/>
    </xf>
    <xf numFmtId="0" fontId="52" fillId="0" borderId="11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52" fillId="0" borderId="34" xfId="0" applyFont="1" applyBorder="1" applyAlignment="1">
      <alignment/>
    </xf>
    <xf numFmtId="0" fontId="52" fillId="0" borderId="13" xfId="0" applyFont="1" applyBorder="1" applyAlignment="1">
      <alignment horizontal="center"/>
    </xf>
    <xf numFmtId="3" fontId="52" fillId="0" borderId="11" xfId="0" applyNumberFormat="1" applyFont="1" applyBorder="1" applyAlignment="1">
      <alignment wrapText="1"/>
    </xf>
    <xf numFmtId="0" fontId="52" fillId="33" borderId="21" xfId="0" applyFont="1" applyFill="1" applyBorder="1" applyAlignment="1">
      <alignment horizontal="center"/>
    </xf>
    <xf numFmtId="0" fontId="52" fillId="0" borderId="21" xfId="0" applyFont="1" applyBorder="1" applyAlignment="1">
      <alignment/>
    </xf>
    <xf numFmtId="0" fontId="59" fillId="36" borderId="0" xfId="0" applyFont="1" applyFill="1" applyAlignment="1">
      <alignment horizontal="left" vertical="top" wrapText="1"/>
    </xf>
    <xf numFmtId="0" fontId="0" fillId="36" borderId="0" xfId="0" applyFill="1" applyAlignment="1">
      <alignment horizontal="left" vertical="top" wrapText="1"/>
    </xf>
    <xf numFmtId="0" fontId="0" fillId="36" borderId="0" xfId="0" applyFill="1" applyAlignment="1">
      <alignment horizontal="center" vertical="top" wrapText="1"/>
    </xf>
    <xf numFmtId="0" fontId="0" fillId="37" borderId="0" xfId="0" applyFill="1" applyAlignment="1">
      <alignment wrapText="1"/>
    </xf>
    <xf numFmtId="0" fontId="60" fillId="37" borderId="0" xfId="0" applyFont="1" applyFill="1" applyAlignment="1">
      <alignment horizontal="center" wrapText="1"/>
    </xf>
    <xf numFmtId="168" fontId="59" fillId="37" borderId="0" xfId="0" applyNumberFormat="1" applyFont="1" applyFill="1" applyAlignment="1">
      <alignment wrapText="1"/>
    </xf>
    <xf numFmtId="4" fontId="61" fillId="37" borderId="0" xfId="0" applyNumberFormat="1" applyFont="1" applyFill="1" applyAlignment="1">
      <alignment wrapText="1"/>
    </xf>
    <xf numFmtId="4" fontId="0" fillId="37" borderId="0" xfId="0" applyNumberFormat="1" applyFill="1" applyAlignment="1">
      <alignment wrapText="1"/>
    </xf>
    <xf numFmtId="169" fontId="0" fillId="37" borderId="0" xfId="0" applyNumberFormat="1" applyFill="1" applyAlignment="1">
      <alignment wrapText="1"/>
    </xf>
    <xf numFmtId="0" fontId="0" fillId="37" borderId="0" xfId="0" applyFill="1" applyAlignment="1">
      <alignment horizontal="center" wrapText="1"/>
    </xf>
    <xf numFmtId="4" fontId="59" fillId="38" borderId="0" xfId="0" applyNumberFormat="1" applyFont="1" applyFill="1" applyAlignment="1">
      <alignment wrapText="1"/>
    </xf>
    <xf numFmtId="4" fontId="62" fillId="37" borderId="0" xfId="0" applyNumberFormat="1" applyFont="1" applyFill="1" applyAlignment="1">
      <alignment wrapText="1"/>
    </xf>
    <xf numFmtId="4" fontId="59" fillId="37" borderId="0" xfId="0" applyNumberFormat="1" applyFont="1" applyFill="1" applyAlignment="1">
      <alignment wrapText="1"/>
    </xf>
    <xf numFmtId="4" fontId="0" fillId="36" borderId="0" xfId="0" applyNumberFormat="1" applyFill="1" applyAlignment="1">
      <alignment wrapText="1"/>
    </xf>
    <xf numFmtId="169" fontId="0" fillId="36" borderId="0" xfId="0" applyNumberFormat="1" applyFill="1" applyAlignment="1">
      <alignment wrapText="1"/>
    </xf>
    <xf numFmtId="0" fontId="0" fillId="36" borderId="0" xfId="0" applyFill="1" applyAlignment="1">
      <alignment wrapText="1"/>
    </xf>
    <xf numFmtId="0" fontId="0" fillId="36" borderId="0" xfId="0" applyFill="1" applyAlignment="1">
      <alignment horizontal="center" wrapText="1"/>
    </xf>
    <xf numFmtId="0" fontId="63" fillId="36" borderId="0" xfId="0" applyFont="1" applyFill="1" applyAlignment="1">
      <alignment horizontal="center" vertical="center" wrapText="1"/>
    </xf>
    <xf numFmtId="0" fontId="64" fillId="36" borderId="0" xfId="0" applyFont="1" applyFill="1" applyAlignment="1">
      <alignment horizontal="center" vertical="center" wrapText="1"/>
    </xf>
    <xf numFmtId="0" fontId="64" fillId="36" borderId="0" xfId="0" applyFont="1" applyFill="1" applyAlignment="1">
      <alignment wrapText="1"/>
    </xf>
    <xf numFmtId="0" fontId="65" fillId="36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6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3" fontId="0" fillId="0" borderId="35" xfId="0" applyNumberFormat="1" applyBorder="1" applyAlignment="1">
      <alignment horizontal="center" vertical="center"/>
    </xf>
    <xf numFmtId="0" fontId="34" fillId="39" borderId="36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3" fontId="0" fillId="39" borderId="35" xfId="0" applyNumberFormat="1" applyFill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93;&#1085;&#1080;&#1095;&#1077;&#1089;&#1082;&#1080;&#1081;%20&#1087;&#1088;&#1072;&#1081;&#1089;%20&#1083;&#1080;&#1089;&#1090;%20&#1056;&#1086;&#1079;&#1085;&#1080;&#1094;&#1072;_&#1044;&#1080;&#1083;&#107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 OUTBACKPOWER"/>
      <sheetName val="Прайс-лист XANTERX"/>
      <sheetName val="Аккумуляторы к комплектам"/>
      <sheetName val="Веса"/>
    </sheetNames>
    <sheetDataSet>
      <sheetData sheetId="0">
        <row r="14">
          <cell r="B14" t="str">
            <v>GS8048</v>
          </cell>
          <cell r="C14" t="str">
            <v>Инвертор/зарядное устройство 8000Вт, входное постоянное напряжение 48В,  выходное переменное напряжение 230В, 50Гц вентилируемое, для построения резервных и автономных систем. </v>
          </cell>
          <cell r="D14">
            <v>215712</v>
          </cell>
          <cell r="E14">
            <v>6741</v>
          </cell>
          <cell r="F14">
            <v>5392.8</v>
          </cell>
          <cell r="G14">
            <v>172569.6</v>
          </cell>
        </row>
        <row r="15">
          <cell r="C15" t="str">
            <v>Военный класс защищенных мобильных инверторов</v>
          </cell>
        </row>
        <row r="16">
          <cell r="B16" t="str">
            <v>OBXIC-2024P-230/50</v>
          </cell>
          <cell r="C16" t="str">
            <v>Инвертор/зарядное устройство может выдержать жесткие условия окружающей среды, включая экстремальные тряски и вибрации.Мощность 2000Вт, входное постоянное напряжение 24В,  выходное переменное напряжение 230В.</v>
          </cell>
          <cell r="D16">
            <v>139200</v>
          </cell>
          <cell r="E16">
            <v>4350</v>
          </cell>
          <cell r="F16">
            <v>3480</v>
          </cell>
          <cell r="G16">
            <v>111360</v>
          </cell>
        </row>
        <row r="17">
          <cell r="C17" t="str">
            <v>Инверторы вентилируемые, общего назначения</v>
          </cell>
        </row>
        <row r="18">
          <cell r="B18" t="str">
            <v>VFX3048E</v>
          </cell>
          <cell r="C18" t="str">
            <v>Инвертор/зарядное устройство 3000Вт, входное постоянное напряжение 48В,  выходное переменное напряжение 230В, 50Гц вентилируемое</v>
          </cell>
          <cell r="D18">
            <v>99200</v>
          </cell>
          <cell r="E18">
            <v>3100</v>
          </cell>
          <cell r="F18">
            <v>2480</v>
          </cell>
          <cell r="G18">
            <v>79360</v>
          </cell>
        </row>
        <row r="19">
          <cell r="B19" t="str">
            <v>VFX3024E</v>
          </cell>
          <cell r="C19" t="str">
            <v>Инвертор/зарядное устройство 3000Вт, входное постоянное напряжение 24В,  выходное переменное напряжение 230В, 50Гц , вентилируемое</v>
          </cell>
          <cell r="D19">
            <v>99200</v>
          </cell>
          <cell r="E19">
            <v>3100</v>
          </cell>
          <cell r="F19">
            <v>2480</v>
          </cell>
          <cell r="G19">
            <v>79360</v>
          </cell>
        </row>
        <row r="20">
          <cell r="B20" t="str">
            <v>VFX2612E</v>
          </cell>
          <cell r="C20" t="str">
            <v>Инвертор/зарядное устройство 2600Вт, входное постоянное напряжение 12В,  выходное переменное напряжение 230В, 50Гц вентилируемое.</v>
          </cell>
          <cell r="D20">
            <v>99200</v>
          </cell>
          <cell r="E20">
            <v>3100</v>
          </cell>
          <cell r="F20">
            <v>2480</v>
          </cell>
          <cell r="G20">
            <v>79360</v>
          </cell>
        </row>
        <row r="21">
          <cell r="C21" t="str">
            <v>Инверторы вентилируемые, общего назначения, с возможностью добавления мощности в нагрузку.</v>
          </cell>
        </row>
        <row r="22">
          <cell r="B22" t="str">
            <v>GVFX3048E</v>
          </cell>
          <cell r="C22" t="str">
            <v>Инвертор/зарядное устройство 3000Вт, входное постоянное напряжение 48В,  выходное переменное напряжение 230В, 50Гц вентилируемое, с  возможностью продажи энергии в сеть.</v>
          </cell>
          <cell r="D22">
            <v>99200</v>
          </cell>
          <cell r="E22">
            <v>3100</v>
          </cell>
          <cell r="F22">
            <v>2480</v>
          </cell>
          <cell r="G22">
            <v>79360</v>
          </cell>
        </row>
        <row r="23">
          <cell r="B23" t="str">
            <v>GVFX3024E</v>
          </cell>
          <cell r="C23" t="str">
            <v>Инвертор/зарядное устройство 3000Вт, входное постоянное напряжение 24В,  выходное переменное напряжение 230В, 50Гц вентилируемое, с  возможностью продажи энергии в сеть.</v>
          </cell>
          <cell r="D23">
            <v>99200</v>
          </cell>
          <cell r="E23">
            <v>3100</v>
          </cell>
          <cell r="F23">
            <v>2480</v>
          </cell>
          <cell r="G23">
            <v>79360</v>
          </cell>
        </row>
        <row r="24">
          <cell r="B24" t="str">
            <v>GVFX2612E</v>
          </cell>
          <cell r="C24" t="str">
            <v>Инвертор/зарядное устройство 2600Вт, входное постоянное напряжение 12В,  выходное переменное напряжение 230В, 50Гц вентилируемое, с  возможностью продажи энергии в сеть.</v>
          </cell>
          <cell r="D24">
            <v>99200</v>
          </cell>
          <cell r="E24">
            <v>3100</v>
          </cell>
          <cell r="F24">
            <v>2480</v>
          </cell>
          <cell r="G24">
            <v>79360</v>
          </cell>
        </row>
        <row r="25">
          <cell r="C25" t="str">
            <v>Инверторы герметичные , предназначены для установки в тяжелых условиях</v>
          </cell>
        </row>
        <row r="26">
          <cell r="B26" t="str">
            <v>FX2348ET</v>
          </cell>
          <cell r="C26" t="str">
            <v>Инвертор/зарядное устройство 2300Вт, входное постоянное напряжение 48В,  выходное переменное напряжение 230В, 50Гц герметичное</v>
          </cell>
          <cell r="D26">
            <v>88000</v>
          </cell>
          <cell r="E26">
            <v>2750</v>
          </cell>
          <cell r="F26">
            <v>2200</v>
          </cell>
          <cell r="G26">
            <v>70400</v>
          </cell>
        </row>
        <row r="27">
          <cell r="B27" t="str">
            <v>FX2024ET</v>
          </cell>
          <cell r="C27" t="str">
            <v>Инвертор/зарядное устройство 2000Вт, входное постоянное напряжение 24В,  выходное переменное напряжение 230В, 50Гц герметичное</v>
          </cell>
          <cell r="D27">
            <v>88000</v>
          </cell>
          <cell r="E27">
            <v>2750</v>
          </cell>
          <cell r="F27">
            <v>2200</v>
          </cell>
          <cell r="G27">
            <v>70400</v>
          </cell>
        </row>
        <row r="28">
          <cell r="B28" t="str">
            <v>FX2012ET</v>
          </cell>
          <cell r="C28" t="str">
            <v>Инвертор/зарядное устройство 2000Вт, входное постоянное напряжение 12В,  выходное переменное напряжение 230В, 50Гц герметичное</v>
          </cell>
          <cell r="D28">
            <v>88000</v>
          </cell>
          <cell r="E28">
            <v>2750</v>
          </cell>
          <cell r="F28">
            <v>2200</v>
          </cell>
          <cell r="G28">
            <v>70400</v>
          </cell>
        </row>
        <row r="29">
          <cell r="C29" t="str">
            <v>Инверторы герметичные , предназначены для установки в тяжелых условиях, с возможностью добавления мощности в нагрузку.</v>
          </cell>
        </row>
        <row r="30">
          <cell r="B30" t="str">
            <v>GTFX2348E</v>
          </cell>
          <cell r="C30" t="str">
            <v>Инвертор/зарядное устройство 2300Вт, входное постоянное напряжение 48В,  выходное переменное напряжение 230В, 50Гц герметичное с  возможностью продажи энергии в сеть.</v>
          </cell>
          <cell r="D30">
            <v>88000</v>
          </cell>
          <cell r="E30">
            <v>2750</v>
          </cell>
          <cell r="F30">
            <v>2200</v>
          </cell>
          <cell r="G30">
            <v>70400</v>
          </cell>
        </row>
        <row r="31">
          <cell r="B31" t="str">
            <v>GTFX2024E</v>
          </cell>
          <cell r="C31" t="str">
            <v>Инвертор/зарядное устройство 3000Вт, входное постоянное напряжение 24В,  выходное переменное напряжение 230В, 50Гц герметичное с  возможностью продажи энергии в сеть.</v>
          </cell>
          <cell r="D31">
            <v>88000</v>
          </cell>
          <cell r="E31">
            <v>2750</v>
          </cell>
          <cell r="F31">
            <v>2200</v>
          </cell>
          <cell r="G31">
            <v>70400</v>
          </cell>
        </row>
        <row r="32">
          <cell r="B32" t="str">
            <v>GTFX2012E</v>
          </cell>
          <cell r="C32" t="str">
            <v>Инвертор/зарядное устройство 3000Вт, входное постоянное напряжение 24В,  выходное переменное напряжение 230В, 50Гц герметичное с  возможностью продажи энергии в сеть.</v>
          </cell>
          <cell r="D32">
            <v>88000</v>
          </cell>
          <cell r="E32">
            <v>2750</v>
          </cell>
          <cell r="F32">
            <v>2200</v>
          </cell>
          <cell r="G32">
            <v>70400</v>
          </cell>
        </row>
        <row r="33">
          <cell r="C33" t="str">
            <v>Инверторы герметичные , малой мощности, предназначены для установки в тяжелых условиях,с возможностью добавления мощности в нагрузку.</v>
          </cell>
        </row>
        <row r="34">
          <cell r="B34" t="str">
            <v>GFX1448E</v>
          </cell>
          <cell r="C34" t="str">
            <v>Инвертор/зарядное устройство 1400Вт, входное постоянное напряжение 24В,  выходное переменное напряжение 230В, 50Гц герметичное</v>
          </cell>
          <cell r="D34">
            <v>49536</v>
          </cell>
          <cell r="E34">
            <v>1548</v>
          </cell>
          <cell r="F34">
            <v>1238.4</v>
          </cell>
          <cell r="G34">
            <v>39628.8</v>
          </cell>
        </row>
        <row r="35">
          <cell r="B35" t="str">
            <v>GFX1424E</v>
          </cell>
          <cell r="C35" t="str">
            <v>Инвертор/зарядное устройство 1400Вт, входное постоянное напряжение 24В,  выходное переменное напряжение 230В, 50Гц герметичное</v>
          </cell>
          <cell r="D35">
            <v>49536</v>
          </cell>
          <cell r="E35">
            <v>1548</v>
          </cell>
          <cell r="F35">
            <v>1238.4</v>
          </cell>
          <cell r="G35">
            <v>39628.8</v>
          </cell>
        </row>
        <row r="36">
          <cell r="B36" t="str">
            <v>GFX1312E</v>
          </cell>
          <cell r="C36" t="str">
            <v>Инвертор/зарядное устройство 1300Вт, входное постоянное напряжение 12В,  выходное переменное напряжение 230В, 50Гц герметичное</v>
          </cell>
          <cell r="D36">
            <v>49536</v>
          </cell>
          <cell r="E36">
            <v>1548</v>
          </cell>
          <cell r="F36">
            <v>1238.4</v>
          </cell>
          <cell r="G36">
            <v>39628.8</v>
          </cell>
        </row>
        <row r="37">
          <cell r="C37" t="str">
            <v>Инверторы для мобильных применений, герметичные , предназначены для установки в тяжелых условиях (ground switching system)</v>
          </cell>
        </row>
        <row r="38">
          <cell r="B38" t="str">
            <v>FX2348ETM</v>
          </cell>
          <cell r="C38" t="str">
            <v>Инвертор/зарядное устройство 2300Вт, входное постоянное напряжение 48В,  выходное переменное напряжение 230В, 50Гц герметичное</v>
          </cell>
          <cell r="D38">
            <v>88000</v>
          </cell>
          <cell r="E38">
            <v>2750</v>
          </cell>
          <cell r="F38">
            <v>2200</v>
          </cell>
          <cell r="G38">
            <v>70400</v>
          </cell>
        </row>
        <row r="39">
          <cell r="B39" t="str">
            <v>FX2024ETM</v>
          </cell>
          <cell r="C39" t="str">
            <v>Инвертор/зарядное устройство 2000Вт, входное постоянное напряжение 24В,  выходное переменное напряжение 230В, 50Гц герметичное</v>
          </cell>
          <cell r="D39">
            <v>88000</v>
          </cell>
          <cell r="E39">
            <v>2750</v>
          </cell>
          <cell r="F39">
            <v>2200</v>
          </cell>
          <cell r="G39">
            <v>70400</v>
          </cell>
        </row>
        <row r="40">
          <cell r="B40" t="str">
            <v>FX2012ETM</v>
          </cell>
          <cell r="C40" t="str">
            <v>Инвертор/зарядное устройство 2000Вт, входное постоянное напряжение 12В,  выходное переменное напряжение 230В, 50Гц герметичное</v>
          </cell>
          <cell r="D40">
            <v>88000</v>
          </cell>
          <cell r="E40">
            <v>2750</v>
          </cell>
          <cell r="F40">
            <v>2200</v>
          </cell>
          <cell r="G40">
            <v>70400</v>
          </cell>
        </row>
        <row r="41">
          <cell r="B41" t="str">
            <v>VFX3048EM</v>
          </cell>
          <cell r="C41" t="str">
            <v>Инвертор/зарядное устройство 3000Вт, входное постоянное напряжение 48В,  выходное переменное напряжение 230В, 50Гц вентилируемое</v>
          </cell>
          <cell r="D41">
            <v>99200</v>
          </cell>
          <cell r="E41">
            <v>3100</v>
          </cell>
          <cell r="F41">
            <v>2480</v>
          </cell>
          <cell r="G41">
            <v>79360</v>
          </cell>
        </row>
        <row r="42">
          <cell r="B42" t="str">
            <v>VFX3024EM</v>
          </cell>
          <cell r="C42" t="str">
            <v>Инвертор/зарядное устройство 3000Вт, входное постоянное напряжение 24В,  выходное переменное напряжение 230В, 50Гц , вентилируемое</v>
          </cell>
          <cell r="D42">
            <v>99200</v>
          </cell>
          <cell r="E42">
            <v>3100</v>
          </cell>
          <cell r="F42">
            <v>2480</v>
          </cell>
          <cell r="G42">
            <v>79360</v>
          </cell>
        </row>
        <row r="43">
          <cell r="B43" t="str">
            <v>VFX2612EM</v>
          </cell>
          <cell r="C43" t="str">
            <v>Инвертор/зарядное устройство 2600Вт, входное постоянное напряжение 12В,  выходное переменное напряжение 230В, 50Гц вентилируемое.</v>
          </cell>
          <cell r="D43">
            <v>99200</v>
          </cell>
          <cell r="E43">
            <v>3100</v>
          </cell>
          <cell r="F43">
            <v>2480</v>
          </cell>
          <cell r="G43">
            <v>79360</v>
          </cell>
        </row>
        <row r="44">
          <cell r="C44" t="str">
            <v>Контроллеры заряда для систем на солнечных элементах</v>
          </cell>
        </row>
        <row r="45">
          <cell r="B45" t="str">
            <v>FM80</v>
          </cell>
          <cell r="C45" t="str">
            <v>Контроллер зарядки от солнечных батарей на 80А, =12-60В</v>
          </cell>
          <cell r="D45">
            <v>33032</v>
          </cell>
          <cell r="E45">
            <v>1032.25</v>
          </cell>
          <cell r="F45">
            <v>825.8</v>
          </cell>
          <cell r="G45">
            <v>26425.6</v>
          </cell>
        </row>
        <row r="46">
          <cell r="B46" t="str">
            <v>FM60</v>
          </cell>
          <cell r="C46" t="str">
            <v>Контроллер зарядки от солнечных батарей на 60А, =12-60В</v>
          </cell>
          <cell r="D46">
            <v>29935</v>
          </cell>
          <cell r="E46">
            <v>935.48</v>
          </cell>
          <cell r="F46">
            <v>748.384</v>
          </cell>
          <cell r="G46">
            <v>23948.288</v>
          </cell>
        </row>
        <row r="47">
          <cell r="C47" t="str">
            <v>Системные контроллеры</v>
          </cell>
        </row>
        <row r="48">
          <cell r="B48" t="str">
            <v>MATE</v>
          </cell>
          <cell r="C48" t="str">
            <v>Системный контроллер серого цвета,  овальный с портом RS 232</v>
          </cell>
          <cell r="D48">
            <v>11808</v>
          </cell>
          <cell r="E48">
            <v>369</v>
          </cell>
          <cell r="F48">
            <v>295.2</v>
          </cell>
          <cell r="G48">
            <v>9446.4</v>
          </cell>
        </row>
        <row r="49">
          <cell r="B49" t="str">
            <v>MATE_B</v>
          </cell>
          <cell r="C49" t="str">
            <v>Системный контроллер черного цвета, овальный с портом RS 232</v>
          </cell>
          <cell r="D49">
            <v>11808</v>
          </cell>
          <cell r="E49">
            <v>369</v>
          </cell>
          <cell r="F49">
            <v>295.2</v>
          </cell>
          <cell r="G49">
            <v>9446.4</v>
          </cell>
        </row>
        <row r="50">
          <cell r="B50" t="str">
            <v>MATE2</v>
          </cell>
          <cell r="C50" t="str">
            <v>Системный контроллер  черного цвета, квадратный, под врезку c портом RS 232</v>
          </cell>
          <cell r="D50">
            <v>11808</v>
          </cell>
          <cell r="E50">
            <v>369</v>
          </cell>
          <cell r="F50">
            <v>295.2</v>
          </cell>
          <cell r="G50">
            <v>9446.4</v>
          </cell>
        </row>
        <row r="51">
          <cell r="B51" t="str">
            <v>MATE3</v>
          </cell>
          <cell r="C51" t="str">
            <v>Системный контроллер, квадратный, накладной монтаж, Ethernet порт, графический дисплей, SD карта, хранение событий системы в течение года, встроенный помощник настройки оборудования.</v>
          </cell>
          <cell r="D51">
            <v>22400</v>
          </cell>
          <cell r="E51">
            <v>700</v>
          </cell>
          <cell r="F51">
            <v>560</v>
          </cell>
          <cell r="G51">
            <v>17920</v>
          </cell>
        </row>
        <row r="52">
          <cell r="C52" t="str">
            <v>Системы мониторинга</v>
          </cell>
        </row>
        <row r="53">
          <cell r="B53" t="str">
            <v>FN­DC</v>
          </cell>
          <cell r="C53" t="str">
            <v>прецизионный монитор состояния генерации, потребления энергии и заряда аккумуляторов</v>
          </cell>
          <cell r="D53">
            <v>16651</v>
          </cell>
          <cell r="E53">
            <v>520.3309925606737</v>
          </cell>
          <cell r="F53">
            <v>416.264794048539</v>
          </cell>
          <cell r="G53">
            <v>13320.473409553248</v>
          </cell>
        </row>
        <row r="54">
          <cell r="B54" t="str">
            <v>FWSHUNT500</v>
          </cell>
          <cell r="C54" t="str">
            <v>силовое соединение до 500 amp </v>
          </cell>
          <cell r="D54">
            <v>1920</v>
          </cell>
          <cell r="E54">
            <v>60</v>
          </cell>
          <cell r="F54">
            <v>48</v>
          </cell>
          <cell r="G54">
            <v>1536</v>
          </cell>
        </row>
        <row r="55">
          <cell r="C55" t="str">
            <v>Контроллеры сопряжения оборудования</v>
          </cell>
        </row>
        <row r="56">
          <cell r="B56" t="str">
            <v>HUB10</v>
          </cell>
          <cell r="C56" t="str">
            <v>Электронное устройство позволяющее объеденять для параллельной работы до 10 инверторов, отвечает за корректное распределение сигналов между устройствами и позвроляет так же подключать и управлять дополнительными контрольными приборами.</v>
          </cell>
          <cell r="D56">
            <v>15868</v>
          </cell>
          <cell r="E56">
            <v>495.87160622797154</v>
          </cell>
          <cell r="F56">
            <v>396.69728498237725</v>
          </cell>
          <cell r="G56">
            <v>12694.313119436072</v>
          </cell>
        </row>
        <row r="57">
          <cell r="B57" t="str">
            <v>HUB4</v>
          </cell>
          <cell r="C57" t="str">
            <v>Электронное устройство позволяющее объеденять для параллельной работы до 4 инверторов, отвечает за корректное распределение сигналов между устройствами и позвроляет так же подключать и управлять дополнительными контрольными приборами.</v>
          </cell>
          <cell r="D57">
            <v>8567</v>
          </cell>
          <cell r="E57">
            <v>267.7164737449376</v>
          </cell>
          <cell r="F57">
            <v>214.17317899595008</v>
          </cell>
          <cell r="G57">
            <v>6853.541727870403</v>
          </cell>
        </row>
        <row r="58">
          <cell r="C58" t="str">
            <v>Байпасс</v>
          </cell>
        </row>
        <row r="59">
          <cell r="B59" t="str">
            <v>FW­IOB­S­230VAC</v>
          </cell>
          <cell r="C59" t="str">
            <v>Комплект защиты + системный байпас.(содержит 3 х 30А~ на DIN реку, шины, изоляторы, крепеж, силовые провода)</v>
          </cell>
          <cell r="D59">
            <v>4370</v>
          </cell>
          <cell r="E59">
            <v>136.56791778081836</v>
          </cell>
          <cell r="F59">
            <v>109.25433422465468</v>
          </cell>
          <cell r="G59">
            <v>3496.13869518895</v>
          </cell>
        </row>
        <row r="60">
          <cell r="B60" t="str">
            <v>FW­IOB­D­230VAC</v>
          </cell>
          <cell r="C60" t="str">
            <v>Комплект защиты + системный байпас.(содержит 6 х 30А~ на DIN реку, шины, изоляторы, крепеж, силовые провода)</v>
          </cell>
          <cell r="D60">
            <v>8283</v>
          </cell>
          <cell r="E60">
            <v>258.8287203655511</v>
          </cell>
          <cell r="F60">
            <v>207.06297629244085</v>
          </cell>
          <cell r="G60">
            <v>6626.015241358107</v>
          </cell>
        </row>
        <row r="61">
          <cell r="B61" t="str">
            <v>FW­IOB­T­230/400VAC</v>
          </cell>
          <cell r="C61" t="str">
            <v>Комплект защиты + системный байпас.(содержит 9 х 30А~ на DIN реку, шины, изоляторы, крепеж, силовые провода),</v>
          </cell>
          <cell r="D61">
            <v>12861</v>
          </cell>
          <cell r="E61">
            <v>401.89987232640846</v>
          </cell>
          <cell r="F61">
            <v>321.51989786112676</v>
          </cell>
          <cell r="G61">
            <v>10288.636731556056</v>
          </cell>
        </row>
        <row r="62">
          <cell r="B62" t="str">
            <v>FW-IOB-Q-230VAC</v>
          </cell>
          <cell r="C62" t="str">
            <v>Комплект защиты + системный байпас.(содержит 12 х 30А~ на DIN реку, шины, изоляторы, крепеж, силовые провода),</v>
          </cell>
          <cell r="D62">
            <v>15744</v>
          </cell>
          <cell r="E62">
            <v>492</v>
          </cell>
          <cell r="F62">
            <v>393.6</v>
          </cell>
          <cell r="G62">
            <v>12595.2</v>
          </cell>
        </row>
        <row r="63">
          <cell r="C63" t="str">
            <v>Монтажные боксы и крепежные аксессуары</v>
          </cell>
        </row>
        <row r="64">
          <cell r="B64" t="str">
            <v>FW­MP</v>
          </cell>
          <cell r="C64" t="str">
            <v>монтажная панель для установки 2х инверторов FX или VFX серий</v>
          </cell>
          <cell r="D64">
            <v>7450</v>
          </cell>
          <cell r="E64">
            <v>232.81578364539516</v>
          </cell>
          <cell r="F64">
            <v>186.25262691631613</v>
          </cell>
          <cell r="G64">
            <v>5960.084061322116</v>
          </cell>
        </row>
        <row r="65">
          <cell r="B65" t="str">
            <v>FW250</v>
          </cell>
          <cell r="C65" t="str">
            <v>Коммутационный бокс для одного инвертора с креплениями для переключателей переменного и/или постоянного тока </v>
          </cell>
          <cell r="D65">
            <v>3846</v>
          </cell>
          <cell r="E65">
            <v>120.17976764712014</v>
          </cell>
          <cell r="F65">
            <v>96.14381411769611</v>
          </cell>
          <cell r="G65">
            <v>3076.6020517662755</v>
          </cell>
        </row>
        <row r="66">
          <cell r="B66" t="str">
            <v>FW350 DC-AC</v>
          </cell>
          <cell r="C66" t="str">
            <v>Коммутационный бокс для одного инвертора с креплениями для переключателей переменного и постоянного тока </v>
          </cell>
          <cell r="D66">
            <v>6400</v>
          </cell>
          <cell r="E66">
            <v>200</v>
          </cell>
          <cell r="F66">
            <v>160</v>
          </cell>
          <cell r="G66">
            <v>5120</v>
          </cell>
        </row>
        <row r="67">
          <cell r="B67" t="str">
            <v>FW500­AC</v>
          </cell>
          <cell r="C67" t="str">
            <v>Коммутационный бокс переменного тока  для 2 инверторов</v>
          </cell>
          <cell r="D67">
            <v>14576</v>
          </cell>
          <cell r="E67">
            <v>455.4865219699296</v>
          </cell>
          <cell r="F67">
            <v>364.3892175759437</v>
          </cell>
          <cell r="G67">
            <v>11660.454962430198</v>
          </cell>
        </row>
        <row r="68">
          <cell r="B68" t="str">
            <v>FW500­DC</v>
          </cell>
          <cell r="C68" t="str">
            <v>Коммутационный бокс постоянного тока  для 2 инверторов</v>
          </cell>
          <cell r="D68">
            <v>14576</v>
          </cell>
          <cell r="E68">
            <v>455.4865219699296</v>
          </cell>
          <cell r="F68">
            <v>364.3892175759437</v>
          </cell>
          <cell r="G68">
            <v>11660.454962430198</v>
          </cell>
        </row>
        <row r="69">
          <cell r="B69" t="str">
            <v>FW1000­AC</v>
          </cell>
          <cell r="C69" t="str">
            <v>Коммутационный бокс постоянного тока  для 4 инверторов</v>
          </cell>
          <cell r="D69">
            <v>29120</v>
          </cell>
          <cell r="E69">
            <v>910</v>
          </cell>
          <cell r="F69">
            <v>728</v>
          </cell>
          <cell r="G69">
            <v>23296</v>
          </cell>
        </row>
        <row r="70">
          <cell r="B70" t="str">
            <v>FW1000­DC</v>
          </cell>
          <cell r="C70" t="str">
            <v>Коммутационный бокс переменного тока  для 4 инверторов</v>
          </cell>
          <cell r="D70">
            <v>29120</v>
          </cell>
          <cell r="E70">
            <v>910</v>
          </cell>
          <cell r="F70">
            <v>728</v>
          </cell>
          <cell r="G70">
            <v>23296</v>
          </cell>
        </row>
        <row r="71">
          <cell r="B71" t="str">
            <v>FW-ACA</v>
          </cell>
          <cell r="C71" t="str">
            <v>адаптер, инвертор-монтажный бокс переменного тока (пластик) </v>
          </cell>
          <cell r="D71">
            <v>1711</v>
          </cell>
          <cell r="E71">
            <v>53.47284304537044</v>
          </cell>
          <cell r="F71">
            <v>42.77827443629635</v>
          </cell>
          <cell r="G71">
            <v>1368.9047819614832</v>
          </cell>
        </row>
        <row r="72">
          <cell r="B72" t="str">
            <v>FW-ACA-R</v>
          </cell>
          <cell r="C72" t="str">
            <v>адаптер, инвертор-монтажный бокс переменного тока (металл) </v>
          </cell>
          <cell r="D72">
            <v>998</v>
          </cell>
          <cell r="E72">
            <v>31.2</v>
          </cell>
          <cell r="F72">
            <v>24.96</v>
          </cell>
          <cell r="G72">
            <v>798.72</v>
          </cell>
        </row>
        <row r="73">
          <cell r="B73" t="str">
            <v>DCA</v>
          </cell>
          <cell r="C73" t="str">
            <v>адаптер, инвертор-монтажный бокс постоянного тока, металл (аллюминий)</v>
          </cell>
          <cell r="D73">
            <v>1711</v>
          </cell>
          <cell r="E73">
            <v>53.47284304537044</v>
          </cell>
          <cell r="F73">
            <v>42.77827443629635</v>
          </cell>
          <cell r="G73">
            <v>1368.9047819614832</v>
          </cell>
        </row>
        <row r="74">
          <cell r="B74" t="str">
            <v>DCA-R</v>
          </cell>
          <cell r="C74" t="str">
            <v>адаптер, инвертор-монтажный бокс постоянного тока, металл (сталь)</v>
          </cell>
          <cell r="D74">
            <v>998</v>
          </cell>
          <cell r="E74">
            <v>31.2</v>
          </cell>
          <cell r="F74">
            <v>24.96</v>
          </cell>
          <cell r="G74">
            <v>798.72</v>
          </cell>
        </row>
        <row r="75">
          <cell r="B75" t="str">
            <v>FW-CCB</v>
          </cell>
          <cell r="C75" t="str">
            <v>монтажная панель для крепления контроллеров MX60/FM80 к монтажному боксу FW-1000 </v>
          </cell>
          <cell r="D75">
            <v>1483</v>
          </cell>
          <cell r="E75">
            <v>46.343130639321046</v>
          </cell>
          <cell r="F75">
            <v>37.07450451145684</v>
          </cell>
          <cell r="G75">
            <v>1186.3841443666188</v>
          </cell>
        </row>
        <row r="76">
          <cell r="B76" t="str">
            <v>FW-CCB2</v>
          </cell>
          <cell r="C76" t="str">
            <v>монтажная панель для крепления контроллеров MX60/FM80 к монтажному боксу FW-500</v>
          </cell>
          <cell r="D76">
            <v>2243</v>
          </cell>
          <cell r="E76">
            <v>70.1088386594857</v>
          </cell>
          <cell r="F76">
            <v>56.087070927588556</v>
          </cell>
          <cell r="G76">
            <v>1794.7862696828338</v>
          </cell>
        </row>
        <row r="77">
          <cell r="C77" t="str">
            <v>Гидромагнитные автоматические выключатели постоянного тока</v>
          </cell>
        </row>
        <row r="78">
          <cell r="B78" t="str">
            <v>PNL-1-AC/DC</v>
          </cell>
          <cell r="D78">
            <v>1600</v>
          </cell>
          <cell r="E78">
            <v>50</v>
          </cell>
          <cell r="F78">
            <v>40</v>
          </cell>
          <cell r="G78">
            <v>1280</v>
          </cell>
        </row>
        <row r="79">
          <cell r="B79" t="str">
            <v>PNL-5-AC/DC</v>
          </cell>
          <cell r="D79">
            <v>1600</v>
          </cell>
          <cell r="E79">
            <v>50</v>
          </cell>
          <cell r="F79">
            <v>40</v>
          </cell>
          <cell r="G79">
            <v>1280</v>
          </cell>
        </row>
        <row r="80">
          <cell r="B80" t="str">
            <v>PNL-10-AC/DC</v>
          </cell>
          <cell r="D80">
            <v>1600</v>
          </cell>
          <cell r="E80">
            <v>50</v>
          </cell>
          <cell r="F80">
            <v>40</v>
          </cell>
          <cell r="G80">
            <v>1280</v>
          </cell>
        </row>
        <row r="81">
          <cell r="B81" t="str">
            <v>PNL-15-AC/DC</v>
          </cell>
          <cell r="D81">
            <v>1600</v>
          </cell>
          <cell r="E81">
            <v>50</v>
          </cell>
          <cell r="F81">
            <v>40</v>
          </cell>
          <cell r="G81">
            <v>1280</v>
          </cell>
        </row>
        <row r="82">
          <cell r="B82" t="str">
            <v>PNL-20-AC/DC</v>
          </cell>
          <cell r="D82">
            <v>1600</v>
          </cell>
          <cell r="E82">
            <v>50</v>
          </cell>
          <cell r="F82">
            <v>40</v>
          </cell>
          <cell r="G82">
            <v>1280</v>
          </cell>
        </row>
        <row r="83">
          <cell r="B83" t="str">
            <v>PNL-30-AC/DC</v>
          </cell>
          <cell r="D83">
            <v>1600</v>
          </cell>
          <cell r="E83">
            <v>50</v>
          </cell>
          <cell r="F83">
            <v>40</v>
          </cell>
          <cell r="G83">
            <v>1280</v>
          </cell>
        </row>
        <row r="84">
          <cell r="B84" t="str">
            <v>PNL-40-AC/DC</v>
          </cell>
          <cell r="D84">
            <v>1600</v>
          </cell>
          <cell r="E84">
            <v>50</v>
          </cell>
          <cell r="F84">
            <v>40</v>
          </cell>
          <cell r="G84">
            <v>1280</v>
          </cell>
        </row>
        <row r="85">
          <cell r="B85" t="str">
            <v>PNL-50-AC/DC</v>
          </cell>
          <cell r="D85">
            <v>1600</v>
          </cell>
          <cell r="E85">
            <v>50</v>
          </cell>
          <cell r="F85">
            <v>40</v>
          </cell>
          <cell r="G85">
            <v>1280</v>
          </cell>
        </row>
        <row r="86">
          <cell r="B86" t="str">
            <v>PNL-60-AC/DC</v>
          </cell>
          <cell r="C86" t="str">
            <v>Автоматический выключатель постоянного тока на 60A</v>
          </cell>
          <cell r="D86">
            <v>1600</v>
          </cell>
          <cell r="E86">
            <v>50</v>
          </cell>
          <cell r="F86">
            <v>40</v>
          </cell>
          <cell r="G86">
            <v>1280</v>
          </cell>
        </row>
        <row r="87">
          <cell r="B87" t="str">
            <v>PNL-80-DC</v>
          </cell>
          <cell r="C87" t="str">
            <v>Автоматический выключатель постоянного тока на 80A</v>
          </cell>
          <cell r="D87">
            <v>1600</v>
          </cell>
          <cell r="E87">
            <v>50</v>
          </cell>
          <cell r="F87">
            <v>40</v>
          </cell>
          <cell r="G87">
            <v>1280</v>
          </cell>
        </row>
        <row r="88">
          <cell r="B88" t="str">
            <v>PNL-100-DC</v>
          </cell>
          <cell r="C88" t="str">
            <v>Автоматический выключатель постоянного тока на 100A</v>
          </cell>
          <cell r="D88">
            <v>3168</v>
          </cell>
          <cell r="E88">
            <v>99</v>
          </cell>
          <cell r="F88">
            <v>79.2</v>
          </cell>
          <cell r="G88">
            <v>2534.4</v>
          </cell>
        </row>
        <row r="89">
          <cell r="B89" t="str">
            <v>PNL-125-DC</v>
          </cell>
          <cell r="C89" t="str">
            <v>автоматический выключатель постоянного тока на 125A</v>
          </cell>
          <cell r="D89">
            <v>3168</v>
          </cell>
          <cell r="E89">
            <v>99</v>
          </cell>
          <cell r="F89">
            <v>79.2</v>
          </cell>
          <cell r="G89">
            <v>2534.4</v>
          </cell>
        </row>
        <row r="90">
          <cell r="B90" t="str">
            <v>PNL-175-DC</v>
          </cell>
          <cell r="C90" t="str">
            <v>автоматический выключатель постоянного тока на 175A</v>
          </cell>
          <cell r="D90">
            <v>8320</v>
          </cell>
          <cell r="E90">
            <v>260</v>
          </cell>
          <cell r="F90">
            <v>208</v>
          </cell>
          <cell r="G90">
            <v>6656</v>
          </cell>
        </row>
        <row r="91">
          <cell r="B91" t="str">
            <v>PNL-250-DC</v>
          </cell>
          <cell r="C91" t="str">
            <v>автоматический выключатель постоянного тока на 250A</v>
          </cell>
          <cell r="D91">
            <v>8320</v>
          </cell>
          <cell r="E91">
            <v>260</v>
          </cell>
          <cell r="F91">
            <v>208</v>
          </cell>
          <cell r="G91">
            <v>6656</v>
          </cell>
        </row>
        <row r="92">
          <cell r="C92" t="str">
            <v>Гидромагнитные автоматические выключатели постоянного тока (крепление на DIN рейку) ширина 13 мм</v>
          </cell>
        </row>
        <row r="93">
          <cell r="B93" t="str">
            <v>DIN-1-DC</v>
          </cell>
          <cell r="D93">
            <v>960</v>
          </cell>
          <cell r="E93">
            <v>30</v>
          </cell>
          <cell r="F93">
            <v>24</v>
          </cell>
          <cell r="G93">
            <v>768</v>
          </cell>
        </row>
        <row r="94">
          <cell r="B94" t="str">
            <v>DIN-2-DC</v>
          </cell>
          <cell r="D94">
            <v>960</v>
          </cell>
          <cell r="E94">
            <v>30</v>
          </cell>
          <cell r="F94">
            <v>24</v>
          </cell>
          <cell r="G94">
            <v>768</v>
          </cell>
        </row>
        <row r="95">
          <cell r="B95" t="str">
            <v>DIN-3-DC</v>
          </cell>
          <cell r="D95">
            <v>960</v>
          </cell>
          <cell r="E95">
            <v>30</v>
          </cell>
          <cell r="F95">
            <v>24</v>
          </cell>
          <cell r="G95">
            <v>768</v>
          </cell>
        </row>
        <row r="96">
          <cell r="B96" t="str">
            <v>DIN-4-DC</v>
          </cell>
          <cell r="D96">
            <v>960</v>
          </cell>
          <cell r="E96">
            <v>30</v>
          </cell>
          <cell r="F96">
            <v>24</v>
          </cell>
          <cell r="G96">
            <v>768</v>
          </cell>
        </row>
        <row r="97">
          <cell r="B97" t="str">
            <v>DIN-5-DC</v>
          </cell>
          <cell r="D97">
            <v>960</v>
          </cell>
          <cell r="E97">
            <v>30</v>
          </cell>
          <cell r="F97">
            <v>24</v>
          </cell>
          <cell r="G97">
            <v>768</v>
          </cell>
        </row>
        <row r="98">
          <cell r="B98" t="str">
            <v>DIN-6-DC</v>
          </cell>
          <cell r="D98">
            <v>960</v>
          </cell>
          <cell r="E98">
            <v>30</v>
          </cell>
          <cell r="F98">
            <v>24</v>
          </cell>
          <cell r="G98">
            <v>768</v>
          </cell>
        </row>
        <row r="99">
          <cell r="B99" t="str">
            <v>DIN-8-DC</v>
          </cell>
          <cell r="D99">
            <v>960</v>
          </cell>
          <cell r="E99">
            <v>30</v>
          </cell>
          <cell r="F99">
            <v>24</v>
          </cell>
          <cell r="G99">
            <v>768</v>
          </cell>
        </row>
        <row r="100">
          <cell r="B100" t="str">
            <v>DIN-9-DC</v>
          </cell>
          <cell r="D100">
            <v>960</v>
          </cell>
          <cell r="E100">
            <v>30</v>
          </cell>
          <cell r="F100">
            <v>24</v>
          </cell>
          <cell r="G100">
            <v>768</v>
          </cell>
        </row>
        <row r="101">
          <cell r="B101" t="str">
            <v>DIN-10-DC</v>
          </cell>
          <cell r="D101">
            <v>960</v>
          </cell>
          <cell r="E101">
            <v>30</v>
          </cell>
          <cell r="F101">
            <v>24</v>
          </cell>
          <cell r="G101">
            <v>768</v>
          </cell>
        </row>
        <row r="102">
          <cell r="B102" t="str">
            <v>DIN-15-DC</v>
          </cell>
          <cell r="D102">
            <v>960</v>
          </cell>
          <cell r="E102">
            <v>30</v>
          </cell>
          <cell r="F102">
            <v>24</v>
          </cell>
          <cell r="G102">
            <v>768</v>
          </cell>
        </row>
        <row r="103">
          <cell r="B103" t="str">
            <v>DIN-20-DC</v>
          </cell>
          <cell r="D103">
            <v>960</v>
          </cell>
          <cell r="E103">
            <v>30</v>
          </cell>
          <cell r="F103">
            <v>24</v>
          </cell>
          <cell r="G103">
            <v>768</v>
          </cell>
        </row>
        <row r="104">
          <cell r="B104" t="str">
            <v>DIN-30-DC</v>
          </cell>
          <cell r="D104">
            <v>960</v>
          </cell>
          <cell r="E104">
            <v>30</v>
          </cell>
          <cell r="F104">
            <v>24</v>
          </cell>
          <cell r="G104">
            <v>768</v>
          </cell>
        </row>
        <row r="105">
          <cell r="B105" t="str">
            <v>DIN-50-DC</v>
          </cell>
          <cell r="D105">
            <v>960</v>
          </cell>
          <cell r="E105">
            <v>30</v>
          </cell>
          <cell r="F105">
            <v>24</v>
          </cell>
          <cell r="G105">
            <v>768</v>
          </cell>
        </row>
        <row r="106">
          <cell r="B106" t="str">
            <v>DIN-60-DC</v>
          </cell>
          <cell r="D106">
            <v>960</v>
          </cell>
          <cell r="E106">
            <v>30</v>
          </cell>
          <cell r="F106">
            <v>24</v>
          </cell>
          <cell r="G106">
            <v>768</v>
          </cell>
        </row>
        <row r="107">
          <cell r="C107" t="str">
            <v>Гидромагнитные автоматические выключатели переменного тока</v>
          </cell>
        </row>
        <row r="108">
          <cell r="B108" t="str">
            <v>OBB-10-277VAC-DIN</v>
          </cell>
          <cell r="C108" t="str">
            <v>Выключатель автоматический на DIN рейку переменного тока 10A </v>
          </cell>
          <cell r="D108">
            <v>963</v>
          </cell>
          <cell r="E108">
            <v>30.08107099055804</v>
          </cell>
          <cell r="F108">
            <v>24.06485679244643</v>
          </cell>
          <cell r="G108">
            <v>770.0754173582858</v>
          </cell>
        </row>
        <row r="109">
          <cell r="B109" t="str">
            <v>OBB-15-277VAC-DIN</v>
          </cell>
          <cell r="C109" t="str">
            <v>Выключатель автоматический на DIN рейку переменного тока 15A </v>
          </cell>
          <cell r="D109">
            <v>963</v>
          </cell>
          <cell r="E109">
            <v>30.08107099055804</v>
          </cell>
          <cell r="F109">
            <v>24.06485679244643</v>
          </cell>
          <cell r="G109">
            <v>770.0754173582858</v>
          </cell>
        </row>
        <row r="110">
          <cell r="B110" t="str">
            <v>OBB-15D-240VAC-DIN</v>
          </cell>
          <cell r="C110" t="str">
            <v>Выключатель автоматический на DIN рейку переменного тока 15A  сдвоеный</v>
          </cell>
          <cell r="D110">
            <v>1973</v>
          </cell>
          <cell r="E110">
            <v>61.666195530644</v>
          </cell>
          <cell r="F110">
            <v>49.3329564245152</v>
          </cell>
          <cell r="G110">
            <v>1578.6546055844865</v>
          </cell>
        </row>
        <row r="111">
          <cell r="B111" t="str">
            <v>OBB-20D-240VAC-DIN</v>
          </cell>
          <cell r="C111" t="str">
            <v>Выключатель автоматический на DIN рейку переменного тока 20A  сдвоеный</v>
          </cell>
          <cell r="D111">
            <v>1973</v>
          </cell>
          <cell r="E111">
            <v>61.666195530644</v>
          </cell>
          <cell r="F111">
            <v>49.3329564245152</v>
          </cell>
          <cell r="G111">
            <v>1578.6546055844865</v>
          </cell>
        </row>
        <row r="112">
          <cell r="B112" t="str">
            <v>OBB-25D-240VAC-DIN</v>
          </cell>
          <cell r="C112" t="str">
            <v>Выключатель автоматический на DIN рейку переменного тока 25A  сдвоеный</v>
          </cell>
          <cell r="D112">
            <v>1973</v>
          </cell>
          <cell r="E112">
            <v>61.666195530644</v>
          </cell>
          <cell r="F112">
            <v>49.3329564245152</v>
          </cell>
          <cell r="G112">
            <v>1578.6546055844865</v>
          </cell>
        </row>
        <row r="113">
          <cell r="B113" t="str">
            <v>OBB-30-277VAC-DIN</v>
          </cell>
          <cell r="C113" t="str">
            <v>Выключатель автоматический на DIN рейку переменного тока 30A </v>
          </cell>
          <cell r="D113">
            <v>963</v>
          </cell>
          <cell r="E113">
            <v>30.08107099055804</v>
          </cell>
          <cell r="F113">
            <v>24.06485679244643</v>
          </cell>
          <cell r="G113">
            <v>770.0754173582858</v>
          </cell>
        </row>
        <row r="114">
          <cell r="B114" t="str">
            <v>OBB-30D-480VAC-DIN</v>
          </cell>
          <cell r="C114" t="str">
            <v>Выключатель автоматический на DIN рейку переменного тока 30A  сдвоеный</v>
          </cell>
          <cell r="D114">
            <v>1973</v>
          </cell>
          <cell r="E114">
            <v>61.666195530644</v>
          </cell>
          <cell r="F114">
            <v>49.3329564245152</v>
          </cell>
          <cell r="G114">
            <v>1578.6546055844865</v>
          </cell>
        </row>
        <row r="115">
          <cell r="B115" t="str">
            <v>OBB-30T-480VAC-DIN</v>
          </cell>
          <cell r="C115" t="str">
            <v>Выключатель автоматический на DIN рейку переменного тока 30A  стоеный</v>
          </cell>
          <cell r="D115">
            <v>3032</v>
          </cell>
          <cell r="E115">
            <v>94.75537362025784</v>
          </cell>
          <cell r="F115">
            <v>75.80429889620628</v>
          </cell>
          <cell r="G115">
            <v>2425.737564678601</v>
          </cell>
        </row>
        <row r="116">
          <cell r="B116" t="str">
            <v>OBB-50-277VAC-DIN</v>
          </cell>
          <cell r="C116" t="str">
            <v>Выключатель автоматический на DIN рейку переменного тока 50A </v>
          </cell>
          <cell r="D116">
            <v>963</v>
          </cell>
          <cell r="E116">
            <v>30.08107099055804</v>
          </cell>
          <cell r="F116">
            <v>24.06485679244643</v>
          </cell>
          <cell r="G116">
            <v>770.0754173582858</v>
          </cell>
        </row>
        <row r="117">
          <cell r="B117" t="str">
            <v>OBB-50D-480VAC-DIN</v>
          </cell>
          <cell r="C117" t="str">
            <v>Выключатель автоматический на DIN рейку переменного тока 50A  сдвоеный</v>
          </cell>
          <cell r="D117">
            <v>1973</v>
          </cell>
          <cell r="E117">
            <v>61.666195530644</v>
          </cell>
          <cell r="F117">
            <v>49.3329564245152</v>
          </cell>
          <cell r="G117">
            <v>1578.6546055844865</v>
          </cell>
        </row>
        <row r="119">
          <cell r="B119" t="str">
            <v>PNL-GFDI-80</v>
          </cell>
          <cell r="D119">
            <v>3200</v>
          </cell>
          <cell r="E119">
            <v>100</v>
          </cell>
          <cell r="F119">
            <v>80</v>
          </cell>
          <cell r="G119">
            <v>2560</v>
          </cell>
        </row>
        <row r="120">
          <cell r="B120" t="str">
            <v>PNL-GFDI-80D</v>
          </cell>
          <cell r="D120">
            <v>6080</v>
          </cell>
          <cell r="E120">
            <v>190</v>
          </cell>
          <cell r="F120">
            <v>152</v>
          </cell>
          <cell r="G120">
            <v>4864</v>
          </cell>
        </row>
        <row r="121">
          <cell r="B121" t="str">
            <v>PNL-GFDI-80Q</v>
          </cell>
          <cell r="D121">
            <v>12480</v>
          </cell>
          <cell r="E121">
            <v>390</v>
          </cell>
          <cell r="F121">
            <v>312</v>
          </cell>
          <cell r="G121">
            <v>9984</v>
          </cell>
        </row>
        <row r="122">
          <cell r="C122" t="str">
            <v>Шины соеденительные</v>
          </cell>
        </row>
        <row r="123">
          <cell r="B123" t="str">
            <v>TBB-BLACK</v>
          </cell>
          <cell r="C123" t="str">
            <v>шина соединительная монтажная, с  крепежом черного цвета</v>
          </cell>
          <cell r="D123">
            <v>728</v>
          </cell>
          <cell r="E123">
            <v>22.735306693416245</v>
          </cell>
          <cell r="F123">
            <v>18.188245354732995</v>
          </cell>
          <cell r="G123">
            <v>582.0238513514558</v>
          </cell>
        </row>
        <row r="124">
          <cell r="B124" t="str">
            <v>TBB-BLUE</v>
          </cell>
          <cell r="C124" t="str">
            <v>шина соединительная монтажная, с  крепежом голубого цвета</v>
          </cell>
          <cell r="D124">
            <v>728</v>
          </cell>
          <cell r="E124">
            <v>22.735306693416245</v>
          </cell>
          <cell r="F124">
            <v>18.188245354732995</v>
          </cell>
          <cell r="G124">
            <v>582.0238513514558</v>
          </cell>
        </row>
        <row r="125">
          <cell r="B125" t="str">
            <v>TBB-BROWN</v>
          </cell>
          <cell r="C125" t="str">
            <v>шина соединительная монтажная, с  крепежом коричневого цвета</v>
          </cell>
          <cell r="D125">
            <v>728</v>
          </cell>
          <cell r="E125">
            <v>22.735306693416245</v>
          </cell>
          <cell r="F125">
            <v>18.188245354732995</v>
          </cell>
          <cell r="G125">
            <v>582.0238513514558</v>
          </cell>
        </row>
        <row r="126">
          <cell r="B126" t="str">
            <v>TBB-GROUND</v>
          </cell>
          <cell r="C126" t="str">
            <v>шина соединительная монтажная, с  крепежом</v>
          </cell>
          <cell r="D126">
            <v>728</v>
          </cell>
          <cell r="E126">
            <v>22.735306693416245</v>
          </cell>
          <cell r="F126">
            <v>18.188245354732995</v>
          </cell>
          <cell r="G126">
            <v>582.0238513514558</v>
          </cell>
        </row>
        <row r="127">
          <cell r="B127" t="str">
            <v>TBB-RED</v>
          </cell>
          <cell r="C127" t="str">
            <v>шина соединительная монтажная, с  крепежом красного цвета</v>
          </cell>
          <cell r="D127">
            <v>728</v>
          </cell>
          <cell r="E127">
            <v>22.735306693416245</v>
          </cell>
          <cell r="F127">
            <v>18.188245354732995</v>
          </cell>
          <cell r="G127">
            <v>582.0238513514558</v>
          </cell>
        </row>
        <row r="128">
          <cell r="B128" t="str">
            <v>TBB-WHITE</v>
          </cell>
          <cell r="C128" t="str">
            <v>шина соединительная монтажная, с  крепежом белого цвета</v>
          </cell>
          <cell r="D128">
            <v>728</v>
          </cell>
          <cell r="E128">
            <v>22.735306693416245</v>
          </cell>
          <cell r="F128">
            <v>18.188245354732995</v>
          </cell>
          <cell r="G128">
            <v>582.0238513514558</v>
          </cell>
        </row>
        <row r="129">
          <cell r="B129" t="str">
            <v>OB-HSW</v>
          </cell>
          <cell r="C129" t="str">
            <v>Термоусадочная трубка белого цвета с логотипом (упаковка по 12 штук)</v>
          </cell>
          <cell r="D129">
            <v>359</v>
          </cell>
          <cell r="E129">
            <v>11.228917684200624</v>
          </cell>
          <cell r="F129">
            <v>8.983134147360499</v>
          </cell>
          <cell r="G129">
            <v>287.46029271553596</v>
          </cell>
        </row>
        <row r="130">
          <cell r="B130" t="str">
            <v>OB-HSR</v>
          </cell>
          <cell r="C130" t="str">
            <v>Термоусадочная трубка красного цвета с логотипом (упаковка по 12 штук)</v>
          </cell>
          <cell r="D130">
            <v>359</v>
          </cell>
          <cell r="E130">
            <v>11.228917684200624</v>
          </cell>
          <cell r="F130">
            <v>8.983134147360499</v>
          </cell>
          <cell r="G130">
            <v>287.46029271553596</v>
          </cell>
        </row>
        <row r="131">
          <cell r="B131" t="str">
            <v>OB-CATV10</v>
          </cell>
          <cell r="C131" t="str">
            <v>кабель соеденительный 3метра обжатый на концах разъемами RJ45</v>
          </cell>
          <cell r="D131">
            <v>536</v>
          </cell>
          <cell r="E131">
            <v>16.752331247780386</v>
          </cell>
          <cell r="F131">
            <v>13.401864998224308</v>
          </cell>
          <cell r="G131">
            <v>428.85967994317787</v>
          </cell>
        </row>
        <row r="132">
          <cell r="B132" t="str">
            <v>FW-BBUS</v>
          </cell>
          <cell r="C132" t="str">
            <v>шина силовая медная перфорированная для объединения 2 автоматов</v>
          </cell>
          <cell r="D132">
            <v>1184</v>
          </cell>
          <cell r="E132">
            <v>37</v>
          </cell>
          <cell r="F132">
            <v>29.6</v>
          </cell>
          <cell r="G132">
            <v>947.2</v>
          </cell>
        </row>
        <row r="133">
          <cell r="B133" t="str">
            <v>FW-BBUS-1000</v>
          </cell>
          <cell r="C133" t="str">
            <v>шина силовая медная перфорированная для объединения 3 автоматов</v>
          </cell>
          <cell r="D133">
            <v>1504</v>
          </cell>
          <cell r="E133">
            <v>47</v>
          </cell>
          <cell r="F133">
            <v>37.6</v>
          </cell>
          <cell r="G133">
            <v>1203.2</v>
          </cell>
        </row>
        <row r="134">
          <cell r="B134" t="str">
            <v>FW-SBUS</v>
          </cell>
          <cell r="C134" t="str">
            <v>шина силовая латцнная для подключения к FWSHUNT500  4 кабелей</v>
          </cell>
          <cell r="D134">
            <v>1440</v>
          </cell>
          <cell r="E134">
            <v>45</v>
          </cell>
          <cell r="F134">
            <v>36</v>
          </cell>
          <cell r="G134">
            <v>1152</v>
          </cell>
        </row>
        <row r="135">
          <cell r="C135" t="str">
            <v>Устройства защиты от перенапряжений</v>
          </cell>
        </row>
        <row r="136">
          <cell r="B136" t="str">
            <v>FW­SP­ACA</v>
          </cell>
          <cell r="C136" t="str">
            <v>электронный модуль для защиты от перенапряжений, используется для  FW-ACA</v>
          </cell>
          <cell r="D136">
            <v>9917</v>
          </cell>
          <cell r="E136">
            <v>309.9181280839373</v>
          </cell>
          <cell r="F136">
            <v>247.93450246714983</v>
          </cell>
          <cell r="G136">
            <v>7933.904078948794</v>
          </cell>
        </row>
        <row r="137">
          <cell r="B137" t="str">
            <v>FW­SP­250</v>
          </cell>
          <cell r="C137" t="str">
            <v>электронный модуль для защиты от перенапряжений, используется для  FLEXware 250</v>
          </cell>
          <cell r="D137">
            <v>11570</v>
          </cell>
          <cell r="E137">
            <v>361.5711494312602</v>
          </cell>
          <cell r="F137">
            <v>289.25691954500815</v>
          </cell>
          <cell r="G137">
            <v>9256.22142544026</v>
          </cell>
        </row>
        <row r="138">
          <cell r="B138" t="str">
            <v>FW­SP­R</v>
          </cell>
          <cell r="C138" t="str">
            <v>заменяемая плата  , используется совместно с FW-SP-250 или FW-SP-ACA</v>
          </cell>
          <cell r="D138">
            <v>9337</v>
          </cell>
          <cell r="E138">
            <v>291.76976923217507</v>
          </cell>
          <cell r="F138">
            <v>233.41581538574005</v>
          </cell>
          <cell r="G138">
            <v>7469.3060923436815</v>
          </cell>
        </row>
        <row r="139">
          <cell r="C139" t="str">
            <v>Температурные датчики</v>
          </cell>
        </row>
        <row r="140">
          <cell r="B140" t="str">
            <v>RTS</v>
          </cell>
          <cell r="C140" t="str">
            <v>датчик температурный, необходим для температурной компенсации заряда АКБ.</v>
          </cell>
          <cell r="D140">
            <v>1577</v>
          </cell>
          <cell r="E140">
            <v>49.28584410578868</v>
          </cell>
          <cell r="F140">
            <v>39.42867528463094</v>
          </cell>
          <cell r="G140">
            <v>1261.7176091081901</v>
          </cell>
        </row>
        <row r="141">
          <cell r="C141" t="str">
            <v>Корпуса инверторв и контроллеров</v>
          </cell>
        </row>
        <row r="142">
          <cell r="B142" t="str">
            <v>FXDISPLAY</v>
          </cell>
          <cell r="C142" t="str">
            <v>запчасти, дисплей для серии FX</v>
          </cell>
          <cell r="D142">
            <v>10403</v>
          </cell>
          <cell r="E142">
            <v>325.0894508443926</v>
          </cell>
          <cell r="F142">
            <v>260.0715606755141</v>
          </cell>
          <cell r="G142">
            <v>8322.289941616451</v>
          </cell>
        </row>
        <row r="143">
          <cell r="B143" t="str">
            <v>MX60DISPLAY</v>
          </cell>
          <cell r="C143" t="str">
            <v>запчасти, дисплей для серии MX 60</v>
          </cell>
          <cell r="D143">
            <v>5316</v>
          </cell>
          <cell r="E143">
            <v>166.12150422121772</v>
          </cell>
          <cell r="F143">
            <v>132.89720337697418</v>
          </cell>
          <cell r="G143">
            <v>4252.710508063174</v>
          </cell>
        </row>
        <row r="144">
          <cell r="B144" t="str">
            <v>VFXDISPLAY</v>
          </cell>
          <cell r="C144" t="str">
            <v>запчасти, дисплей для серии VFX</v>
          </cell>
          <cell r="D144">
            <v>10403</v>
          </cell>
          <cell r="E144">
            <v>325.0894508443926</v>
          </cell>
          <cell r="F144">
            <v>260.0715606755141</v>
          </cell>
          <cell r="G144">
            <v>8322.289941616451</v>
          </cell>
        </row>
        <row r="147">
          <cell r="B147" t="str">
            <v>САУ - 8 </v>
          </cell>
          <cell r="C147" t="str">
            <v>Комплекс универсальный, монтажный на 8 аккумуляторов и 2 инвертора. Габариты (52х118х133см.)</v>
          </cell>
          <cell r="D147">
            <v>12000</v>
          </cell>
          <cell r="G147">
            <v>10500</v>
          </cell>
        </row>
        <row r="148">
          <cell r="B148" t="str">
            <v>APSX6048VR </v>
          </cell>
          <cell r="C148" t="str">
            <v>Инвертор/зарядное устройство 6000Вт, входное постоянное напряжение 48В, с выбором зарядного тока 23/90,  выходное переменное напряжение 230В, 50Гц вентилируемоенапряжения</v>
          </cell>
          <cell r="D148">
            <v>71000</v>
          </cell>
        </row>
        <row r="149">
          <cell r="B149" t="str">
            <v>APSRM4</v>
          </cell>
          <cell r="C149" t="str">
            <v>модуль дистанционного управления</v>
          </cell>
          <cell r="D149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17.140625" defaultRowHeight="12.75" customHeight="1"/>
  <cols>
    <col min="1" max="1" width="2.8515625" style="0" customWidth="1"/>
    <col min="2" max="2" width="9.7109375" style="0" customWidth="1"/>
    <col min="3" max="3" width="26.421875" style="0" customWidth="1"/>
    <col min="4" max="4" width="19.57421875" style="0" customWidth="1"/>
    <col min="5" max="6" width="11.8515625" style="0" customWidth="1"/>
    <col min="7" max="7" width="8.140625" style="0" customWidth="1"/>
    <col min="8" max="8" width="10.28125" style="0" customWidth="1"/>
    <col min="9" max="9" width="10.0039062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5.421875" style="0" customWidth="1"/>
  </cols>
  <sheetData>
    <row r="1" spans="1:13" ht="78.75">
      <c r="A1" s="120" t="s">
        <v>4</v>
      </c>
      <c r="B1" s="121" t="s">
        <v>5</v>
      </c>
      <c r="C1" s="121" t="s">
        <v>6</v>
      </c>
      <c r="D1" s="121" t="s">
        <v>542</v>
      </c>
      <c r="E1" s="121" t="s">
        <v>543</v>
      </c>
      <c r="F1" s="121" t="s">
        <v>544</v>
      </c>
      <c r="G1" s="120" t="s">
        <v>545</v>
      </c>
      <c r="H1" s="121" t="s">
        <v>546</v>
      </c>
      <c r="I1" s="121" t="s">
        <v>547</v>
      </c>
      <c r="J1" s="121" t="s">
        <v>548</v>
      </c>
      <c r="K1" s="121" t="s">
        <v>549</v>
      </c>
      <c r="L1" s="121" t="s">
        <v>550</v>
      </c>
      <c r="M1" s="122" t="s">
        <v>499</v>
      </c>
    </row>
    <row r="2" spans="1:13" ht="26.25">
      <c r="A2" s="123">
        <v>1</v>
      </c>
      <c r="B2" s="123" t="s">
        <v>551</v>
      </c>
      <c r="C2" s="123" t="s">
        <v>552</v>
      </c>
      <c r="D2" s="123" t="s">
        <v>553</v>
      </c>
      <c r="E2" s="124">
        <v>300</v>
      </c>
      <c r="F2" s="125">
        <v>16700</v>
      </c>
      <c r="G2" s="126">
        <f aca="true" t="shared" si="0" ref="G2:G10">F2/E2</f>
        <v>55.666666666666664</v>
      </c>
      <c r="H2" s="127">
        <f aca="true" t="shared" si="1" ref="H2:H10">E2/((J2*K2)/1000000)</f>
        <v>154.53211795539585</v>
      </c>
      <c r="I2" s="128">
        <f aca="true" t="shared" si="2" ref="I2:I10">((K2*J2)/1000000)</f>
        <v>1.941344</v>
      </c>
      <c r="J2" s="123">
        <v>1957</v>
      </c>
      <c r="K2" s="123">
        <v>992</v>
      </c>
      <c r="L2" s="129">
        <v>50</v>
      </c>
      <c r="M2" s="130">
        <v>22.5</v>
      </c>
    </row>
    <row r="3" spans="1:13" ht="26.25">
      <c r="A3" s="123">
        <v>2</v>
      </c>
      <c r="B3" s="123" t="s">
        <v>554</v>
      </c>
      <c r="C3" s="123" t="s">
        <v>555</v>
      </c>
      <c r="D3" s="123" t="s">
        <v>553</v>
      </c>
      <c r="E3" s="124">
        <v>250</v>
      </c>
      <c r="F3" s="125">
        <v>13900</v>
      </c>
      <c r="G3" s="126">
        <f t="shared" si="0"/>
        <v>55.6</v>
      </c>
      <c r="H3" s="127">
        <f t="shared" si="1"/>
        <v>152.7370478983382</v>
      </c>
      <c r="I3" s="128">
        <f t="shared" si="2"/>
        <v>1.6368</v>
      </c>
      <c r="J3" s="123">
        <v>1650</v>
      </c>
      <c r="K3" s="123">
        <v>992</v>
      </c>
      <c r="L3" s="129">
        <v>50</v>
      </c>
      <c r="M3" s="130">
        <v>19.5</v>
      </c>
    </row>
    <row r="4" spans="1:13" ht="26.25">
      <c r="A4" s="123">
        <v>3</v>
      </c>
      <c r="B4" s="123" t="s">
        <v>556</v>
      </c>
      <c r="C4" s="123" t="s">
        <v>557</v>
      </c>
      <c r="D4" s="123" t="s">
        <v>558</v>
      </c>
      <c r="E4" s="124">
        <v>230</v>
      </c>
      <c r="F4" s="125">
        <v>11400</v>
      </c>
      <c r="G4" s="131">
        <f t="shared" si="0"/>
        <v>49.56521739130435</v>
      </c>
      <c r="H4" s="127">
        <f t="shared" si="1"/>
        <v>140.51808406647115</v>
      </c>
      <c r="I4" s="128">
        <f t="shared" si="2"/>
        <v>1.6368</v>
      </c>
      <c r="J4" s="123">
        <v>1650</v>
      </c>
      <c r="K4" s="123">
        <v>992</v>
      </c>
      <c r="L4" s="129">
        <v>50</v>
      </c>
      <c r="M4" s="130">
        <v>19.5</v>
      </c>
    </row>
    <row r="5" spans="1:13" ht="14.25" customHeight="1">
      <c r="A5" s="123">
        <v>3</v>
      </c>
      <c r="B5" s="123" t="s">
        <v>559</v>
      </c>
      <c r="C5" s="123" t="s">
        <v>560</v>
      </c>
      <c r="D5" s="123" t="s">
        <v>553</v>
      </c>
      <c r="E5" s="124">
        <v>200</v>
      </c>
      <c r="F5" s="125">
        <v>11000</v>
      </c>
      <c r="G5" s="126">
        <f t="shared" si="0"/>
        <v>55</v>
      </c>
      <c r="H5" s="132">
        <f t="shared" si="1"/>
        <v>156.66123574382755</v>
      </c>
      <c r="I5" s="128">
        <f t="shared" si="2"/>
        <v>1.27664</v>
      </c>
      <c r="J5" s="123">
        <v>1580</v>
      </c>
      <c r="K5" s="123">
        <v>808</v>
      </c>
      <c r="L5" s="129">
        <v>45</v>
      </c>
      <c r="M5" s="130">
        <v>15.5</v>
      </c>
    </row>
    <row r="6" spans="1:13" ht="26.25">
      <c r="A6" s="123">
        <v>4</v>
      </c>
      <c r="B6" s="123" t="s">
        <v>561</v>
      </c>
      <c r="C6" s="123" t="s">
        <v>562</v>
      </c>
      <c r="D6" s="123" t="s">
        <v>553</v>
      </c>
      <c r="E6" s="124">
        <v>150</v>
      </c>
      <c r="F6" s="125">
        <v>9200</v>
      </c>
      <c r="G6" s="126">
        <f t="shared" si="0"/>
        <v>61.333333333333336</v>
      </c>
      <c r="H6" s="127">
        <f t="shared" si="1"/>
        <v>152.3628429687595</v>
      </c>
      <c r="I6" s="128">
        <f t="shared" si="2"/>
        <v>0.984492</v>
      </c>
      <c r="J6" s="123">
        <v>1476</v>
      </c>
      <c r="K6" s="123">
        <v>667</v>
      </c>
      <c r="L6" s="129">
        <v>35</v>
      </c>
      <c r="M6" s="130">
        <v>12</v>
      </c>
    </row>
    <row r="7" spans="1:13" ht="26.25">
      <c r="A7" s="123">
        <v>5</v>
      </c>
      <c r="B7" s="123" t="s">
        <v>563</v>
      </c>
      <c r="C7" s="123" t="s">
        <v>564</v>
      </c>
      <c r="D7" s="123" t="s">
        <v>558</v>
      </c>
      <c r="E7" s="124">
        <v>140</v>
      </c>
      <c r="F7" s="125">
        <v>7600</v>
      </c>
      <c r="G7" s="126">
        <f t="shared" si="0"/>
        <v>54.285714285714285</v>
      </c>
      <c r="H7" s="127">
        <f t="shared" si="1"/>
        <v>142.20532010417554</v>
      </c>
      <c r="I7" s="128">
        <f t="shared" si="2"/>
        <v>0.984492</v>
      </c>
      <c r="J7" s="123">
        <v>1476</v>
      </c>
      <c r="K7" s="123">
        <v>667</v>
      </c>
      <c r="L7" s="129">
        <v>35</v>
      </c>
      <c r="M7" s="130">
        <v>12</v>
      </c>
    </row>
    <row r="8" spans="1:13" ht="26.25">
      <c r="A8" s="123">
        <v>6</v>
      </c>
      <c r="B8" s="123" t="s">
        <v>565</v>
      </c>
      <c r="C8" s="123" t="s">
        <v>566</v>
      </c>
      <c r="D8" s="123" t="s">
        <v>553</v>
      </c>
      <c r="E8" s="124">
        <v>95</v>
      </c>
      <c r="F8" s="125">
        <v>6175</v>
      </c>
      <c r="G8" s="126">
        <f t="shared" si="0"/>
        <v>65</v>
      </c>
      <c r="H8" s="127">
        <f t="shared" si="1"/>
        <v>146.65042706148049</v>
      </c>
      <c r="I8" s="128">
        <f t="shared" si="2"/>
        <v>0.647799</v>
      </c>
      <c r="J8" s="123">
        <v>1193</v>
      </c>
      <c r="K8" s="123">
        <v>543</v>
      </c>
      <c r="L8" s="129">
        <v>35</v>
      </c>
      <c r="M8" s="130">
        <v>9</v>
      </c>
    </row>
    <row r="9" spans="1:13" ht="26.25">
      <c r="A9" s="123">
        <v>7</v>
      </c>
      <c r="B9" s="123" t="s">
        <v>567</v>
      </c>
      <c r="C9" s="123" t="s">
        <v>568</v>
      </c>
      <c r="D9" s="123" t="s">
        <v>553</v>
      </c>
      <c r="E9" s="124">
        <v>50</v>
      </c>
      <c r="F9" s="125">
        <v>3400</v>
      </c>
      <c r="G9" s="126">
        <f t="shared" si="0"/>
        <v>68</v>
      </c>
      <c r="H9" s="127">
        <f t="shared" si="1"/>
        <v>129.63106997485158</v>
      </c>
      <c r="I9" s="128">
        <f t="shared" si="2"/>
        <v>0.38571</v>
      </c>
      <c r="J9" s="123">
        <v>690</v>
      </c>
      <c r="K9" s="123">
        <v>559</v>
      </c>
      <c r="L9" s="129">
        <v>28</v>
      </c>
      <c r="M9" s="130">
        <v>5</v>
      </c>
    </row>
    <row r="10" spans="1:13" ht="26.25">
      <c r="A10" s="123">
        <v>8</v>
      </c>
      <c r="B10" s="123" t="s">
        <v>569</v>
      </c>
      <c r="C10" s="123" t="s">
        <v>570</v>
      </c>
      <c r="D10" s="123" t="s">
        <v>553</v>
      </c>
      <c r="E10" s="124">
        <v>30</v>
      </c>
      <c r="F10" s="125">
        <v>2200</v>
      </c>
      <c r="G10" s="126">
        <f t="shared" si="0"/>
        <v>73.33333333333333</v>
      </c>
      <c r="H10" s="127">
        <f t="shared" si="1"/>
        <v>116.89116263846732</v>
      </c>
      <c r="I10" s="128">
        <f t="shared" si="2"/>
        <v>0.256649</v>
      </c>
      <c r="J10" s="123">
        <v>527</v>
      </c>
      <c r="K10" s="123">
        <v>487</v>
      </c>
      <c r="L10" s="129">
        <v>34</v>
      </c>
      <c r="M10" s="130">
        <v>3.5</v>
      </c>
    </row>
    <row r="11" spans="1:12" ht="32.25" customHeight="1">
      <c r="A11" s="141" t="s">
        <v>571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3" ht="15" customHeight="1">
      <c r="A12" s="123">
        <v>9</v>
      </c>
      <c r="B12" s="123" t="s">
        <v>572</v>
      </c>
      <c r="C12" s="123" t="s">
        <v>573</v>
      </c>
      <c r="D12" s="123" t="s">
        <v>558</v>
      </c>
      <c r="E12" s="124">
        <v>60</v>
      </c>
      <c r="F12" s="125">
        <v>8700</v>
      </c>
      <c r="G12" s="126">
        <f>F12/E12</f>
        <v>145</v>
      </c>
      <c r="H12" s="133"/>
      <c r="I12" s="134"/>
      <c r="J12" s="135"/>
      <c r="K12" s="135"/>
      <c r="L12" s="136"/>
      <c r="M12" s="135"/>
    </row>
    <row r="13" spans="1:13" ht="12" customHeight="1">
      <c r="A13" s="123">
        <v>10</v>
      </c>
      <c r="B13" s="123" t="s">
        <v>574</v>
      </c>
      <c r="C13" s="123" t="s">
        <v>575</v>
      </c>
      <c r="D13" s="123" t="s">
        <v>558</v>
      </c>
      <c r="E13" s="124">
        <v>30</v>
      </c>
      <c r="F13" s="125">
        <v>5850</v>
      </c>
      <c r="G13" s="126">
        <f>F13/E13</f>
        <v>195</v>
      </c>
      <c r="H13" s="133"/>
      <c r="I13" s="134"/>
      <c r="J13" s="135"/>
      <c r="K13" s="135"/>
      <c r="L13" s="136"/>
      <c r="M13" s="135"/>
    </row>
    <row r="14" spans="1:13" ht="12" customHeight="1">
      <c r="A14" s="123">
        <v>11</v>
      </c>
      <c r="B14" s="123" t="s">
        <v>576</v>
      </c>
      <c r="C14" s="123" t="s">
        <v>577</v>
      </c>
      <c r="D14" s="123" t="s">
        <v>558</v>
      </c>
      <c r="E14" s="124">
        <v>20</v>
      </c>
      <c r="F14" s="125">
        <v>4500</v>
      </c>
      <c r="G14" s="126">
        <f>F14/E14</f>
        <v>225</v>
      </c>
      <c r="H14" s="133"/>
      <c r="I14" s="134"/>
      <c r="J14" s="135"/>
      <c r="K14" s="135"/>
      <c r="L14" s="136"/>
      <c r="M14" s="135"/>
    </row>
    <row r="15" spans="1:13" ht="12" customHeight="1">
      <c r="A15" s="123">
        <v>12</v>
      </c>
      <c r="B15" s="123" t="s">
        <v>578</v>
      </c>
      <c r="C15" s="123" t="s">
        <v>579</v>
      </c>
      <c r="D15" s="123" t="s">
        <v>558</v>
      </c>
      <c r="E15" s="124">
        <v>10</v>
      </c>
      <c r="F15" s="125">
        <v>2950</v>
      </c>
      <c r="G15" s="126">
        <f>F15/E15</f>
        <v>295</v>
      </c>
      <c r="H15" s="133"/>
      <c r="I15" s="134"/>
      <c r="J15" s="135"/>
      <c r="K15" s="135"/>
      <c r="L15" s="136"/>
      <c r="M15" s="135"/>
    </row>
    <row r="16" ht="36" customHeight="1"/>
    <row r="17" spans="1:12" ht="42.75" customHeight="1">
      <c r="A17" s="137"/>
      <c r="B17" s="137"/>
      <c r="C17" s="138"/>
      <c r="D17" s="138"/>
      <c r="E17" s="138"/>
      <c r="F17" s="138"/>
      <c r="G17" s="139"/>
      <c r="H17" s="135"/>
      <c r="I17" s="135"/>
      <c r="J17" s="135"/>
      <c r="K17" s="135"/>
      <c r="L17" s="135"/>
    </row>
    <row r="18" spans="1:8" ht="45.75" customHeight="1">
      <c r="A18" s="139"/>
      <c r="B18" s="139"/>
      <c r="C18" s="138"/>
      <c r="D18" s="138"/>
      <c r="E18" s="137"/>
      <c r="F18" s="138"/>
      <c r="G18" s="139"/>
      <c r="H18" s="140"/>
    </row>
  </sheetData>
  <sheetProtection/>
  <mergeCells count="1">
    <mergeCell ref="A11:L1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J13" sqref="J13"/>
    </sheetView>
  </sheetViews>
  <sheetFormatPr defaultColWidth="8.00390625" defaultRowHeight="12.75" customHeight="1"/>
  <cols>
    <col min="1" max="1" width="7.00390625" style="0" customWidth="1"/>
    <col min="2" max="2" width="25.7109375" style="0" customWidth="1"/>
    <col min="3" max="3" width="9.7109375" style="0" customWidth="1"/>
    <col min="4" max="4" width="9.57421875" style="0" customWidth="1"/>
    <col min="5" max="5" width="8.00390625" style="0" customWidth="1"/>
    <col min="6" max="6" width="15.28125" style="0" customWidth="1"/>
    <col min="7" max="7" width="6.8515625" style="0" customWidth="1"/>
    <col min="8" max="10" width="9.28125" style="0" customWidth="1"/>
    <col min="11" max="11" width="38.140625" style="27" customWidth="1"/>
  </cols>
  <sheetData>
    <row r="1" spans="1:12" ht="18" customHeight="1">
      <c r="A1" s="104"/>
      <c r="B1" s="91" t="s">
        <v>492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104"/>
      <c r="L3" s="104"/>
    </row>
    <row r="4" spans="1:12" s="46" customFormat="1" ht="25.5" customHeight="1">
      <c r="A4" s="60" t="s">
        <v>493</v>
      </c>
      <c r="B4" s="77" t="s">
        <v>494</v>
      </c>
      <c r="C4" s="77" t="s">
        <v>495</v>
      </c>
      <c r="D4" s="77" t="s">
        <v>496</v>
      </c>
      <c r="E4" s="77" t="s">
        <v>497</v>
      </c>
      <c r="F4" s="77" t="s">
        <v>498</v>
      </c>
      <c r="G4" s="77" t="s">
        <v>499</v>
      </c>
      <c r="H4" s="77" t="s">
        <v>500</v>
      </c>
      <c r="I4" s="77" t="s">
        <v>501</v>
      </c>
      <c r="J4" s="77" t="s">
        <v>502</v>
      </c>
      <c r="K4" s="70" t="s">
        <v>503</v>
      </c>
      <c r="L4" s="46" t="s">
        <v>504</v>
      </c>
    </row>
    <row r="5" spans="1:12" s="104" customFormat="1" ht="51" customHeight="1" hidden="1">
      <c r="A5" s="99">
        <v>1</v>
      </c>
      <c r="B5" s="87" t="s">
        <v>505</v>
      </c>
      <c r="C5" s="87" t="s">
        <v>506</v>
      </c>
      <c r="D5" s="79">
        <v>12</v>
      </c>
      <c r="E5" s="79">
        <v>230</v>
      </c>
      <c r="F5" s="87" t="s">
        <v>507</v>
      </c>
      <c r="G5" s="87">
        <v>71</v>
      </c>
      <c r="H5" s="87"/>
      <c r="I5" s="87">
        <v>516</v>
      </c>
      <c r="J5" s="75" t="e">
        <f>I5*OUTBACKPOWER!#REF!</f>
        <v>#REF!</v>
      </c>
      <c r="K5" s="106" t="s">
        <v>508</v>
      </c>
      <c r="L5" s="14"/>
    </row>
    <row r="6" spans="1:11" s="104" customFormat="1" ht="51" customHeight="1" hidden="1">
      <c r="A6" s="35">
        <v>2</v>
      </c>
      <c r="B6" s="94" t="s">
        <v>509</v>
      </c>
      <c r="C6" s="94" t="s">
        <v>510</v>
      </c>
      <c r="D6" s="18">
        <v>12</v>
      </c>
      <c r="E6" s="18">
        <v>230</v>
      </c>
      <c r="F6" s="94" t="s">
        <v>507</v>
      </c>
      <c r="G6" s="94">
        <v>70</v>
      </c>
      <c r="H6" s="94"/>
      <c r="I6" s="94">
        <v>480</v>
      </c>
      <c r="J6" s="107" t="e">
        <f>I6*OUTBACKPOWER!#REF!</f>
        <v>#REF!</v>
      </c>
      <c r="K6" s="21" t="s">
        <v>511</v>
      </c>
    </row>
    <row r="7" spans="1:12" s="104" customFormat="1" ht="51" customHeight="1" hidden="1">
      <c r="A7" s="101">
        <v>3</v>
      </c>
      <c r="B7" s="50" t="s">
        <v>512</v>
      </c>
      <c r="C7" s="50" t="s">
        <v>506</v>
      </c>
      <c r="D7" s="71">
        <v>12</v>
      </c>
      <c r="E7" s="71">
        <v>200</v>
      </c>
      <c r="F7" s="50" t="s">
        <v>513</v>
      </c>
      <c r="G7" s="50">
        <v>66</v>
      </c>
      <c r="H7" s="50"/>
      <c r="I7" s="50">
        <v>460</v>
      </c>
      <c r="J7" s="63" t="e">
        <f>I7*OUTBACKPOWER!#REF!</f>
        <v>#REF!</v>
      </c>
      <c r="K7" s="106" t="s">
        <v>514</v>
      </c>
      <c r="L7" s="14"/>
    </row>
    <row r="8" spans="1:11" s="104" customFormat="1" ht="51" customHeight="1" hidden="1">
      <c r="A8" s="35">
        <v>4</v>
      </c>
      <c r="B8" s="94" t="s">
        <v>515</v>
      </c>
      <c r="C8" s="94" t="s">
        <v>510</v>
      </c>
      <c r="D8" s="18">
        <v>12</v>
      </c>
      <c r="E8" s="18">
        <v>200</v>
      </c>
      <c r="F8" s="94" t="s">
        <v>513</v>
      </c>
      <c r="G8" s="94">
        <v>66</v>
      </c>
      <c r="H8" s="94"/>
      <c r="I8" s="94">
        <v>430</v>
      </c>
      <c r="J8" s="107" t="e">
        <f>I8*OUTBACKPOWER!#REF!</f>
        <v>#REF!</v>
      </c>
      <c r="K8" s="21" t="s">
        <v>516</v>
      </c>
    </row>
    <row r="9" spans="1:11" s="104" customFormat="1" ht="38.25" customHeight="1">
      <c r="A9" s="35">
        <v>5</v>
      </c>
      <c r="B9" s="94" t="s">
        <v>517</v>
      </c>
      <c r="C9" s="94" t="s">
        <v>506</v>
      </c>
      <c r="D9" s="18">
        <v>12</v>
      </c>
      <c r="E9" s="18">
        <v>200</v>
      </c>
      <c r="F9" s="94" t="s">
        <v>518</v>
      </c>
      <c r="G9" s="94">
        <v>67</v>
      </c>
      <c r="H9" s="94">
        <v>650</v>
      </c>
      <c r="I9" s="94"/>
      <c r="J9" s="107">
        <v>27500</v>
      </c>
      <c r="K9" s="21" t="s">
        <v>519</v>
      </c>
    </row>
    <row r="10" spans="1:11" s="104" customFormat="1" ht="63.75" customHeight="1">
      <c r="A10" s="35"/>
      <c r="B10" s="94" t="s">
        <v>520</v>
      </c>
      <c r="C10" s="94" t="s">
        <v>506</v>
      </c>
      <c r="D10" s="18">
        <v>12</v>
      </c>
      <c r="E10" s="18">
        <v>191</v>
      </c>
      <c r="F10" s="94"/>
      <c r="G10" s="94"/>
      <c r="H10" s="94"/>
      <c r="I10" s="94">
        <v>540</v>
      </c>
      <c r="J10" s="107">
        <v>17500</v>
      </c>
      <c r="K10" s="21" t="s">
        <v>521</v>
      </c>
    </row>
    <row r="11" spans="1:11" s="104" customFormat="1" ht="51" customHeight="1">
      <c r="A11" s="35"/>
      <c r="B11" s="94" t="s">
        <v>522</v>
      </c>
      <c r="C11" s="94" t="s">
        <v>506</v>
      </c>
      <c r="D11" s="18">
        <v>12</v>
      </c>
      <c r="E11" s="18">
        <v>220</v>
      </c>
      <c r="F11" s="94"/>
      <c r="G11" s="94"/>
      <c r="H11" s="94"/>
      <c r="I11" s="94">
        <v>607</v>
      </c>
      <c r="J11" s="107">
        <v>19500</v>
      </c>
      <c r="K11" s="21" t="s">
        <v>523</v>
      </c>
    </row>
    <row r="12" spans="1:11" s="104" customFormat="1" ht="63.75" customHeight="1">
      <c r="A12" s="35"/>
      <c r="B12" s="94" t="s">
        <v>524</v>
      </c>
      <c r="C12" s="94" t="s">
        <v>506</v>
      </c>
      <c r="D12" s="18">
        <v>12</v>
      </c>
      <c r="E12" s="18">
        <v>220</v>
      </c>
      <c r="F12" s="94"/>
      <c r="G12" s="94"/>
      <c r="H12" s="94"/>
      <c r="I12" s="94">
        <v>607</v>
      </c>
      <c r="J12" s="107">
        <v>19500</v>
      </c>
      <c r="K12" s="21" t="s">
        <v>525</v>
      </c>
    </row>
    <row r="13" spans="1:11" s="104" customFormat="1" ht="63.75" customHeight="1">
      <c r="A13" s="35"/>
      <c r="B13" s="94" t="s">
        <v>526</v>
      </c>
      <c r="C13" s="94" t="s">
        <v>506</v>
      </c>
      <c r="D13" s="18">
        <v>12</v>
      </c>
      <c r="E13" s="18">
        <v>260</v>
      </c>
      <c r="F13" s="94"/>
      <c r="G13" s="94"/>
      <c r="H13" s="94"/>
      <c r="I13" s="94">
        <v>750</v>
      </c>
      <c r="J13" s="107">
        <v>26000</v>
      </c>
      <c r="K13" s="21" t="s">
        <v>527</v>
      </c>
    </row>
    <row r="14" spans="1:1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104"/>
    </row>
    <row r="15" spans="1:12" ht="12.7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1:12" ht="12.7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2" ht="12.7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ht="12.7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2" ht="12.7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 ht="12.7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2" ht="12.7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12" ht="12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ht="12.75">
      <c r="A24" s="104"/>
      <c r="B24" s="104"/>
      <c r="C24" s="104"/>
      <c r="D24" s="104"/>
      <c r="E24" s="104"/>
      <c r="F24" s="104"/>
      <c r="G24" s="104"/>
      <c r="H24" s="104"/>
      <c r="I24" s="104"/>
      <c r="J24" s="86">
        <f>J12-J13</f>
        <v>-6500</v>
      </c>
      <c r="K24" s="104"/>
      <c r="L24" s="10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A1" sqref="A1"/>
    </sheetView>
  </sheetViews>
  <sheetFormatPr defaultColWidth="8.00390625" defaultRowHeight="12.75" customHeight="1"/>
  <cols>
    <col min="1" max="1" width="21.140625" style="0" customWidth="1"/>
    <col min="2" max="2" width="16.7109375" style="0" customWidth="1"/>
    <col min="3" max="3" width="14.57421875" style="0" customWidth="1"/>
  </cols>
  <sheetData>
    <row r="1" spans="1:6" ht="12.75">
      <c r="A1" s="48" t="s">
        <v>528</v>
      </c>
      <c r="B1" s="11" t="s">
        <v>529</v>
      </c>
      <c r="C1" s="47" t="s">
        <v>530</v>
      </c>
      <c r="D1" s="69"/>
      <c r="E1" s="104"/>
      <c r="F1" s="104"/>
    </row>
    <row r="2" spans="1:6" ht="12.75">
      <c r="A2" s="29" t="s">
        <v>15</v>
      </c>
      <c r="B2" s="30">
        <v>63.6</v>
      </c>
      <c r="C2" s="1">
        <v>56.8</v>
      </c>
      <c r="D2" s="69"/>
      <c r="E2" s="104"/>
      <c r="F2" s="104"/>
    </row>
    <row r="3" spans="1:6" ht="12.75">
      <c r="A3" s="88" t="s">
        <v>21</v>
      </c>
      <c r="B3" s="28">
        <v>28.6995515695067</v>
      </c>
      <c r="C3" s="112">
        <v>24.6636771300448</v>
      </c>
      <c r="D3" s="69"/>
      <c r="E3" s="104"/>
      <c r="F3" s="104"/>
    </row>
    <row r="4" spans="1:6" ht="12.75">
      <c r="A4" s="88" t="s">
        <v>23</v>
      </c>
      <c r="B4" s="28">
        <v>28.6995515695067</v>
      </c>
      <c r="C4" s="112">
        <v>24.6636771300448</v>
      </c>
      <c r="D4" s="69"/>
      <c r="E4" s="104"/>
      <c r="F4" s="104"/>
    </row>
    <row r="5" spans="1:6" ht="12.75">
      <c r="A5" s="88" t="s">
        <v>25</v>
      </c>
      <c r="B5" s="28">
        <v>28.6995515695067</v>
      </c>
      <c r="C5" s="112">
        <v>24.6636771300448</v>
      </c>
      <c r="D5" s="69"/>
      <c r="E5" s="104"/>
      <c r="F5" s="104"/>
    </row>
    <row r="6" spans="1:6" ht="12.75">
      <c r="A6" s="88" t="s">
        <v>28</v>
      </c>
      <c r="B6" s="28">
        <v>28.6995515695067</v>
      </c>
      <c r="C6" s="112">
        <v>24.6636771300448</v>
      </c>
      <c r="D6" s="69"/>
      <c r="E6" s="104"/>
      <c r="F6" s="104"/>
    </row>
    <row r="7" spans="1:6" ht="12.75">
      <c r="A7" s="88" t="s">
        <v>30</v>
      </c>
      <c r="B7" s="28">
        <v>28.6995515695067</v>
      </c>
      <c r="C7" s="112">
        <v>24.6636771300448</v>
      </c>
      <c r="D7" s="69"/>
      <c r="E7" s="104"/>
      <c r="F7" s="104"/>
    </row>
    <row r="8" spans="1:6" ht="12.75">
      <c r="A8" s="88" t="s">
        <v>32</v>
      </c>
      <c r="B8" s="28">
        <v>28.6995515695067</v>
      </c>
      <c r="C8" s="112">
        <v>24.6636771300448</v>
      </c>
      <c r="D8" s="69"/>
      <c r="E8" s="104"/>
      <c r="F8" s="104"/>
    </row>
    <row r="9" spans="1:6" ht="12.75">
      <c r="A9" s="88" t="s">
        <v>35</v>
      </c>
      <c r="B9" s="28">
        <v>30.0448430493274</v>
      </c>
      <c r="C9" s="112">
        <v>25.1121076233184</v>
      </c>
      <c r="D9" s="69"/>
      <c r="E9" s="104"/>
      <c r="F9" s="104"/>
    </row>
    <row r="10" spans="1:6" ht="12.75">
      <c r="A10" s="88" t="s">
        <v>37</v>
      </c>
      <c r="B10" s="28">
        <v>30.0448430493274</v>
      </c>
      <c r="C10" s="112">
        <v>25.1121076233184</v>
      </c>
      <c r="D10" s="69"/>
      <c r="E10" s="104"/>
      <c r="F10" s="104"/>
    </row>
    <row r="11" spans="1:6" ht="12.75">
      <c r="A11" s="88" t="s">
        <v>39</v>
      </c>
      <c r="B11" s="28">
        <v>30.0448430493274</v>
      </c>
      <c r="C11" s="112">
        <v>25.1121076233184</v>
      </c>
      <c r="D11" s="69"/>
      <c r="E11" s="104"/>
      <c r="F11" s="104"/>
    </row>
    <row r="12" spans="1:6" ht="12.75">
      <c r="A12" s="88" t="s">
        <v>42</v>
      </c>
      <c r="B12" s="28">
        <v>30.0448430493274</v>
      </c>
      <c r="C12" s="112">
        <v>25.1121076233184</v>
      </c>
      <c r="D12" s="69"/>
      <c r="E12" s="104"/>
      <c r="F12" s="104"/>
    </row>
    <row r="13" spans="1:6" ht="12.75">
      <c r="A13" s="88" t="s">
        <v>44</v>
      </c>
      <c r="B13" s="28">
        <v>30.0448430493274</v>
      </c>
      <c r="C13" s="112">
        <v>25.1121076233184</v>
      </c>
      <c r="D13" s="69"/>
      <c r="E13" s="104"/>
      <c r="F13" s="104"/>
    </row>
    <row r="14" spans="1:6" ht="12.75">
      <c r="A14" s="88" t="s">
        <v>46</v>
      </c>
      <c r="B14" s="28">
        <v>30.0448430493274</v>
      </c>
      <c r="C14" s="112">
        <v>25.1121076233184</v>
      </c>
      <c r="D14" s="69"/>
      <c r="E14" s="104"/>
      <c r="F14" s="104"/>
    </row>
    <row r="15" spans="1:6" ht="12.75">
      <c r="A15" s="88" t="s">
        <v>49</v>
      </c>
      <c r="B15" s="28">
        <v>25.56</v>
      </c>
      <c r="C15" s="112">
        <v>22.5</v>
      </c>
      <c r="D15" s="69"/>
      <c r="E15" s="104"/>
      <c r="F15" s="104"/>
    </row>
    <row r="16" spans="1:6" ht="12.75">
      <c r="A16" s="88" t="s">
        <v>51</v>
      </c>
      <c r="B16" s="28">
        <v>25.56</v>
      </c>
      <c r="C16" s="112">
        <v>22.5</v>
      </c>
      <c r="D16" s="69"/>
      <c r="E16" s="104"/>
      <c r="F16" s="104"/>
    </row>
    <row r="17" spans="1:6" ht="12.75">
      <c r="A17" s="88" t="s">
        <v>52</v>
      </c>
      <c r="B17" s="28">
        <v>25.56</v>
      </c>
      <c r="C17" s="112">
        <v>22.5</v>
      </c>
      <c r="D17" s="69"/>
      <c r="E17" s="104"/>
      <c r="F17" s="104"/>
    </row>
    <row r="18" spans="1:6" ht="12.75">
      <c r="A18" s="88" t="s">
        <v>55</v>
      </c>
      <c r="B18" s="28">
        <v>28</v>
      </c>
      <c r="C18" s="112">
        <v>25</v>
      </c>
      <c r="D18" s="69"/>
      <c r="E18" s="104"/>
      <c r="F18" s="104"/>
    </row>
    <row r="19" spans="1:6" ht="12.75">
      <c r="A19" s="88" t="s">
        <v>56</v>
      </c>
      <c r="B19" s="28">
        <v>28</v>
      </c>
      <c r="C19" s="112">
        <v>25</v>
      </c>
      <c r="D19" s="69"/>
      <c r="E19" s="104"/>
      <c r="F19" s="104"/>
    </row>
    <row r="20" spans="1:6" ht="12.75">
      <c r="A20" s="88" t="s">
        <v>57</v>
      </c>
      <c r="B20" s="28">
        <v>28</v>
      </c>
      <c r="C20" s="112">
        <v>25</v>
      </c>
      <c r="D20" s="69"/>
      <c r="E20" s="104"/>
      <c r="F20" s="104"/>
    </row>
    <row r="21" spans="1:6" ht="12.75">
      <c r="A21" s="88" t="s">
        <v>58</v>
      </c>
      <c r="B21" s="28">
        <v>30</v>
      </c>
      <c r="C21" s="112">
        <v>25</v>
      </c>
      <c r="D21" s="69"/>
      <c r="E21" s="104"/>
      <c r="F21" s="104"/>
    </row>
    <row r="22" spans="1:6" ht="12.75">
      <c r="A22" s="88" t="s">
        <v>59</v>
      </c>
      <c r="B22" s="28">
        <v>30</v>
      </c>
      <c r="C22" s="112">
        <v>25</v>
      </c>
      <c r="D22" s="69"/>
      <c r="E22" s="104"/>
      <c r="F22" s="104"/>
    </row>
    <row r="23" spans="1:6" ht="12.75">
      <c r="A23" s="88" t="s">
        <v>60</v>
      </c>
      <c r="B23" s="28">
        <v>30</v>
      </c>
      <c r="C23" s="112">
        <v>25</v>
      </c>
      <c r="D23" s="69"/>
      <c r="E23" s="104"/>
      <c r="F23" s="104"/>
    </row>
    <row r="24" spans="1:6" ht="12.75">
      <c r="A24" s="108" t="s">
        <v>18</v>
      </c>
      <c r="B24" s="28">
        <v>30</v>
      </c>
      <c r="C24" s="112">
        <v>25</v>
      </c>
      <c r="D24" s="69"/>
      <c r="E24" s="104"/>
      <c r="F24" s="104"/>
    </row>
    <row r="25" spans="1:6" ht="12.75">
      <c r="A25" s="119" t="s">
        <v>64</v>
      </c>
      <c r="B25" s="28">
        <v>6.2780269058296</v>
      </c>
      <c r="C25" s="112">
        <v>2.37668161434978</v>
      </c>
      <c r="D25" s="69"/>
      <c r="E25" s="104"/>
      <c r="F25" s="104"/>
    </row>
    <row r="26" spans="1:6" ht="12.75">
      <c r="A26" s="119" t="s">
        <v>62</v>
      </c>
      <c r="B26" s="28">
        <v>7.17488789237668</v>
      </c>
      <c r="C26" s="112">
        <v>2.4932735426009</v>
      </c>
      <c r="D26" s="69"/>
      <c r="E26" s="104"/>
      <c r="F26" s="104"/>
    </row>
    <row r="27" spans="1:6" ht="12.75">
      <c r="A27" s="119" t="s">
        <v>67</v>
      </c>
      <c r="B27" s="28">
        <v>1.34529147982063</v>
      </c>
      <c r="C27" s="112">
        <v>0.896860986547085</v>
      </c>
      <c r="D27" s="69"/>
      <c r="E27" s="104"/>
      <c r="F27" s="104"/>
    </row>
    <row r="28" spans="1:6" ht="12.75">
      <c r="A28" s="119" t="s">
        <v>69</v>
      </c>
      <c r="B28" s="28">
        <v>1.34529147982063</v>
      </c>
      <c r="C28" s="112">
        <v>0.896860986547085</v>
      </c>
      <c r="D28" s="69"/>
      <c r="E28" s="104"/>
      <c r="F28" s="104"/>
    </row>
    <row r="29" spans="1:6" ht="12.75">
      <c r="A29" s="119" t="s">
        <v>71</v>
      </c>
      <c r="B29" s="28">
        <v>1.34529147982063</v>
      </c>
      <c r="C29" s="112">
        <v>0.896860986547085</v>
      </c>
      <c r="D29" s="69"/>
      <c r="E29" s="104"/>
      <c r="F29" s="104"/>
    </row>
    <row r="30" spans="1:6" ht="12.75">
      <c r="A30" s="119" t="s">
        <v>76</v>
      </c>
      <c r="B30" s="28">
        <v>0.896860986547085</v>
      </c>
      <c r="C30" s="112">
        <v>0.448430493273543</v>
      </c>
      <c r="D30" s="69"/>
      <c r="E30" s="104"/>
      <c r="F30" s="104"/>
    </row>
    <row r="31" spans="1:6" ht="12.75">
      <c r="A31" s="119" t="s">
        <v>81</v>
      </c>
      <c r="B31" s="28">
        <v>1.34529147982063</v>
      </c>
      <c r="C31" s="112">
        <v>0.448430493273543</v>
      </c>
      <c r="D31" s="69"/>
      <c r="E31" s="104"/>
      <c r="F31" s="104"/>
    </row>
    <row r="32" spans="1:6" ht="12.75">
      <c r="A32" s="119" t="s">
        <v>83</v>
      </c>
      <c r="B32" s="28">
        <v>1.34529147982063</v>
      </c>
      <c r="C32" s="112">
        <v>0.448430493273543</v>
      </c>
      <c r="D32" s="69"/>
      <c r="E32" s="104"/>
      <c r="F32" s="104"/>
    </row>
    <row r="33" spans="1:6" ht="12.75">
      <c r="A33" s="119" t="s">
        <v>230</v>
      </c>
      <c r="B33" s="28">
        <v>0.224215246636771</v>
      </c>
      <c r="C33" s="112">
        <v>0.112107623318386</v>
      </c>
      <c r="D33" s="69"/>
      <c r="E33" s="104"/>
      <c r="F33" s="104"/>
    </row>
    <row r="34" spans="1:6" ht="12.75">
      <c r="A34" s="119" t="s">
        <v>95</v>
      </c>
      <c r="B34" s="28">
        <v>4.93273542600897</v>
      </c>
      <c r="C34" s="112">
        <v>4.03587443946188</v>
      </c>
      <c r="D34" s="69"/>
      <c r="E34" s="104"/>
      <c r="F34" s="104"/>
    </row>
    <row r="35" spans="1:6" ht="12.75">
      <c r="A35" s="119" t="s">
        <v>531</v>
      </c>
      <c r="B35" s="28">
        <v>2.01793721973094</v>
      </c>
      <c r="C35" s="112">
        <v>1.34529147982063</v>
      </c>
      <c r="D35" s="69"/>
      <c r="E35" s="104"/>
      <c r="F35" s="104"/>
    </row>
    <row r="36" spans="1:6" ht="12.75">
      <c r="A36" s="119" t="s">
        <v>86</v>
      </c>
      <c r="B36" s="28">
        <v>2.69058295964126</v>
      </c>
      <c r="C36" s="112">
        <v>1.79372197309417</v>
      </c>
      <c r="D36" s="69"/>
      <c r="E36" s="104"/>
      <c r="F36" s="104"/>
    </row>
    <row r="37" spans="1:6" ht="12.75">
      <c r="A37" s="119" t="s">
        <v>99</v>
      </c>
      <c r="B37" s="28">
        <v>6.2780269058296</v>
      </c>
      <c r="C37" s="112">
        <v>5.38116591928251</v>
      </c>
      <c r="D37" s="69"/>
      <c r="E37" s="104"/>
      <c r="F37" s="104"/>
    </row>
    <row r="38" spans="1:6" ht="12.75">
      <c r="A38" s="119" t="s">
        <v>101</v>
      </c>
      <c r="B38" s="28">
        <v>6.2780269058296</v>
      </c>
      <c r="C38" s="112">
        <v>5.38116591928251</v>
      </c>
      <c r="D38" s="69"/>
      <c r="E38" s="104"/>
      <c r="F38" s="104"/>
    </row>
    <row r="39" spans="1:6" ht="12.75">
      <c r="A39" s="119" t="s">
        <v>88</v>
      </c>
      <c r="B39" s="28">
        <v>4.48430493273543</v>
      </c>
      <c r="C39" s="112">
        <v>3.58744394618834</v>
      </c>
      <c r="D39" s="69"/>
      <c r="E39" s="104"/>
      <c r="F39" s="104"/>
    </row>
    <row r="40" spans="1:6" ht="12.75">
      <c r="A40" s="119" t="s">
        <v>103</v>
      </c>
      <c r="B40" s="28">
        <v>10.762331838565</v>
      </c>
      <c r="C40" s="112">
        <v>9.86547085201794</v>
      </c>
      <c r="D40" s="69"/>
      <c r="E40" s="104"/>
      <c r="F40" s="104"/>
    </row>
    <row r="41" spans="1:6" ht="12.75">
      <c r="A41" s="119" t="s">
        <v>105</v>
      </c>
      <c r="B41" s="28">
        <v>10.762331838565</v>
      </c>
      <c r="C41" s="112">
        <v>9.86547085201794</v>
      </c>
      <c r="D41" s="69"/>
      <c r="E41" s="104"/>
      <c r="F41" s="104"/>
    </row>
    <row r="42" spans="1:6" ht="12.75">
      <c r="A42" s="119" t="s">
        <v>90</v>
      </c>
      <c r="B42" s="28">
        <v>4.48430493273543</v>
      </c>
      <c r="C42" s="112">
        <v>3.58744394618834</v>
      </c>
      <c r="D42" s="69"/>
      <c r="E42" s="104"/>
      <c r="F42" s="104"/>
    </row>
    <row r="43" spans="1:6" ht="12.75">
      <c r="A43" s="119" t="s">
        <v>92</v>
      </c>
      <c r="B43" s="28">
        <v>5.82959641255605</v>
      </c>
      <c r="C43" s="112">
        <v>5.38116591928251</v>
      </c>
      <c r="D43" s="69"/>
      <c r="E43" s="104"/>
      <c r="F43" s="104"/>
    </row>
    <row r="44" spans="1:6" ht="12.75">
      <c r="A44" s="119" t="s">
        <v>223</v>
      </c>
      <c r="B44" s="28">
        <v>0.986547085201794</v>
      </c>
      <c r="C44" s="112">
        <v>0.582959641255605</v>
      </c>
      <c r="D44" s="69"/>
      <c r="E44" s="104"/>
      <c r="F44" s="104"/>
    </row>
    <row r="45" spans="1:6" ht="12.75">
      <c r="A45" s="119" t="s">
        <v>225</v>
      </c>
      <c r="B45" s="28">
        <v>0.896860986547085</v>
      </c>
      <c r="C45" s="112">
        <v>0.560538116591928</v>
      </c>
      <c r="D45" s="69"/>
      <c r="E45" s="104"/>
      <c r="F45" s="104"/>
    </row>
    <row r="46" spans="1:6" ht="12.75">
      <c r="A46" s="119" t="s">
        <v>227</v>
      </c>
      <c r="B46" s="28">
        <v>0.515695067264574</v>
      </c>
      <c r="C46" s="112">
        <v>0.224215246636771</v>
      </c>
      <c r="D46" s="69"/>
      <c r="E46" s="104"/>
      <c r="F46" s="104"/>
    </row>
    <row r="47" spans="1:6" ht="12.75">
      <c r="A47" s="113" t="s">
        <v>120</v>
      </c>
      <c r="B47" s="28"/>
      <c r="C47" s="112"/>
      <c r="D47" s="69"/>
      <c r="E47" s="104"/>
      <c r="F47" s="104"/>
    </row>
    <row r="48" spans="1:6" ht="12.75">
      <c r="A48" s="113" t="s">
        <v>122</v>
      </c>
      <c r="B48" s="28"/>
      <c r="C48" s="112"/>
      <c r="D48" s="69"/>
      <c r="E48" s="104"/>
      <c r="F48" s="104"/>
    </row>
    <row r="49" spans="1:6" ht="12.75">
      <c r="A49" s="113" t="s">
        <v>124</v>
      </c>
      <c r="B49" s="28"/>
      <c r="C49" s="112"/>
      <c r="D49" s="69"/>
      <c r="E49" s="104"/>
      <c r="F49" s="104"/>
    </row>
    <row r="50" spans="1:6" ht="12.75">
      <c r="A50" s="113" t="s">
        <v>126</v>
      </c>
      <c r="B50" s="28"/>
      <c r="C50" s="112"/>
      <c r="D50" s="69"/>
      <c r="E50" s="104"/>
      <c r="F50" s="104"/>
    </row>
    <row r="51" spans="1:6" ht="12.75">
      <c r="A51" s="113" t="s">
        <v>128</v>
      </c>
      <c r="B51" s="28"/>
      <c r="C51" s="112"/>
      <c r="D51" s="69"/>
      <c r="E51" s="104"/>
      <c r="F51" s="104"/>
    </row>
    <row r="52" spans="1:6" ht="12.75">
      <c r="A52" s="113" t="s">
        <v>130</v>
      </c>
      <c r="B52" s="28"/>
      <c r="C52" s="112"/>
      <c r="D52" s="69"/>
      <c r="E52" s="104"/>
      <c r="F52" s="104"/>
    </row>
    <row r="53" spans="1:6" ht="12.75">
      <c r="A53" s="113" t="s">
        <v>132</v>
      </c>
      <c r="B53" s="28"/>
      <c r="C53" s="112"/>
      <c r="D53" s="69"/>
      <c r="E53" s="104"/>
      <c r="F53" s="104"/>
    </row>
    <row r="54" spans="1:6" ht="12.75">
      <c r="A54" s="113" t="s">
        <v>134</v>
      </c>
      <c r="B54" s="28"/>
      <c r="C54" s="112"/>
      <c r="D54" s="69"/>
      <c r="E54" s="104"/>
      <c r="F54" s="104"/>
    </row>
    <row r="55" spans="1:6" ht="12.75">
      <c r="A55" s="113" t="s">
        <v>136</v>
      </c>
      <c r="B55" s="28"/>
      <c r="C55" s="112"/>
      <c r="D55" s="69"/>
      <c r="E55" s="104"/>
      <c r="F55" s="104"/>
    </row>
    <row r="56" spans="1:6" ht="12.75">
      <c r="A56" s="113" t="s">
        <v>138</v>
      </c>
      <c r="B56" s="28"/>
      <c r="C56" s="112"/>
      <c r="D56" s="69"/>
      <c r="E56" s="104"/>
      <c r="F56" s="104"/>
    </row>
    <row r="57" spans="1:6" ht="12.75">
      <c r="A57" s="113" t="s">
        <v>140</v>
      </c>
      <c r="B57" s="28"/>
      <c r="C57" s="112"/>
      <c r="D57" s="69"/>
      <c r="E57" s="104"/>
      <c r="F57" s="104"/>
    </row>
    <row r="58" spans="1:6" ht="12.75">
      <c r="A58" s="119" t="s">
        <v>142</v>
      </c>
      <c r="B58" s="28">
        <v>0.112107623318386</v>
      </c>
      <c r="C58" s="112">
        <v>0.112107623318386</v>
      </c>
      <c r="D58" s="69"/>
      <c r="E58" s="104"/>
      <c r="F58" s="104"/>
    </row>
    <row r="59" spans="1:6" ht="12.75">
      <c r="A59" s="119" t="s">
        <v>144</v>
      </c>
      <c r="B59" s="28">
        <v>0.896860986547085</v>
      </c>
      <c r="C59" s="112">
        <v>0.896860986547085</v>
      </c>
      <c r="D59" s="69"/>
      <c r="E59" s="104"/>
      <c r="F59" s="104"/>
    </row>
    <row r="60" spans="1:6" ht="12.75">
      <c r="A60" s="119" t="s">
        <v>146</v>
      </c>
      <c r="B60" s="28">
        <v>0.896860986547085</v>
      </c>
      <c r="C60" s="112">
        <v>0.896860986547085</v>
      </c>
      <c r="D60" s="69"/>
      <c r="E60" s="104"/>
      <c r="F60" s="104"/>
    </row>
    <row r="61" spans="1:6" ht="12.75">
      <c r="A61" s="113" t="s">
        <v>149</v>
      </c>
      <c r="B61" s="28">
        <v>0.112107623318386</v>
      </c>
      <c r="C61" s="112"/>
      <c r="D61" s="69"/>
      <c r="E61" s="104"/>
      <c r="F61" s="104"/>
    </row>
    <row r="62" spans="1:6" ht="12.75">
      <c r="A62" s="113" t="s">
        <v>150</v>
      </c>
      <c r="B62" s="28">
        <v>0.112107623318386</v>
      </c>
      <c r="C62" s="112"/>
      <c r="D62" s="69"/>
      <c r="E62" s="104"/>
      <c r="F62" s="104"/>
    </row>
    <row r="63" spans="1:6" ht="12.75">
      <c r="A63" s="113" t="s">
        <v>152</v>
      </c>
      <c r="B63" s="28">
        <v>0.112107623318386</v>
      </c>
      <c r="C63" s="112"/>
      <c r="D63" s="69"/>
      <c r="E63" s="104"/>
      <c r="F63" s="104"/>
    </row>
    <row r="64" spans="1:6" ht="12.75">
      <c r="A64" s="113" t="s">
        <v>154</v>
      </c>
      <c r="B64" s="28">
        <v>0.112107623318386</v>
      </c>
      <c r="C64" s="112"/>
      <c r="D64" s="69"/>
      <c r="E64" s="104"/>
      <c r="F64" s="104"/>
    </row>
    <row r="65" spans="1:6" ht="12.75">
      <c r="A65" s="113" t="s">
        <v>156</v>
      </c>
      <c r="B65" s="28">
        <v>0.112107623318386</v>
      </c>
      <c r="C65" s="112"/>
      <c r="D65" s="69"/>
      <c r="E65" s="104"/>
      <c r="F65" s="104"/>
    </row>
    <row r="66" spans="1:6" ht="12.75">
      <c r="A66" s="113" t="s">
        <v>157</v>
      </c>
      <c r="B66" s="28">
        <v>0.112107623318386</v>
      </c>
      <c r="C66" s="112"/>
      <c r="D66" s="69"/>
      <c r="E66" s="104"/>
      <c r="F66" s="104"/>
    </row>
    <row r="67" spans="1:6" ht="12.75">
      <c r="A67" s="113" t="s">
        <v>159</v>
      </c>
      <c r="B67" s="28">
        <v>0.112107623318386</v>
      </c>
      <c r="C67" s="112"/>
      <c r="D67" s="69"/>
      <c r="E67" s="104"/>
      <c r="F67" s="104"/>
    </row>
    <row r="68" spans="1:6" ht="12.75">
      <c r="A68" s="113" t="s">
        <v>161</v>
      </c>
      <c r="B68" s="28">
        <v>0.112107623318386</v>
      </c>
      <c r="C68" s="112"/>
      <c r="D68" s="69"/>
      <c r="E68" s="104"/>
      <c r="F68" s="104"/>
    </row>
    <row r="69" spans="1:6" ht="12.75">
      <c r="A69" s="113" t="s">
        <v>163</v>
      </c>
      <c r="B69" s="28">
        <v>0.112107623318386</v>
      </c>
      <c r="C69" s="112"/>
      <c r="D69" s="69"/>
      <c r="E69" s="104"/>
      <c r="F69" s="104"/>
    </row>
    <row r="70" spans="1:6" ht="12.75">
      <c r="A70" s="113" t="s">
        <v>164</v>
      </c>
      <c r="B70" s="28">
        <v>0.112107623318386</v>
      </c>
      <c r="C70" s="112"/>
      <c r="D70" s="69"/>
      <c r="E70" s="104"/>
      <c r="F70" s="104"/>
    </row>
    <row r="71" spans="1:6" ht="12.75">
      <c r="A71" s="113" t="s">
        <v>165</v>
      </c>
      <c r="B71" s="28">
        <v>0.112107623318386</v>
      </c>
      <c r="C71" s="112"/>
      <c r="D71" s="69"/>
      <c r="E71" s="104"/>
      <c r="F71" s="104"/>
    </row>
    <row r="72" spans="1:6" ht="12.75">
      <c r="A72" s="113" t="s">
        <v>166</v>
      </c>
      <c r="B72" s="28">
        <v>0.112107623318386</v>
      </c>
      <c r="C72" s="112"/>
      <c r="D72" s="69"/>
      <c r="E72" s="104"/>
      <c r="F72" s="104"/>
    </row>
    <row r="73" spans="1:6" ht="12.75">
      <c r="A73" s="113" t="s">
        <v>167</v>
      </c>
      <c r="B73" s="28">
        <v>0.112107623318386</v>
      </c>
      <c r="C73" s="112"/>
      <c r="D73" s="69"/>
      <c r="E73" s="104"/>
      <c r="F73" s="104"/>
    </row>
    <row r="74" spans="1:6" ht="12.75">
      <c r="A74" s="113" t="s">
        <v>168</v>
      </c>
      <c r="B74" s="28">
        <v>0.112107623318386</v>
      </c>
      <c r="C74" s="112"/>
      <c r="D74" s="69"/>
      <c r="E74" s="104"/>
      <c r="F74" s="104"/>
    </row>
    <row r="75" spans="1:6" ht="12.75">
      <c r="A75" s="119" t="s">
        <v>170</v>
      </c>
      <c r="B75" s="28">
        <v>0.112107623318386</v>
      </c>
      <c r="C75" s="112">
        <v>0.112107623318386</v>
      </c>
      <c r="D75" s="69"/>
      <c r="E75" s="104"/>
      <c r="F75" s="104"/>
    </row>
    <row r="76" spans="1:6" ht="12.75">
      <c r="A76" s="119" t="s">
        <v>172</v>
      </c>
      <c r="B76" s="28">
        <v>0.112107623318386</v>
      </c>
      <c r="C76" s="112">
        <v>0.112107623318386</v>
      </c>
      <c r="D76" s="69"/>
      <c r="E76" s="104"/>
      <c r="F76" s="104"/>
    </row>
    <row r="77" spans="1:6" ht="12.75">
      <c r="A77" s="119" t="s">
        <v>174</v>
      </c>
      <c r="B77" s="28">
        <v>0.112107623318386</v>
      </c>
      <c r="C77" s="112">
        <v>0.112107623318386</v>
      </c>
      <c r="D77" s="69"/>
      <c r="E77" s="104"/>
      <c r="F77" s="104"/>
    </row>
    <row r="78" spans="1:6" ht="12.75">
      <c r="A78" s="119" t="s">
        <v>176</v>
      </c>
      <c r="B78" s="28">
        <v>0.112107623318386</v>
      </c>
      <c r="C78" s="112">
        <v>0.112107623318386</v>
      </c>
      <c r="D78" s="69"/>
      <c r="E78" s="104"/>
      <c r="F78" s="104"/>
    </row>
    <row r="79" spans="1:6" ht="12.75">
      <c r="A79" s="119" t="s">
        <v>178</v>
      </c>
      <c r="B79" s="28">
        <v>0.112107623318386</v>
      </c>
      <c r="C79" s="112">
        <v>0.112107623318386</v>
      </c>
      <c r="D79" s="69"/>
      <c r="E79" s="104"/>
      <c r="F79" s="104"/>
    </row>
    <row r="80" spans="1:6" ht="12.75">
      <c r="A80" s="119" t="s">
        <v>180</v>
      </c>
      <c r="B80" s="28">
        <v>0.112107623318386</v>
      </c>
      <c r="C80" s="112">
        <v>0.112107623318386</v>
      </c>
      <c r="D80" s="69"/>
      <c r="E80" s="104"/>
      <c r="F80" s="104"/>
    </row>
    <row r="81" spans="1:6" ht="12.75">
      <c r="A81" s="119" t="s">
        <v>182</v>
      </c>
      <c r="B81" s="28">
        <v>0.112107623318386</v>
      </c>
      <c r="C81" s="112">
        <v>0.112107623318386</v>
      </c>
      <c r="D81" s="69"/>
      <c r="E81" s="104"/>
      <c r="F81" s="104"/>
    </row>
    <row r="82" spans="1:6" ht="12.75">
      <c r="A82" s="119" t="s">
        <v>184</v>
      </c>
      <c r="B82" s="28">
        <v>0.112107623318386</v>
      </c>
      <c r="C82" s="112">
        <v>0.112107623318386</v>
      </c>
      <c r="D82" s="69"/>
      <c r="E82" s="104"/>
      <c r="F82" s="104"/>
    </row>
    <row r="83" spans="1:6" ht="12.75">
      <c r="A83" s="119" t="s">
        <v>186</v>
      </c>
      <c r="B83" s="28">
        <v>0.112107623318386</v>
      </c>
      <c r="C83" s="112">
        <v>0.112107623318386</v>
      </c>
      <c r="D83" s="69"/>
      <c r="E83" s="104"/>
      <c r="F83" s="104"/>
    </row>
    <row r="84" spans="1:6" ht="12.75">
      <c r="A84" s="119" t="s">
        <v>188</v>
      </c>
      <c r="B84" s="28">
        <v>0.112107623318386</v>
      </c>
      <c r="C84" s="112">
        <v>0.112107623318386</v>
      </c>
      <c r="D84" s="69"/>
      <c r="E84" s="104"/>
      <c r="F84" s="104"/>
    </row>
    <row r="85" spans="1:6" ht="12.75">
      <c r="A85" s="119" t="s">
        <v>198</v>
      </c>
      <c r="B85" s="28">
        <v>0.448430493273543</v>
      </c>
      <c r="C85" s="112">
        <v>0.448430493273543</v>
      </c>
      <c r="D85" s="69"/>
      <c r="E85" s="104"/>
      <c r="F85" s="104"/>
    </row>
    <row r="86" spans="1:6" ht="12.75">
      <c r="A86" s="119" t="s">
        <v>200</v>
      </c>
      <c r="B86" s="28">
        <v>0.448430493273543</v>
      </c>
      <c r="C86" s="112">
        <v>0.448430493273543</v>
      </c>
      <c r="D86" s="69"/>
      <c r="E86" s="104"/>
      <c r="F86" s="104"/>
    </row>
    <row r="87" spans="1:6" ht="12.75">
      <c r="A87" s="119" t="s">
        <v>202</v>
      </c>
      <c r="B87" s="28">
        <v>0.448430493273543</v>
      </c>
      <c r="C87" s="112">
        <v>0.448430493273543</v>
      </c>
      <c r="D87" s="69"/>
      <c r="E87" s="104"/>
      <c r="F87" s="104"/>
    </row>
    <row r="88" spans="1:6" ht="12.75">
      <c r="A88" s="119" t="s">
        <v>204</v>
      </c>
      <c r="B88" s="28">
        <v>0.448430493273543</v>
      </c>
      <c r="C88" s="112">
        <v>0.448430493273543</v>
      </c>
      <c r="D88" s="69"/>
      <c r="E88" s="104"/>
      <c r="F88" s="104"/>
    </row>
    <row r="89" spans="1:6" ht="12.75">
      <c r="A89" s="119" t="s">
        <v>206</v>
      </c>
      <c r="B89" s="28">
        <v>0.448430493273543</v>
      </c>
      <c r="C89" s="112">
        <v>0.448430493273543</v>
      </c>
      <c r="D89" s="69"/>
      <c r="E89" s="104"/>
      <c r="F89" s="104"/>
    </row>
    <row r="90" spans="1:6" ht="12.75">
      <c r="A90" s="119" t="s">
        <v>208</v>
      </c>
      <c r="B90" s="28">
        <v>0.448430493273543</v>
      </c>
      <c r="C90" s="112">
        <v>0.448430493273543</v>
      </c>
      <c r="D90" s="69"/>
      <c r="E90" s="104"/>
      <c r="F90" s="104"/>
    </row>
    <row r="91" spans="1:6" ht="12.75">
      <c r="A91" s="119" t="s">
        <v>78</v>
      </c>
      <c r="B91" s="28">
        <v>0.448430493273543</v>
      </c>
      <c r="C91" s="112">
        <v>0.448430493273543</v>
      </c>
      <c r="D91" s="69"/>
      <c r="E91" s="104"/>
      <c r="F91" s="104"/>
    </row>
    <row r="92" spans="1:6" ht="12.75">
      <c r="A92" s="119" t="s">
        <v>107</v>
      </c>
      <c r="B92" s="28">
        <v>0.448430493273543</v>
      </c>
      <c r="C92" s="112">
        <v>0.336322869955157</v>
      </c>
      <c r="D92" s="69"/>
      <c r="E92" s="104"/>
      <c r="F92" s="104"/>
    </row>
    <row r="93" spans="1:6" ht="12.75">
      <c r="A93" s="119" t="s">
        <v>111</v>
      </c>
      <c r="B93" s="28">
        <v>0.672645739910314</v>
      </c>
      <c r="C93" s="112">
        <v>0.560538116591928</v>
      </c>
      <c r="D93" s="69"/>
      <c r="E93" s="104"/>
      <c r="F93" s="104"/>
    </row>
    <row r="94" spans="1:6" ht="12.75">
      <c r="A94" s="119" t="s">
        <v>115</v>
      </c>
      <c r="B94" s="28">
        <v>0.448430493273543</v>
      </c>
      <c r="C94" s="112">
        <v>0.336322869955157</v>
      </c>
      <c r="D94" s="69"/>
      <c r="E94" s="104"/>
      <c r="F94" s="104"/>
    </row>
    <row r="95" spans="1:6" ht="12.75">
      <c r="A95" s="119" t="s">
        <v>117</v>
      </c>
      <c r="B95" s="28">
        <v>0.448430493273543</v>
      </c>
      <c r="C95" s="112">
        <v>0.336322869955157</v>
      </c>
      <c r="D95" s="69"/>
      <c r="E95" s="104"/>
      <c r="F95" s="104"/>
    </row>
    <row r="96" spans="1:6" ht="12.75">
      <c r="A96" s="119" t="s">
        <v>220</v>
      </c>
      <c r="B96" s="28">
        <v>0.448430493273543</v>
      </c>
      <c r="C96" s="112">
        <v>0.336322869955157</v>
      </c>
      <c r="D96" s="69"/>
      <c r="E96" s="104"/>
      <c r="F96" s="104"/>
    </row>
    <row r="97" spans="1:6" ht="12.75">
      <c r="A97" s="119" t="s">
        <v>233</v>
      </c>
      <c r="B97" s="28">
        <v>30.0448430493274</v>
      </c>
      <c r="C97" s="112">
        <v>25.1121076233184</v>
      </c>
      <c r="D97" s="69"/>
      <c r="E97" s="104"/>
      <c r="F97" s="104"/>
    </row>
    <row r="98" spans="1:6" ht="12.75">
      <c r="A98" s="119" t="s">
        <v>235</v>
      </c>
      <c r="B98" s="28">
        <v>6.2780269058296</v>
      </c>
      <c r="C98" s="112">
        <v>5.20179372197309</v>
      </c>
      <c r="D98" s="69"/>
      <c r="E98" s="104"/>
      <c r="F98" s="104"/>
    </row>
    <row r="99" spans="1:6" ht="12.75">
      <c r="A99" s="119" t="s">
        <v>237</v>
      </c>
      <c r="B99" s="28">
        <v>28.6995515695067</v>
      </c>
      <c r="C99" s="112">
        <v>25.1121076233184</v>
      </c>
      <c r="D99" s="69"/>
      <c r="E99" s="104"/>
      <c r="F99" s="104"/>
    </row>
    <row r="100" spans="1:6" ht="12.75">
      <c r="A100" s="119" t="s">
        <v>216</v>
      </c>
      <c r="B100" s="28">
        <v>0.179372197309417</v>
      </c>
      <c r="C100" s="112">
        <v>0.179372197309417</v>
      </c>
      <c r="D100" s="69"/>
      <c r="E100" s="104"/>
      <c r="F100" s="104"/>
    </row>
    <row r="101" spans="1:6" ht="12.75">
      <c r="A101" s="119" t="s">
        <v>218</v>
      </c>
      <c r="B101" s="28">
        <v>0.179372197309417</v>
      </c>
      <c r="C101" s="112">
        <v>0.179372197309417</v>
      </c>
      <c r="D101" s="69"/>
      <c r="E101" s="104"/>
      <c r="F101" s="104"/>
    </row>
    <row r="102" spans="1:6" ht="12.75" hidden="1">
      <c r="A102" s="97"/>
      <c r="B102" s="97"/>
      <c r="C102" s="97"/>
      <c r="D102" s="104"/>
      <c r="E102" s="104"/>
      <c r="F102" s="104"/>
    </row>
    <row r="103" spans="1:6" ht="12.75">
      <c r="A103" s="119" t="s">
        <v>532</v>
      </c>
      <c r="B103" s="28">
        <v>0.448430493273543</v>
      </c>
      <c r="C103" s="112">
        <v>0.224215246636771</v>
      </c>
      <c r="D103" s="69"/>
      <c r="E103" s="104"/>
      <c r="F103" s="104"/>
    </row>
    <row r="104" spans="1:6" ht="12.75">
      <c r="A104" s="119" t="s">
        <v>532</v>
      </c>
      <c r="B104" s="28">
        <v>0.448430493273543</v>
      </c>
      <c r="C104" s="112">
        <v>0.224215246636771</v>
      </c>
      <c r="D104" s="69"/>
      <c r="E104" s="104"/>
      <c r="F104" s="104"/>
    </row>
    <row r="105" spans="1:6" ht="12.75">
      <c r="A105" s="119" t="s">
        <v>533</v>
      </c>
      <c r="B105" s="28">
        <v>1.34529147982063</v>
      </c>
      <c r="C105" s="112">
        <v>0.224215246636771</v>
      </c>
      <c r="D105" s="69"/>
      <c r="E105" s="104"/>
      <c r="F105" s="104"/>
    </row>
    <row r="106" spans="1:6" ht="12.75">
      <c r="A106" s="119" t="s">
        <v>534</v>
      </c>
      <c r="B106" s="28">
        <v>1.34529147982063</v>
      </c>
      <c r="C106" s="112">
        <v>0.224215246636771</v>
      </c>
      <c r="D106" s="69"/>
      <c r="E106" s="104"/>
      <c r="F106" s="104"/>
    </row>
    <row r="107" spans="1:6" ht="12.75">
      <c r="A107" s="119" t="s">
        <v>534</v>
      </c>
      <c r="B107" s="28">
        <v>1.34529147982063</v>
      </c>
      <c r="C107" s="112">
        <v>0.224215246636771</v>
      </c>
      <c r="D107" s="69"/>
      <c r="E107" s="104"/>
      <c r="F107" s="104"/>
    </row>
    <row r="108" spans="1:6" ht="12.75">
      <c r="A108" s="119" t="s">
        <v>535</v>
      </c>
      <c r="B108" s="28">
        <v>1.34529147982063</v>
      </c>
      <c r="C108" s="112">
        <v>0.224215246636771</v>
      </c>
      <c r="D108" s="69"/>
      <c r="E108" s="104"/>
      <c r="F108" s="104"/>
    </row>
    <row r="109" spans="1:6" ht="12.75">
      <c r="A109" s="119" t="s">
        <v>535</v>
      </c>
      <c r="B109" s="28">
        <v>1.34529147982063</v>
      </c>
      <c r="C109" s="112">
        <v>0.224215246636771</v>
      </c>
      <c r="D109" s="69"/>
      <c r="E109" s="104"/>
      <c r="F109" s="104"/>
    </row>
    <row r="110" spans="1:6" ht="12.75">
      <c r="A110" s="119" t="s">
        <v>536</v>
      </c>
      <c r="B110" s="28">
        <v>1.34529147982063</v>
      </c>
      <c r="C110" s="112">
        <v>0.224215246636771</v>
      </c>
      <c r="D110" s="69"/>
      <c r="E110" s="104"/>
      <c r="F110" s="104"/>
    </row>
    <row r="111" spans="1:6" ht="12.75">
      <c r="A111" s="119" t="s">
        <v>536</v>
      </c>
      <c r="B111" s="28">
        <v>1.34529147982063</v>
      </c>
      <c r="C111" s="112">
        <v>0.224215246636771</v>
      </c>
      <c r="D111" s="69"/>
      <c r="E111" s="104"/>
      <c r="F111" s="104"/>
    </row>
    <row r="112" spans="1:6" ht="12.75">
      <c r="A112" s="119" t="s">
        <v>537</v>
      </c>
      <c r="B112" s="28">
        <v>1.34529147982063</v>
      </c>
      <c r="C112" s="112">
        <v>0.224215246636771</v>
      </c>
      <c r="D112" s="69"/>
      <c r="E112" s="104"/>
      <c r="F112" s="104"/>
    </row>
    <row r="113" spans="1:6" ht="12.75">
      <c r="A113" s="119" t="s">
        <v>537</v>
      </c>
      <c r="B113" s="28">
        <v>1.34529147982063</v>
      </c>
      <c r="C113" s="112">
        <v>0.224215246636771</v>
      </c>
      <c r="D113" s="69"/>
      <c r="E113" s="104"/>
      <c r="F113" s="104"/>
    </row>
    <row r="114" spans="1:6" ht="12.75">
      <c r="A114" s="119" t="s">
        <v>538</v>
      </c>
      <c r="B114" s="28">
        <v>2.69058295964126</v>
      </c>
      <c r="C114" s="112">
        <v>2.91479820627803</v>
      </c>
      <c r="D114" s="69"/>
      <c r="E114" s="104"/>
      <c r="F114" s="104"/>
    </row>
    <row r="115" spans="1:6" ht="12.75">
      <c r="A115" s="119" t="s">
        <v>539</v>
      </c>
      <c r="B115" s="28">
        <v>2.69058295964126</v>
      </c>
      <c r="C115" s="112">
        <v>2.91479820627803</v>
      </c>
      <c r="D115" s="69"/>
      <c r="E115" s="104"/>
      <c r="F115" s="104"/>
    </row>
    <row r="116" spans="1:6" ht="12.75">
      <c r="A116" s="119" t="s">
        <v>539</v>
      </c>
      <c r="B116" s="28">
        <v>2.69058295964126</v>
      </c>
      <c r="C116" s="112">
        <v>2.91479820627803</v>
      </c>
      <c r="D116" s="69"/>
      <c r="E116" s="104"/>
      <c r="F116" s="104"/>
    </row>
    <row r="117" spans="1:6" ht="12.75">
      <c r="A117" s="119" t="s">
        <v>540</v>
      </c>
      <c r="B117" s="28">
        <v>2.69058295964126</v>
      </c>
      <c r="C117" s="112">
        <v>2.91479820627803</v>
      </c>
      <c r="D117" s="69"/>
      <c r="E117" s="104"/>
      <c r="F117" s="104"/>
    </row>
    <row r="118" spans="1:6" ht="12.75">
      <c r="A118" s="119" t="s">
        <v>540</v>
      </c>
      <c r="B118" s="28">
        <v>2.69058295964126</v>
      </c>
      <c r="C118" s="112">
        <v>2.91479820627803</v>
      </c>
      <c r="D118" s="69"/>
      <c r="E118" s="104"/>
      <c r="F118" s="104"/>
    </row>
    <row r="119" spans="1:6" ht="12.75">
      <c r="A119" s="119" t="s">
        <v>541</v>
      </c>
      <c r="B119" s="28">
        <v>1.34529147982063</v>
      </c>
      <c r="C119" s="112">
        <v>1.12107623318386</v>
      </c>
      <c r="D119" s="69"/>
      <c r="E119" s="104"/>
      <c r="F119" s="104"/>
    </row>
    <row r="120" spans="1:6" ht="12.75">
      <c r="A120" s="119" t="s">
        <v>541</v>
      </c>
      <c r="B120" s="28">
        <v>1.34529147982063</v>
      </c>
      <c r="C120" s="112">
        <v>1.12107623318386</v>
      </c>
      <c r="D120" s="69"/>
      <c r="E120" s="104"/>
      <c r="F120" s="104"/>
    </row>
    <row r="121" spans="1:6" ht="12.75">
      <c r="A121" s="119" t="s">
        <v>237</v>
      </c>
      <c r="B121" s="28">
        <v>11.6591928251121</v>
      </c>
      <c r="C121" s="112">
        <v>8.52017937219731</v>
      </c>
      <c r="D121" s="69"/>
      <c r="E121" s="104"/>
      <c r="F121" s="104"/>
    </row>
    <row r="122" spans="1:6" ht="12.75">
      <c r="A122" s="119" t="s">
        <v>233</v>
      </c>
      <c r="B122" s="28">
        <v>12.1076233183856</v>
      </c>
      <c r="C122" s="112">
        <v>8.96860986547085</v>
      </c>
      <c r="D122" s="69"/>
      <c r="E122" s="104"/>
      <c r="F122" s="104"/>
    </row>
    <row r="123" spans="1:6" ht="12.75">
      <c r="A123" s="115" t="s">
        <v>235</v>
      </c>
      <c r="B123" s="40">
        <v>2.69058295964126</v>
      </c>
      <c r="C123" s="62">
        <v>1.79372197309417</v>
      </c>
      <c r="D123" s="69"/>
      <c r="E123" s="104"/>
      <c r="F123" s="104"/>
    </row>
    <row r="124" spans="1:6" ht="12.75">
      <c r="A124" s="13"/>
      <c r="B124" s="13"/>
      <c r="C124" s="13"/>
      <c r="D124" s="104"/>
      <c r="E124" s="104"/>
      <c r="F124" s="104"/>
    </row>
    <row r="125" spans="1:6" ht="12.75">
      <c r="A125" s="104"/>
      <c r="B125" s="104"/>
      <c r="C125" s="104"/>
      <c r="D125" s="104"/>
      <c r="E125" s="104"/>
      <c r="F125" s="104"/>
    </row>
    <row r="126" spans="1:6" ht="12.75">
      <c r="A126" s="104"/>
      <c r="B126" s="104"/>
      <c r="C126" s="104"/>
      <c r="D126" s="104"/>
      <c r="E126" s="104"/>
      <c r="F126" s="104"/>
    </row>
    <row r="127" spans="1:6" ht="12.75">
      <c r="A127" s="104"/>
      <c r="B127" s="104"/>
      <c r="C127" s="104"/>
      <c r="D127" s="104"/>
      <c r="E127" s="104"/>
      <c r="F127" s="104"/>
    </row>
    <row r="128" spans="1:6" ht="12.75">
      <c r="A128" s="104"/>
      <c r="B128" s="104"/>
      <c r="C128" s="104"/>
      <c r="D128" s="104"/>
      <c r="E128" s="104"/>
      <c r="F128" s="104"/>
    </row>
    <row r="129" spans="1:6" ht="12.75">
      <c r="A129" s="104"/>
      <c r="B129" s="104"/>
      <c r="C129" s="104"/>
      <c r="D129" s="104"/>
      <c r="E129" s="104"/>
      <c r="F129" s="104"/>
    </row>
    <row r="130" spans="1:6" ht="12.75">
      <c r="A130" s="104"/>
      <c r="B130" s="104"/>
      <c r="C130" s="104"/>
      <c r="D130" s="104"/>
      <c r="E130" s="104"/>
      <c r="F130" s="104"/>
    </row>
    <row r="131" spans="1:6" ht="12.75">
      <c r="A131" s="10"/>
      <c r="B131" s="104"/>
      <c r="C131" s="104"/>
      <c r="D131" s="104"/>
      <c r="E131" s="104"/>
      <c r="F131" s="104"/>
    </row>
    <row r="132" spans="1:6" ht="12.75">
      <c r="A132" s="88"/>
      <c r="B132" s="110"/>
      <c r="C132" s="104"/>
      <c r="D132" s="104"/>
      <c r="E132" s="104"/>
      <c r="F132" s="104"/>
    </row>
    <row r="133" spans="1:6" ht="12.75">
      <c r="A133" s="88"/>
      <c r="B133" s="110"/>
      <c r="C133" s="104"/>
      <c r="D133" s="104"/>
      <c r="E133" s="104"/>
      <c r="F133" s="104"/>
    </row>
    <row r="134" spans="1:6" ht="12.75">
      <c r="A134" s="88"/>
      <c r="B134" s="110"/>
      <c r="C134" s="104"/>
      <c r="D134" s="104"/>
      <c r="E134" s="104"/>
      <c r="F134" s="104"/>
    </row>
    <row r="135" spans="1:6" ht="12.75">
      <c r="A135" s="88"/>
      <c r="B135" s="110"/>
      <c r="C135" s="104"/>
      <c r="D135" s="104"/>
      <c r="E135" s="104"/>
      <c r="F135" s="104"/>
    </row>
    <row r="136" spans="1:6" ht="12.75">
      <c r="A136" s="88"/>
      <c r="B136" s="110"/>
      <c r="C136" s="104"/>
      <c r="D136" s="104"/>
      <c r="E136" s="104"/>
      <c r="F136" s="104"/>
    </row>
    <row r="137" spans="1:6" ht="12.75">
      <c r="A137" s="88"/>
      <c r="B137" s="110"/>
      <c r="C137" s="104"/>
      <c r="D137" s="104"/>
      <c r="E137" s="104"/>
      <c r="F137" s="104"/>
    </row>
    <row r="138" spans="1:6" ht="12.75">
      <c r="A138" s="88"/>
      <c r="B138" s="110"/>
      <c r="C138" s="104"/>
      <c r="D138" s="104"/>
      <c r="E138" s="104"/>
      <c r="F138" s="104"/>
    </row>
    <row r="139" spans="1:6" ht="12.75">
      <c r="A139" s="88"/>
      <c r="B139" s="110"/>
      <c r="C139" s="104"/>
      <c r="D139" s="104"/>
      <c r="E139" s="104"/>
      <c r="F139" s="104"/>
    </row>
    <row r="140" spans="1:6" ht="12.75">
      <c r="A140" s="88"/>
      <c r="B140" s="110"/>
      <c r="C140" s="104"/>
      <c r="D140" s="104"/>
      <c r="E140" s="104"/>
      <c r="F140" s="104"/>
    </row>
    <row r="141" spans="1:6" ht="12.75">
      <c r="A141" s="88"/>
      <c r="B141" s="110"/>
      <c r="C141" s="104"/>
      <c r="D141" s="104"/>
      <c r="E141" s="104"/>
      <c r="F141" s="104"/>
    </row>
    <row r="142" spans="1:6" ht="12.75">
      <c r="A142" s="88"/>
      <c r="B142" s="110"/>
      <c r="C142" s="104"/>
      <c r="D142" s="104"/>
      <c r="E142" s="104"/>
      <c r="F142" s="104"/>
    </row>
    <row r="143" spans="1:6" ht="12.75">
      <c r="A143" s="88"/>
      <c r="B143" s="110"/>
      <c r="C143" s="104"/>
      <c r="D143" s="104"/>
      <c r="E143" s="104"/>
      <c r="F143" s="104"/>
    </row>
    <row r="144" spans="1:6" ht="12.75">
      <c r="A144" s="88"/>
      <c r="B144" s="110"/>
      <c r="C144" s="104"/>
      <c r="D144" s="104"/>
      <c r="E144" s="104"/>
      <c r="F144" s="104"/>
    </row>
    <row r="145" spans="1:6" ht="12.75">
      <c r="A145" s="88"/>
      <c r="B145" s="110"/>
      <c r="C145" s="104"/>
      <c r="D145" s="104"/>
      <c r="E145" s="104"/>
      <c r="F145" s="104"/>
    </row>
    <row r="146" spans="1:6" ht="12.75">
      <c r="A146" s="88"/>
      <c r="B146" s="110"/>
      <c r="C146" s="104"/>
      <c r="D146" s="104"/>
      <c r="E146" s="104"/>
      <c r="F146" s="104"/>
    </row>
    <row r="147" spans="1:6" ht="12.75">
      <c r="A147" s="88"/>
      <c r="B147" s="110"/>
      <c r="C147" s="104"/>
      <c r="D147" s="104"/>
      <c r="E147" s="104"/>
      <c r="F147" s="10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155"/>
  <sheetViews>
    <sheetView tabSelected="1" zoomScalePageLayoutView="0" workbookViewId="0" topLeftCell="A1">
      <selection activeCell="A45" sqref="A45:IV47"/>
    </sheetView>
  </sheetViews>
  <sheetFormatPr defaultColWidth="8.00390625" defaultRowHeight="12.75" customHeight="1"/>
  <cols>
    <col min="1" max="1" width="6.00390625" style="104" customWidth="1"/>
    <col min="2" max="2" width="23.8515625" style="102" customWidth="1"/>
    <col min="3" max="3" width="94.140625" style="104" customWidth="1"/>
    <col min="4" max="4" width="18.00390625" style="38" customWidth="1"/>
    <col min="5" max="5" width="9.00390625" style="38" customWidth="1"/>
    <col min="6" max="6" width="6.00390625" style="45" customWidth="1"/>
    <col min="7" max="8" width="4.421875" style="45" customWidth="1"/>
    <col min="9" max="9" width="19.140625" style="38" customWidth="1"/>
    <col min="10" max="10" width="12.8515625" style="104" customWidth="1"/>
    <col min="11" max="11" width="10.140625" style="104" customWidth="1"/>
    <col min="12" max="12" width="9.28125" style="104" customWidth="1"/>
    <col min="13" max="13" width="10.00390625" style="104" customWidth="1"/>
    <col min="14" max="232" width="9.140625" style="104" customWidth="1"/>
  </cols>
  <sheetData>
    <row r="1" spans="1:9" ht="15.75" customHeight="1">
      <c r="A1" s="142"/>
      <c r="B1" s="142"/>
      <c r="D1" s="93"/>
      <c r="E1" s="104"/>
      <c r="F1" s="38"/>
      <c r="G1" s="38"/>
      <c r="H1" s="38"/>
      <c r="I1" s="38" t="s">
        <v>0</v>
      </c>
    </row>
    <row r="2" spans="1:8" ht="15.75" customHeight="1">
      <c r="A2" s="142"/>
      <c r="B2" s="142"/>
      <c r="D2" s="93"/>
      <c r="E2" s="104"/>
      <c r="F2" s="38"/>
      <c r="G2" s="38"/>
      <c r="H2" s="38"/>
    </row>
    <row r="3" spans="1:8" ht="15.75" customHeight="1">
      <c r="A3" s="142"/>
      <c r="B3" s="142"/>
      <c r="D3" s="93"/>
      <c r="E3" s="93"/>
      <c r="F3" s="38"/>
      <c r="G3" s="38"/>
      <c r="H3" s="38"/>
    </row>
    <row r="4" spans="2:8" ht="12.75">
      <c r="B4" s="8"/>
      <c r="D4" s="41"/>
      <c r="E4" s="41"/>
      <c r="F4" s="38"/>
      <c r="G4" s="38"/>
      <c r="H4" s="38"/>
    </row>
    <row r="5" spans="2:8" ht="12.75">
      <c r="B5" s="8"/>
      <c r="F5" s="38"/>
      <c r="G5" s="38"/>
      <c r="H5" s="38"/>
    </row>
    <row r="6" spans="2:8" ht="12.75">
      <c r="B6" s="8"/>
      <c r="F6" s="38"/>
      <c r="G6" s="38"/>
      <c r="H6" s="38"/>
    </row>
    <row r="7" spans="2:8" ht="18" customHeight="1">
      <c r="B7" s="8"/>
      <c r="F7" s="38"/>
      <c r="G7" s="38"/>
      <c r="H7" s="38"/>
    </row>
    <row r="8" spans="2:8" ht="20.25" customHeight="1">
      <c r="B8" s="8"/>
      <c r="C8" s="43" t="s">
        <v>1</v>
      </c>
      <c r="F8" s="38"/>
      <c r="G8" s="38"/>
      <c r="H8" s="38"/>
    </row>
    <row r="9" spans="1:8" ht="12.75">
      <c r="A9" s="143"/>
      <c r="B9" s="143"/>
      <c r="F9" s="38"/>
      <c r="G9" s="38"/>
      <c r="H9" s="38"/>
    </row>
    <row r="10" spans="2:8" ht="24.75" customHeight="1">
      <c r="B10" s="8" t="s">
        <v>2</v>
      </c>
      <c r="C10" s="27"/>
      <c r="D10" s="27" t="s">
        <v>3</v>
      </c>
      <c r="F10" s="38"/>
      <c r="G10" s="38"/>
      <c r="H10" s="38"/>
    </row>
    <row r="11" spans="1:8" ht="13.5" customHeight="1">
      <c r="A11" s="24"/>
      <c r="B11" s="78"/>
      <c r="C11" s="24"/>
      <c r="D11" s="65"/>
      <c r="E11" s="65"/>
      <c r="F11" s="65"/>
      <c r="G11" s="65"/>
      <c r="H11" s="65"/>
    </row>
    <row r="12" spans="1:232" s="38" customFormat="1" ht="54" customHeight="1">
      <c r="A12" s="56" t="s">
        <v>4</v>
      </c>
      <c r="B12" s="64" t="s">
        <v>5</v>
      </c>
      <c r="C12" s="56" t="s">
        <v>6</v>
      </c>
      <c r="D12" s="103" t="s">
        <v>7</v>
      </c>
      <c r="E12" s="74" t="s">
        <v>8</v>
      </c>
      <c r="F12" s="19" t="s">
        <v>9</v>
      </c>
      <c r="G12" s="19" t="s">
        <v>10</v>
      </c>
      <c r="H12" s="19" t="s">
        <v>11</v>
      </c>
      <c r="I12" s="116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</row>
    <row r="13" spans="1:232" s="95" customFormat="1" ht="51.75" customHeight="1" thickBot="1">
      <c r="A13" s="81"/>
      <c r="B13" s="9" t="s">
        <v>12</v>
      </c>
      <c r="C13" s="57" t="s">
        <v>13</v>
      </c>
      <c r="D13" s="144">
        <v>6300</v>
      </c>
      <c r="E13" s="59">
        <v>0.95</v>
      </c>
      <c r="F13" s="34">
        <v>340</v>
      </c>
      <c r="G13" s="34">
        <v>230</v>
      </c>
      <c r="H13" s="23">
        <v>85</v>
      </c>
      <c r="I13" s="90"/>
      <c r="J13" s="104"/>
      <c r="K13" s="61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</row>
    <row r="14" spans="1:232" s="38" customFormat="1" ht="12.75">
      <c r="A14" s="22"/>
      <c r="B14" s="39"/>
      <c r="C14" s="109" t="s">
        <v>14</v>
      </c>
      <c r="D14" s="145"/>
      <c r="E14" s="51"/>
      <c r="F14" s="32"/>
      <c r="G14" s="32"/>
      <c r="H14" s="73"/>
      <c r="I14" s="116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</row>
    <row r="15" spans="1:11" ht="25.5" customHeight="1">
      <c r="A15" s="35">
        <v>1</v>
      </c>
      <c r="B15" s="88" t="s">
        <v>15</v>
      </c>
      <c r="C15" s="117" t="s">
        <v>16</v>
      </c>
      <c r="D15" s="146">
        <v>250000</v>
      </c>
      <c r="E15" s="7">
        <v>78</v>
      </c>
      <c r="F15" s="53">
        <v>876</v>
      </c>
      <c r="G15" s="53">
        <v>368</v>
      </c>
      <c r="H15" s="105">
        <v>533</v>
      </c>
      <c r="I15" s="116"/>
      <c r="K15" s="76"/>
    </row>
    <row r="16" spans="1:11" ht="12.75">
      <c r="A16" s="118"/>
      <c r="B16" s="39"/>
      <c r="C16" s="98" t="s">
        <v>17</v>
      </c>
      <c r="D16" s="147"/>
      <c r="E16" s="52"/>
      <c r="F16" s="32"/>
      <c r="G16" s="32"/>
      <c r="H16" s="73"/>
      <c r="I16" s="116"/>
      <c r="K16" s="76"/>
    </row>
    <row r="17" spans="1:11" ht="38.25" customHeight="1">
      <c r="A17" s="35">
        <v>2</v>
      </c>
      <c r="B17" s="88" t="s">
        <v>18</v>
      </c>
      <c r="C17" s="117" t="s">
        <v>19</v>
      </c>
      <c r="D17" s="146">
        <v>153840</v>
      </c>
      <c r="E17" s="7">
        <f>VLOOKUP(B17,Веса!A$2:C$223,2,0)</f>
        <v>30</v>
      </c>
      <c r="F17" s="53">
        <v>570</v>
      </c>
      <c r="G17" s="53">
        <v>330</v>
      </c>
      <c r="H17" s="105">
        <v>560</v>
      </c>
      <c r="I17" s="116"/>
      <c r="K17" s="76"/>
    </row>
    <row r="18" spans="1:232" s="38" customFormat="1" ht="12.75">
      <c r="A18" s="22"/>
      <c r="B18" s="39"/>
      <c r="C18" s="109" t="s">
        <v>20</v>
      </c>
      <c r="D18" s="147"/>
      <c r="E18" s="52"/>
      <c r="F18" s="32"/>
      <c r="G18" s="32"/>
      <c r="H18" s="73"/>
      <c r="I18" s="116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</row>
    <row r="19" spans="1:11" ht="25.5" customHeight="1">
      <c r="A19" s="35">
        <v>3</v>
      </c>
      <c r="B19" s="88" t="s">
        <v>21</v>
      </c>
      <c r="C19" s="117" t="s">
        <v>22</v>
      </c>
      <c r="D19" s="146">
        <f>VLOOKUP(B19,'[1]Прайс-лист OUTBACKPOWER'!$B$14:$G$277,3,0)</f>
        <v>99200</v>
      </c>
      <c r="E19" s="7">
        <f>VLOOKUP(B19,Веса!A$2:C$223,2,0)</f>
        <v>28.6995515695067</v>
      </c>
      <c r="F19" s="53">
        <v>570</v>
      </c>
      <c r="G19" s="53">
        <v>330</v>
      </c>
      <c r="H19" s="105">
        <v>560</v>
      </c>
      <c r="I19" s="116"/>
      <c r="K19" s="76"/>
    </row>
    <row r="20" spans="1:11" ht="25.5" customHeight="1">
      <c r="A20" s="35">
        <v>4</v>
      </c>
      <c r="B20" s="88" t="s">
        <v>23</v>
      </c>
      <c r="C20" s="117" t="s">
        <v>24</v>
      </c>
      <c r="D20" s="146">
        <f>VLOOKUP(B20,'[1]Прайс-лист OUTBACKPOWER'!$B$14:$G$277,3,0)</f>
        <v>99200</v>
      </c>
      <c r="E20" s="7">
        <f>VLOOKUP(B20,Веса!A$2:C$223,2,0)</f>
        <v>28.6995515695067</v>
      </c>
      <c r="F20" s="53">
        <v>570</v>
      </c>
      <c r="G20" s="53">
        <v>330</v>
      </c>
      <c r="H20" s="105">
        <v>560</v>
      </c>
      <c r="I20" s="116"/>
      <c r="K20" s="76"/>
    </row>
    <row r="21" spans="1:11" ht="25.5" customHeight="1">
      <c r="A21" s="35">
        <v>5</v>
      </c>
      <c r="B21" s="88" t="s">
        <v>25</v>
      </c>
      <c r="C21" s="117" t="s">
        <v>26</v>
      </c>
      <c r="D21" s="146">
        <f>VLOOKUP(B21,'[1]Прайс-лист OUTBACKPOWER'!$B$14:$G$277,3,0)</f>
        <v>99200</v>
      </c>
      <c r="E21" s="7">
        <f>VLOOKUP(B21,Веса!A$2:C$223,2,0)</f>
        <v>28.6995515695067</v>
      </c>
      <c r="F21" s="53">
        <v>570</v>
      </c>
      <c r="G21" s="53">
        <v>330</v>
      </c>
      <c r="H21" s="105">
        <v>560</v>
      </c>
      <c r="I21" s="116"/>
      <c r="K21" s="76"/>
    </row>
    <row r="22" spans="1:232" s="38" customFormat="1" ht="12.75">
      <c r="A22" s="22"/>
      <c r="B22" s="39"/>
      <c r="C22" s="109" t="s">
        <v>27</v>
      </c>
      <c r="D22" s="147"/>
      <c r="E22" s="52"/>
      <c r="F22" s="32"/>
      <c r="G22" s="32"/>
      <c r="H22" s="73"/>
      <c r="I22" s="116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</row>
    <row r="23" spans="1:11" ht="25.5" customHeight="1">
      <c r="A23" s="35">
        <v>6</v>
      </c>
      <c r="B23" s="88" t="s">
        <v>28</v>
      </c>
      <c r="C23" s="117" t="s">
        <v>29</v>
      </c>
      <c r="D23" s="146">
        <f>VLOOKUP(B23,'[1]Прайс-лист OUTBACKPOWER'!$B$14:$G$277,3,0)</f>
        <v>99200</v>
      </c>
      <c r="E23" s="7">
        <f>VLOOKUP(B23,Веса!A$2:C$223,2,0)</f>
        <v>28.6995515695067</v>
      </c>
      <c r="F23" s="53">
        <v>570</v>
      </c>
      <c r="G23" s="53">
        <v>330</v>
      </c>
      <c r="H23" s="105">
        <v>560</v>
      </c>
      <c r="I23" s="116"/>
      <c r="K23" s="76"/>
    </row>
    <row r="24" spans="1:11" ht="25.5" customHeight="1">
      <c r="A24" s="35">
        <v>7</v>
      </c>
      <c r="B24" s="88" t="s">
        <v>30</v>
      </c>
      <c r="C24" s="117" t="s">
        <v>31</v>
      </c>
      <c r="D24" s="146">
        <f>VLOOKUP(B24,'[1]Прайс-лист OUTBACKPOWER'!$B$14:$G$277,3,0)</f>
        <v>99200</v>
      </c>
      <c r="E24" s="7">
        <f>VLOOKUP(B24,Веса!A$2:C$223,2,0)</f>
        <v>28.6995515695067</v>
      </c>
      <c r="F24" s="53">
        <v>570</v>
      </c>
      <c r="G24" s="53">
        <v>330</v>
      </c>
      <c r="H24" s="105">
        <v>560</v>
      </c>
      <c r="I24" s="116"/>
      <c r="K24" s="76"/>
    </row>
    <row r="25" spans="1:11" ht="25.5" customHeight="1">
      <c r="A25" s="35">
        <v>8</v>
      </c>
      <c r="B25" s="88" t="s">
        <v>32</v>
      </c>
      <c r="C25" s="117" t="s">
        <v>33</v>
      </c>
      <c r="D25" s="146">
        <f>VLOOKUP(B25,'[1]Прайс-лист OUTBACKPOWER'!$B$14:$G$277,3,0)</f>
        <v>99200</v>
      </c>
      <c r="E25" s="7">
        <f>VLOOKUP(B25,Веса!A$2:C$223,2,0)</f>
        <v>28.6995515695067</v>
      </c>
      <c r="F25" s="53">
        <v>570</v>
      </c>
      <c r="G25" s="53">
        <v>330</v>
      </c>
      <c r="H25" s="105">
        <v>560</v>
      </c>
      <c r="I25" s="116"/>
      <c r="K25" s="76"/>
    </row>
    <row r="26" spans="1:232" s="38" customFormat="1" ht="12.75">
      <c r="A26" s="22"/>
      <c r="B26" s="39"/>
      <c r="C26" s="109" t="s">
        <v>34</v>
      </c>
      <c r="D26" s="147"/>
      <c r="E26" s="52"/>
      <c r="F26" s="32"/>
      <c r="G26" s="32"/>
      <c r="H26" s="73"/>
      <c r="I26" s="116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</row>
    <row r="27" spans="1:13" ht="27" customHeight="1">
      <c r="A27" s="35">
        <v>9</v>
      </c>
      <c r="B27" s="88" t="s">
        <v>35</v>
      </c>
      <c r="C27" s="117" t="s">
        <v>36</v>
      </c>
      <c r="D27" s="146">
        <f>VLOOKUP(B27,'[1]Прайс-лист OUTBACKPOWER'!$B$14:$G$277,3,0)</f>
        <v>88000</v>
      </c>
      <c r="E27" s="7">
        <f>VLOOKUP(B27,Веса!A$2:C$223,2,0)</f>
        <v>30.0448430493274</v>
      </c>
      <c r="F27" s="53">
        <v>570</v>
      </c>
      <c r="G27" s="53">
        <v>330</v>
      </c>
      <c r="H27" s="105">
        <v>560</v>
      </c>
      <c r="I27" s="116"/>
      <c r="K27" s="76"/>
      <c r="M27" s="76"/>
    </row>
    <row r="28" spans="1:13" ht="27" customHeight="1">
      <c r="A28" s="35">
        <v>10</v>
      </c>
      <c r="B28" s="88" t="s">
        <v>37</v>
      </c>
      <c r="C28" s="117" t="s">
        <v>38</v>
      </c>
      <c r="D28" s="146">
        <f>VLOOKUP(B28,'[1]Прайс-лист OUTBACKPOWER'!$B$14:$G$277,3,0)</f>
        <v>88000</v>
      </c>
      <c r="E28" s="7">
        <f>VLOOKUP(B28,Веса!A$2:C$223,2,0)</f>
        <v>30.0448430493274</v>
      </c>
      <c r="F28" s="53">
        <v>570</v>
      </c>
      <c r="G28" s="53">
        <v>330</v>
      </c>
      <c r="H28" s="105">
        <v>560</v>
      </c>
      <c r="I28" s="116"/>
      <c r="K28" s="76"/>
      <c r="M28" s="76"/>
    </row>
    <row r="29" spans="1:9" ht="25.5" customHeight="1">
      <c r="A29" s="35">
        <v>11</v>
      </c>
      <c r="B29" s="88" t="s">
        <v>39</v>
      </c>
      <c r="C29" s="117" t="s">
        <v>40</v>
      </c>
      <c r="D29" s="146">
        <f>VLOOKUP(B29,'[1]Прайс-лист OUTBACKPOWER'!$B$14:$G$277,3,0)</f>
        <v>88000</v>
      </c>
      <c r="E29" s="7">
        <f>VLOOKUP(B29,Веса!A$2:C$223,2,0)</f>
        <v>30.0448430493274</v>
      </c>
      <c r="F29" s="53">
        <v>570</v>
      </c>
      <c r="G29" s="53">
        <v>330</v>
      </c>
      <c r="H29" s="105">
        <v>560</v>
      </c>
      <c r="I29" s="116"/>
    </row>
    <row r="30" spans="1:232" s="38" customFormat="1" ht="12.75">
      <c r="A30" s="22"/>
      <c r="B30" s="39"/>
      <c r="C30" s="109" t="s">
        <v>41</v>
      </c>
      <c r="D30" s="147"/>
      <c r="E30" s="52"/>
      <c r="F30" s="32"/>
      <c r="G30" s="32"/>
      <c r="H30" s="73"/>
      <c r="I30" s="116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</row>
    <row r="31" spans="1:13" ht="27" customHeight="1">
      <c r="A31" s="35">
        <v>12</v>
      </c>
      <c r="B31" s="88" t="s">
        <v>42</v>
      </c>
      <c r="C31" s="117" t="s">
        <v>43</v>
      </c>
      <c r="D31" s="146">
        <f>VLOOKUP(B31,'[1]Прайс-лист OUTBACKPOWER'!$B$14:$G$277,3,0)</f>
        <v>88000</v>
      </c>
      <c r="E31" s="7">
        <f>VLOOKUP(B31,Веса!A$2:C$223,2,0)</f>
        <v>30.0448430493274</v>
      </c>
      <c r="F31" s="53">
        <v>570</v>
      </c>
      <c r="G31" s="53">
        <v>330</v>
      </c>
      <c r="H31" s="105">
        <v>560</v>
      </c>
      <c r="I31" s="116"/>
      <c r="K31" s="76"/>
      <c r="M31" s="76"/>
    </row>
    <row r="32" spans="1:13" ht="27" customHeight="1">
      <c r="A32" s="35">
        <v>13</v>
      </c>
      <c r="B32" s="88" t="s">
        <v>44</v>
      </c>
      <c r="C32" s="117" t="s">
        <v>45</v>
      </c>
      <c r="D32" s="146">
        <f>VLOOKUP(B32,'[1]Прайс-лист OUTBACKPOWER'!$B$14:$G$277,3,0)</f>
        <v>88000</v>
      </c>
      <c r="E32" s="7">
        <f>VLOOKUP(B32,Веса!A$2:C$223,2,0)</f>
        <v>30.0448430493274</v>
      </c>
      <c r="F32" s="53">
        <v>570</v>
      </c>
      <c r="G32" s="53">
        <v>330</v>
      </c>
      <c r="H32" s="105">
        <v>560</v>
      </c>
      <c r="I32" s="116"/>
      <c r="K32" s="76"/>
      <c r="M32" s="76"/>
    </row>
    <row r="33" spans="1:9" ht="27" customHeight="1">
      <c r="A33" s="35">
        <v>14</v>
      </c>
      <c r="B33" s="88" t="s">
        <v>46</v>
      </c>
      <c r="C33" s="117" t="s">
        <v>47</v>
      </c>
      <c r="D33" s="146">
        <f>VLOOKUP(B33,'[1]Прайс-лист OUTBACKPOWER'!$B$14:$G$277,3,0)</f>
        <v>88000</v>
      </c>
      <c r="E33" s="7">
        <f>VLOOKUP(B33,Веса!A$2:C$223,2,0)</f>
        <v>30.0448430493274</v>
      </c>
      <c r="F33" s="53">
        <v>570</v>
      </c>
      <c r="G33" s="53">
        <v>330</v>
      </c>
      <c r="H33" s="105">
        <v>560</v>
      </c>
      <c r="I33" s="116"/>
    </row>
    <row r="34" spans="1:232" s="38" customFormat="1" ht="12.75">
      <c r="A34" s="22"/>
      <c r="B34" s="39"/>
      <c r="C34" s="109" t="s">
        <v>48</v>
      </c>
      <c r="D34" s="147"/>
      <c r="E34" s="52"/>
      <c r="F34" s="32"/>
      <c r="G34" s="32"/>
      <c r="H34" s="73"/>
      <c r="I34" s="116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</row>
    <row r="35" spans="1:9" ht="27" customHeight="1">
      <c r="A35" s="35">
        <v>15</v>
      </c>
      <c r="B35" s="88" t="s">
        <v>49</v>
      </c>
      <c r="C35" s="117" t="s">
        <v>50</v>
      </c>
      <c r="D35" s="146">
        <f>VLOOKUP(B35,'[1]Прайс-лист OUTBACKPOWER'!$B$14:$G$277,3,0)</f>
        <v>49536</v>
      </c>
      <c r="E35" s="7">
        <f>VLOOKUP(B35,Веса!A$2:C$223,2,0)</f>
        <v>25.56</v>
      </c>
      <c r="F35" s="53">
        <v>570</v>
      </c>
      <c r="G35" s="53">
        <v>330</v>
      </c>
      <c r="H35" s="105">
        <v>560</v>
      </c>
      <c r="I35" s="116"/>
    </row>
    <row r="36" spans="1:9" ht="25.5" customHeight="1">
      <c r="A36" s="35">
        <v>16</v>
      </c>
      <c r="B36" s="88" t="s">
        <v>51</v>
      </c>
      <c r="C36" s="117" t="s">
        <v>50</v>
      </c>
      <c r="D36" s="146">
        <f>VLOOKUP(B36,'[1]Прайс-лист OUTBACKPOWER'!$B$14:$G$277,3,0)</f>
        <v>49536</v>
      </c>
      <c r="E36" s="7">
        <f>VLOOKUP(B36,Веса!A$2:C$223,2,0)</f>
        <v>25.56</v>
      </c>
      <c r="F36" s="53">
        <v>570</v>
      </c>
      <c r="G36" s="53">
        <v>330</v>
      </c>
      <c r="H36" s="105">
        <v>560</v>
      </c>
      <c r="I36" s="116"/>
    </row>
    <row r="37" spans="1:9" ht="25.5" customHeight="1">
      <c r="A37" s="35">
        <v>17</v>
      </c>
      <c r="B37" s="88" t="s">
        <v>52</v>
      </c>
      <c r="C37" s="117" t="s">
        <v>53</v>
      </c>
      <c r="D37" s="146">
        <f>VLOOKUP(B37,'[1]Прайс-лист OUTBACKPOWER'!$B$14:$G$277,3,0)</f>
        <v>49536</v>
      </c>
      <c r="E37" s="7">
        <f>VLOOKUP(B37,Веса!A$2:C$223,2,0)</f>
        <v>25.56</v>
      </c>
      <c r="F37" s="53">
        <v>570</v>
      </c>
      <c r="G37" s="53">
        <v>330</v>
      </c>
      <c r="H37" s="105">
        <v>560</v>
      </c>
      <c r="I37" s="116"/>
    </row>
    <row r="38" spans="1:232" s="38" customFormat="1" ht="12.75">
      <c r="A38" s="22"/>
      <c r="B38" s="39"/>
      <c r="C38" s="109" t="s">
        <v>54</v>
      </c>
      <c r="D38" s="147"/>
      <c r="E38" s="52"/>
      <c r="F38" s="32"/>
      <c r="G38" s="32"/>
      <c r="H38" s="73"/>
      <c r="I38" s="116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</row>
    <row r="39" spans="1:9" ht="25.5" customHeight="1">
      <c r="A39" s="35">
        <v>18</v>
      </c>
      <c r="B39" s="88" t="s">
        <v>55</v>
      </c>
      <c r="C39" s="117" t="s">
        <v>36</v>
      </c>
      <c r="D39" s="146">
        <f>VLOOKUP(B39,'[1]Прайс-лист OUTBACKPOWER'!$B$14:$G$277,3,0)</f>
        <v>88000</v>
      </c>
      <c r="E39" s="7">
        <f>VLOOKUP(B39,Веса!A$2:C$223,2,0)</f>
        <v>28</v>
      </c>
      <c r="F39" s="53">
        <v>570</v>
      </c>
      <c r="G39" s="53">
        <v>330</v>
      </c>
      <c r="H39" s="105">
        <v>560</v>
      </c>
      <c r="I39" s="116"/>
    </row>
    <row r="40" spans="1:9" ht="25.5" customHeight="1">
      <c r="A40" s="35">
        <v>19</v>
      </c>
      <c r="B40" s="88" t="s">
        <v>56</v>
      </c>
      <c r="C40" s="117" t="s">
        <v>38</v>
      </c>
      <c r="D40" s="146">
        <f>VLOOKUP(B40,'[1]Прайс-лист OUTBACKPOWER'!$B$14:$G$277,3,0)</f>
        <v>88000</v>
      </c>
      <c r="E40" s="7">
        <f>VLOOKUP(B40,Веса!A$2:C$223,2,0)</f>
        <v>28</v>
      </c>
      <c r="F40" s="53">
        <v>570</v>
      </c>
      <c r="G40" s="53">
        <v>330</v>
      </c>
      <c r="H40" s="105">
        <v>560</v>
      </c>
      <c r="I40" s="116"/>
    </row>
    <row r="41" spans="1:9" ht="25.5" customHeight="1">
      <c r="A41" s="35">
        <v>20</v>
      </c>
      <c r="B41" s="88" t="s">
        <v>57</v>
      </c>
      <c r="C41" s="117" t="s">
        <v>40</v>
      </c>
      <c r="D41" s="146">
        <f>VLOOKUP(B41,'[1]Прайс-лист OUTBACKPOWER'!$B$14:$G$277,3,0)</f>
        <v>88000</v>
      </c>
      <c r="E41" s="7">
        <f>VLOOKUP(B41,Веса!A$2:C$223,2,0)</f>
        <v>28</v>
      </c>
      <c r="F41" s="53">
        <v>570</v>
      </c>
      <c r="G41" s="53">
        <v>330</v>
      </c>
      <c r="H41" s="105">
        <v>560</v>
      </c>
      <c r="I41" s="116"/>
    </row>
    <row r="42" spans="1:9" ht="25.5" customHeight="1">
      <c r="A42" s="35">
        <v>21</v>
      </c>
      <c r="B42" s="88" t="s">
        <v>58</v>
      </c>
      <c r="C42" s="117" t="s">
        <v>22</v>
      </c>
      <c r="D42" s="146">
        <f>VLOOKUP(B42,'[1]Прайс-лист OUTBACKPOWER'!$B$14:$G$277,3,0)</f>
        <v>99200</v>
      </c>
      <c r="E42" s="7">
        <f>VLOOKUP(B42,Веса!A$2:C$223,2,0)</f>
        <v>30</v>
      </c>
      <c r="F42" s="53">
        <v>570</v>
      </c>
      <c r="G42" s="53">
        <v>330</v>
      </c>
      <c r="H42" s="105">
        <v>560</v>
      </c>
      <c r="I42" s="116"/>
    </row>
    <row r="43" spans="1:9" ht="25.5" customHeight="1">
      <c r="A43" s="35">
        <v>22</v>
      </c>
      <c r="B43" s="88" t="s">
        <v>59</v>
      </c>
      <c r="C43" s="117" t="s">
        <v>24</v>
      </c>
      <c r="D43" s="146">
        <f>VLOOKUP(B43,'[1]Прайс-лист OUTBACKPOWER'!$B$14:$G$277,3,0)</f>
        <v>99200</v>
      </c>
      <c r="E43" s="7">
        <f>VLOOKUP(B43,Веса!A$2:C$223,2,0)</f>
        <v>30</v>
      </c>
      <c r="F43" s="53">
        <v>570</v>
      </c>
      <c r="G43" s="53">
        <v>330</v>
      </c>
      <c r="H43" s="105">
        <v>560</v>
      </c>
      <c r="I43" s="116"/>
    </row>
    <row r="44" spans="1:9" ht="25.5" customHeight="1">
      <c r="A44" s="35">
        <v>23</v>
      </c>
      <c r="B44" s="88" t="s">
        <v>60</v>
      </c>
      <c r="C44" s="117" t="s">
        <v>26</v>
      </c>
      <c r="D44" s="146">
        <f>VLOOKUP(B44,'[1]Прайс-лист OUTBACKPOWER'!$B$14:$G$277,3,0)</f>
        <v>99200</v>
      </c>
      <c r="E44" s="7">
        <f>VLOOKUP(B44,Веса!A$2:C$223,2,0)</f>
        <v>30</v>
      </c>
      <c r="F44" s="53">
        <v>570</v>
      </c>
      <c r="G44" s="53">
        <v>330</v>
      </c>
      <c r="H44" s="105">
        <v>560</v>
      </c>
      <c r="I44" s="116"/>
    </row>
    <row r="45" spans="1:232" s="38" customFormat="1" ht="12.75">
      <c r="A45" s="22"/>
      <c r="B45" s="39"/>
      <c r="C45" s="109" t="s">
        <v>61</v>
      </c>
      <c r="D45" s="147"/>
      <c r="E45" s="52"/>
      <c r="F45" s="32"/>
      <c r="G45" s="32"/>
      <c r="H45" s="73"/>
      <c r="I45" s="116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</row>
    <row r="46" spans="1:13" ht="12.75">
      <c r="A46" s="35">
        <v>24</v>
      </c>
      <c r="B46" s="88" t="s">
        <v>62</v>
      </c>
      <c r="C46" s="117" t="s">
        <v>63</v>
      </c>
      <c r="D46" s="146">
        <f>VLOOKUP(B46,'[1]Прайс-лист OUTBACKPOWER'!$B$14:$G$277,3,0)</f>
        <v>33032</v>
      </c>
      <c r="E46" s="7">
        <f>VLOOKUP(B46,Веса!A$2:C$223,2,0)</f>
        <v>7.17488789237668</v>
      </c>
      <c r="F46" s="53">
        <v>530</v>
      </c>
      <c r="G46" s="53">
        <v>270</v>
      </c>
      <c r="H46" s="105">
        <v>250</v>
      </c>
      <c r="I46" s="116"/>
      <c r="J46" s="45"/>
      <c r="M46" s="76"/>
    </row>
    <row r="47" spans="1:13" ht="12.75">
      <c r="A47" s="35">
        <v>25</v>
      </c>
      <c r="B47" s="88" t="s">
        <v>64</v>
      </c>
      <c r="C47" s="117" t="s">
        <v>65</v>
      </c>
      <c r="D47" s="146">
        <f>VLOOKUP(B47,'[1]Прайс-лист OUTBACKPOWER'!$B$14:$G$277,3,0)</f>
        <v>29935</v>
      </c>
      <c r="E47" s="7">
        <f>VLOOKUP(B47,Веса!A$2:C$223,2,0)</f>
        <v>6.2780269058296</v>
      </c>
      <c r="F47" s="53">
        <v>460</v>
      </c>
      <c r="G47" s="53">
        <v>300</v>
      </c>
      <c r="H47" s="105">
        <v>200</v>
      </c>
      <c r="I47" s="116"/>
      <c r="J47" s="45"/>
      <c r="K47" s="36"/>
      <c r="M47" s="76"/>
    </row>
    <row r="48" spans="1:232" s="38" customFormat="1" ht="12.75">
      <c r="A48" s="22"/>
      <c r="B48" s="39"/>
      <c r="C48" s="3" t="s">
        <v>66</v>
      </c>
      <c r="D48" s="147"/>
      <c r="E48" s="52"/>
      <c r="F48" s="32"/>
      <c r="G48" s="32"/>
      <c r="H48" s="73"/>
      <c r="I48" s="116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</row>
    <row r="49" spans="1:9" ht="12.75">
      <c r="A49" s="35">
        <v>26</v>
      </c>
      <c r="B49" s="88" t="s">
        <v>67</v>
      </c>
      <c r="C49" s="117" t="s">
        <v>68</v>
      </c>
      <c r="D49" s="146">
        <f>VLOOKUP(B49,'[1]Прайс-лист OUTBACKPOWER'!$B$14:$G$277,3,0)</f>
        <v>11808</v>
      </c>
      <c r="E49" s="7">
        <f>VLOOKUP(B49,Веса!A$2:C$223,2,0)</f>
        <v>1.34529147982063</v>
      </c>
      <c r="F49" s="53">
        <v>345</v>
      </c>
      <c r="G49" s="53">
        <v>230</v>
      </c>
      <c r="H49" s="105">
        <v>85</v>
      </c>
      <c r="I49" s="116"/>
    </row>
    <row r="50" spans="1:13" ht="12.75">
      <c r="A50" s="35">
        <v>27</v>
      </c>
      <c r="B50" s="88" t="s">
        <v>69</v>
      </c>
      <c r="C50" s="117" t="s">
        <v>70</v>
      </c>
      <c r="D50" s="146">
        <f>VLOOKUP(B50,'[1]Прайс-лист OUTBACKPOWER'!$B$14:$G$277,3,0)</f>
        <v>11808</v>
      </c>
      <c r="E50" s="7">
        <f>VLOOKUP(B50,Веса!A$2:C$223,2,0)</f>
        <v>1.34529147982063</v>
      </c>
      <c r="F50" s="53">
        <v>345</v>
      </c>
      <c r="G50" s="53">
        <v>230</v>
      </c>
      <c r="H50" s="105">
        <v>85</v>
      </c>
      <c r="I50" s="116"/>
      <c r="K50" s="76"/>
      <c r="M50" s="76"/>
    </row>
    <row r="51" spans="1:13" ht="12.75">
      <c r="A51" s="35">
        <v>28</v>
      </c>
      <c r="B51" s="88" t="s">
        <v>71</v>
      </c>
      <c r="C51" s="117" t="s">
        <v>72</v>
      </c>
      <c r="D51" s="146">
        <f>VLOOKUP(B51,'[1]Прайс-лист OUTBACKPOWER'!$B$14:$G$277,3,0)</f>
        <v>11808</v>
      </c>
      <c r="E51" s="7">
        <f>VLOOKUP(B51,Веса!A$2:C$223,2,0)</f>
        <v>1.34529147982063</v>
      </c>
      <c r="F51" s="53">
        <v>345</v>
      </c>
      <c r="G51" s="53">
        <v>230</v>
      </c>
      <c r="H51" s="105">
        <v>85</v>
      </c>
      <c r="I51" s="116"/>
      <c r="M51" s="76"/>
    </row>
    <row r="52" spans="1:13" ht="25.5" customHeight="1">
      <c r="A52" s="35">
        <v>29</v>
      </c>
      <c r="B52" s="88" t="s">
        <v>73</v>
      </c>
      <c r="C52" s="117" t="s">
        <v>74</v>
      </c>
      <c r="D52" s="146">
        <f>VLOOKUP(B52,'[1]Прайс-лист OUTBACKPOWER'!$B$14:$G$277,3,0)</f>
        <v>22400</v>
      </c>
      <c r="E52" s="7"/>
      <c r="F52" s="53">
        <v>345</v>
      </c>
      <c r="G52" s="53">
        <v>230</v>
      </c>
      <c r="H52" s="105">
        <v>85</v>
      </c>
      <c r="I52" s="116"/>
      <c r="M52" s="76"/>
    </row>
    <row r="53" spans="1:232" s="38" customFormat="1" ht="12.75">
      <c r="A53" s="22"/>
      <c r="B53" s="39"/>
      <c r="C53" s="3" t="s">
        <v>75</v>
      </c>
      <c r="D53" s="147"/>
      <c r="E53" s="52"/>
      <c r="F53" s="32"/>
      <c r="G53" s="32"/>
      <c r="H53" s="73"/>
      <c r="I53" s="116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</row>
    <row r="54" spans="1:13" ht="12.75">
      <c r="A54" s="35">
        <v>30</v>
      </c>
      <c r="B54" s="88" t="s">
        <v>76</v>
      </c>
      <c r="C54" s="117" t="s">
        <v>77</v>
      </c>
      <c r="D54" s="146">
        <f>VLOOKUP(B54,'[1]Прайс-лист OUTBACKPOWER'!$B$14:$G$277,3,0)</f>
        <v>16651</v>
      </c>
      <c r="E54" s="7">
        <f>VLOOKUP(B54,Веса!A$2:C$223,2,0)</f>
        <v>0.896860986547085</v>
      </c>
      <c r="F54" s="53">
        <v>292</v>
      </c>
      <c r="G54" s="53">
        <v>228</v>
      </c>
      <c r="H54" s="105">
        <v>540</v>
      </c>
      <c r="I54" s="116"/>
      <c r="M54" s="76"/>
    </row>
    <row r="55" spans="1:13" ht="12.75">
      <c r="A55" s="35">
        <v>31</v>
      </c>
      <c r="B55" s="88" t="s">
        <v>78</v>
      </c>
      <c r="C55" s="117" t="s">
        <v>79</v>
      </c>
      <c r="D55" s="146">
        <f>VLOOKUP(B55,'[1]Прайс-лист OUTBACKPOWER'!$B$14:$G$277,3,0)</f>
        <v>1920</v>
      </c>
      <c r="E55" s="7">
        <f>VLOOKUP(B55,Веса!A$2:C$223,2,0)</f>
        <v>0.448430493273543</v>
      </c>
      <c r="F55" s="53">
        <v>110</v>
      </c>
      <c r="G55" s="53">
        <v>110</v>
      </c>
      <c r="H55" s="105">
        <v>110</v>
      </c>
      <c r="I55" s="116"/>
      <c r="M55" s="76"/>
    </row>
    <row r="56" spans="1:232" s="38" customFormat="1" ht="12.75">
      <c r="A56" s="22"/>
      <c r="B56" s="39"/>
      <c r="C56" s="3" t="s">
        <v>80</v>
      </c>
      <c r="D56" s="147"/>
      <c r="E56" s="52"/>
      <c r="F56" s="32"/>
      <c r="G56" s="32"/>
      <c r="H56" s="73"/>
      <c r="I56" s="116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  <c r="HU56" s="104"/>
      <c r="HV56" s="104"/>
      <c r="HW56" s="104"/>
      <c r="HX56" s="104"/>
    </row>
    <row r="57" spans="1:13" ht="38.25" customHeight="1">
      <c r="A57" s="35">
        <v>32</v>
      </c>
      <c r="B57" s="88" t="s">
        <v>81</v>
      </c>
      <c r="C57" s="117" t="s">
        <v>82</v>
      </c>
      <c r="D57" s="146">
        <f>VLOOKUP(B57,'[1]Прайс-лист OUTBACKPOWER'!$B$14:$G$277,3,0)</f>
        <v>15868</v>
      </c>
      <c r="E57" s="7">
        <f>VLOOKUP(B57,Веса!A$2:C$223,2,0)</f>
        <v>1.34529147982063</v>
      </c>
      <c r="F57" s="53">
        <v>345</v>
      </c>
      <c r="G57" s="53">
        <v>230</v>
      </c>
      <c r="H57" s="105">
        <v>85</v>
      </c>
      <c r="I57" s="116"/>
      <c r="M57" s="76"/>
    </row>
    <row r="58" spans="1:13" ht="38.25" customHeight="1">
      <c r="A58" s="35">
        <v>33</v>
      </c>
      <c r="B58" s="88" t="s">
        <v>83</v>
      </c>
      <c r="C58" s="117" t="s">
        <v>84</v>
      </c>
      <c r="D58" s="146">
        <f>VLOOKUP(B58,'[1]Прайс-лист OUTBACKPOWER'!$B$14:$G$277,3,0)</f>
        <v>8567</v>
      </c>
      <c r="E58" s="7">
        <f>VLOOKUP(B58,Веса!A$2:C$223,2,0)</f>
        <v>1.34529147982063</v>
      </c>
      <c r="F58" s="53">
        <v>345</v>
      </c>
      <c r="G58" s="53">
        <v>230</v>
      </c>
      <c r="H58" s="105">
        <v>85</v>
      </c>
      <c r="I58" s="116"/>
      <c r="M58" s="76"/>
    </row>
    <row r="59" spans="1:232" s="38" customFormat="1" ht="12.75">
      <c r="A59" s="22"/>
      <c r="B59" s="39"/>
      <c r="C59" s="3" t="s">
        <v>85</v>
      </c>
      <c r="D59" s="147"/>
      <c r="E59" s="52"/>
      <c r="F59" s="32"/>
      <c r="G59" s="32"/>
      <c r="H59" s="73"/>
      <c r="I59" s="116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</row>
    <row r="60" spans="1:9" ht="25.5" customHeight="1">
      <c r="A60" s="35">
        <v>34</v>
      </c>
      <c r="B60" s="88" t="s">
        <v>86</v>
      </c>
      <c r="C60" s="117" t="s">
        <v>87</v>
      </c>
      <c r="D60" s="146">
        <f>VLOOKUP(B60,'[1]Прайс-лист OUTBACKPOWER'!$B$14:$G$277,3,0)</f>
        <v>4370</v>
      </c>
      <c r="E60" s="7">
        <f>VLOOKUP(B60,Веса!A$2:C$223,2,0)</f>
        <v>2.69058295964126</v>
      </c>
      <c r="F60" s="53"/>
      <c r="G60" s="53"/>
      <c r="H60" s="105"/>
      <c r="I60" s="116"/>
    </row>
    <row r="61" spans="1:9" ht="25.5" customHeight="1">
      <c r="A61" s="35">
        <f>A60+1</f>
        <v>35</v>
      </c>
      <c r="B61" s="88" t="s">
        <v>88</v>
      </c>
      <c r="C61" s="117" t="s">
        <v>89</v>
      </c>
      <c r="D61" s="146">
        <f>VLOOKUP(B61,'[1]Прайс-лист OUTBACKPOWER'!$B$14:$G$277,3,0)</f>
        <v>8283</v>
      </c>
      <c r="E61" s="7">
        <f>VLOOKUP(B61,Веса!A$2:C$223,2,0)</f>
        <v>4.48430493273543</v>
      </c>
      <c r="F61" s="53">
        <v>415</v>
      </c>
      <c r="G61" s="53">
        <v>310</v>
      </c>
      <c r="H61" s="105">
        <v>165</v>
      </c>
      <c r="I61" s="116"/>
    </row>
    <row r="62" spans="1:9" ht="25.5" customHeight="1">
      <c r="A62" s="35">
        <f>A61+1</f>
        <v>36</v>
      </c>
      <c r="B62" s="88" t="s">
        <v>90</v>
      </c>
      <c r="C62" s="117" t="s">
        <v>91</v>
      </c>
      <c r="D62" s="146">
        <f>VLOOKUP(B62,'[1]Прайс-лист OUTBACKPOWER'!$B$14:$G$277,3,0)</f>
        <v>12861</v>
      </c>
      <c r="E62" s="7">
        <f>VLOOKUP(B62,Веса!A$2:C$223,2,0)</f>
        <v>4.48430493273543</v>
      </c>
      <c r="F62" s="53">
        <v>415</v>
      </c>
      <c r="G62" s="53">
        <v>310</v>
      </c>
      <c r="H62" s="105">
        <v>165</v>
      </c>
      <c r="I62" s="116"/>
    </row>
    <row r="63" spans="1:9" s="104" customFormat="1" ht="25.5" customHeight="1">
      <c r="A63" s="35">
        <f>A62+1</f>
        <v>37</v>
      </c>
      <c r="B63" s="113" t="s">
        <v>92</v>
      </c>
      <c r="C63" s="117" t="s">
        <v>93</v>
      </c>
      <c r="D63" s="146">
        <f>VLOOKUP(B63,'[1]Прайс-лист OUTBACKPOWER'!$B$14:$G$277,3,0)</f>
        <v>15744</v>
      </c>
      <c r="E63" s="7">
        <f>VLOOKUP(B63,Веса!A$2:C$223,2,0)</f>
        <v>5.82959641255605</v>
      </c>
      <c r="F63" s="53">
        <v>415</v>
      </c>
      <c r="G63" s="53">
        <v>310</v>
      </c>
      <c r="H63" s="105">
        <v>165</v>
      </c>
      <c r="I63" s="116"/>
    </row>
    <row r="64" spans="1:232" s="38" customFormat="1" ht="12.75">
      <c r="A64" s="22"/>
      <c r="B64" s="39"/>
      <c r="C64" s="3" t="s">
        <v>94</v>
      </c>
      <c r="D64" s="147"/>
      <c r="E64" s="52"/>
      <c r="F64" s="32"/>
      <c r="G64" s="32"/>
      <c r="H64" s="73"/>
      <c r="I64" s="116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</row>
    <row r="65" spans="1:9" ht="12.75">
      <c r="A65" s="35">
        <v>38</v>
      </c>
      <c r="B65" s="88" t="s">
        <v>95</v>
      </c>
      <c r="C65" s="117" t="s">
        <v>96</v>
      </c>
      <c r="D65" s="146">
        <f>VLOOKUP(B65,'[1]Прайс-лист OUTBACKPOWER'!$B$14:$G$277,3,0)</f>
        <v>7450</v>
      </c>
      <c r="E65" s="7">
        <f>VLOOKUP(B65,Веса!A$2:C$223,2,0)</f>
        <v>4.93273542600897</v>
      </c>
      <c r="F65" s="53">
        <v>1220</v>
      </c>
      <c r="G65" s="53">
        <v>580</v>
      </c>
      <c r="H65" s="105">
        <v>40</v>
      </c>
      <c r="I65" s="116"/>
    </row>
    <row r="66" spans="1:9" ht="25.5" customHeight="1">
      <c r="A66" s="35">
        <f aca="true" t="shared" si="0" ref="A66:A76">A65+1</f>
        <v>39</v>
      </c>
      <c r="B66" s="88" t="s">
        <v>97</v>
      </c>
      <c r="C66" s="117" t="s">
        <v>98</v>
      </c>
      <c r="D66" s="146">
        <f>VLOOKUP(B66,'[1]Прайс-лист OUTBACKPOWER'!$B$14:$G$277,3,0)</f>
        <v>6400</v>
      </c>
      <c r="E66" s="7" t="e">
        <f>VLOOKUP(B66,Веса!A$2:C$223,2,0)</f>
        <v>#N/A</v>
      </c>
      <c r="F66" s="53"/>
      <c r="G66" s="53"/>
      <c r="H66" s="105"/>
      <c r="I66" s="116"/>
    </row>
    <row r="67" spans="1:9" ht="12.75">
      <c r="A67" s="35">
        <f t="shared" si="0"/>
        <v>40</v>
      </c>
      <c r="B67" s="88" t="s">
        <v>99</v>
      </c>
      <c r="C67" s="117" t="s">
        <v>100</v>
      </c>
      <c r="D67" s="146">
        <f>VLOOKUP(B67,'[1]Прайс-лист OUTBACKPOWER'!$B$14:$G$277,3,0)</f>
        <v>14576</v>
      </c>
      <c r="E67" s="7">
        <f>VLOOKUP(B67,Веса!A$2:C$223,2,0)</f>
        <v>6.2780269058296</v>
      </c>
      <c r="F67" s="53">
        <v>520</v>
      </c>
      <c r="G67" s="53">
        <v>345</v>
      </c>
      <c r="H67" s="105">
        <v>380</v>
      </c>
      <c r="I67" s="116"/>
    </row>
    <row r="68" spans="1:9" ht="12.75">
      <c r="A68" s="35">
        <f t="shared" si="0"/>
        <v>41</v>
      </c>
      <c r="B68" s="88" t="s">
        <v>101</v>
      </c>
      <c r="C68" s="117" t="s">
        <v>102</v>
      </c>
      <c r="D68" s="146">
        <f>VLOOKUP(B68,'[1]Прайс-лист OUTBACKPOWER'!$B$14:$G$277,3,0)</f>
        <v>14576</v>
      </c>
      <c r="E68" s="7">
        <f>VLOOKUP(B68,Веса!A$2:C$223,2,0)</f>
        <v>6.2780269058296</v>
      </c>
      <c r="F68" s="53">
        <v>520</v>
      </c>
      <c r="G68" s="53">
        <v>345</v>
      </c>
      <c r="H68" s="105">
        <v>380</v>
      </c>
      <c r="I68" s="116"/>
    </row>
    <row r="69" spans="1:9" ht="12.75">
      <c r="A69" s="35">
        <f t="shared" si="0"/>
        <v>42</v>
      </c>
      <c r="B69" s="88" t="s">
        <v>103</v>
      </c>
      <c r="C69" s="117" t="s">
        <v>104</v>
      </c>
      <c r="D69" s="146">
        <f>VLOOKUP(B69,'[1]Прайс-лист OUTBACKPOWER'!$B$14:$G$277,3,0)</f>
        <v>29120</v>
      </c>
      <c r="E69" s="7">
        <f>VLOOKUP(B69,Веса!A$2:C$223,2,0)</f>
        <v>10.762331838565</v>
      </c>
      <c r="F69" s="53"/>
      <c r="G69" s="53"/>
      <c r="H69" s="105"/>
      <c r="I69" s="116"/>
    </row>
    <row r="70" spans="1:9" ht="12.75">
      <c r="A70" s="35">
        <f t="shared" si="0"/>
        <v>43</v>
      </c>
      <c r="B70" s="88" t="s">
        <v>105</v>
      </c>
      <c r="C70" s="117" t="s">
        <v>106</v>
      </c>
      <c r="D70" s="146">
        <f>VLOOKUP(B70,'[1]Прайс-лист OUTBACKPOWER'!$B$14:$G$277,3,0)</f>
        <v>29120</v>
      </c>
      <c r="E70" s="7">
        <f>VLOOKUP(B70,Веса!A$2:C$223,2,0)</f>
        <v>10.762331838565</v>
      </c>
      <c r="F70" s="53"/>
      <c r="G70" s="53"/>
      <c r="H70" s="105"/>
      <c r="I70" s="116"/>
    </row>
    <row r="71" spans="1:9" ht="12.75">
      <c r="A71" s="35">
        <f t="shared" si="0"/>
        <v>44</v>
      </c>
      <c r="B71" s="88" t="s">
        <v>107</v>
      </c>
      <c r="C71" s="117" t="s">
        <v>108</v>
      </c>
      <c r="D71" s="146">
        <f>VLOOKUP(B71,'[1]Прайс-лист OUTBACKPOWER'!$B$14:$G$277,3,0)</f>
        <v>1711</v>
      </c>
      <c r="E71" s="7">
        <f>VLOOKUP(B71,Веса!A$2:C$223,2,0)</f>
        <v>0.448430493273543</v>
      </c>
      <c r="F71" s="53">
        <v>265</v>
      </c>
      <c r="G71" s="53">
        <v>240</v>
      </c>
      <c r="H71" s="105">
        <v>160</v>
      </c>
      <c r="I71" s="116"/>
    </row>
    <row r="72" spans="1:9" ht="12.75">
      <c r="A72" s="35">
        <f t="shared" si="0"/>
        <v>45</v>
      </c>
      <c r="B72" s="88" t="s">
        <v>109</v>
      </c>
      <c r="C72" s="117" t="s">
        <v>110</v>
      </c>
      <c r="D72" s="146">
        <f>VLOOKUP(B72,'[1]Прайс-лист OUTBACKPOWER'!$B$14:$G$277,3,0)</f>
        <v>998</v>
      </c>
      <c r="E72" s="7" t="e">
        <f>VLOOKUP(B72,Веса!A$2:C$223,2,0)</f>
        <v>#N/A</v>
      </c>
      <c r="F72" s="53"/>
      <c r="G72" s="53"/>
      <c r="H72" s="105"/>
      <c r="I72" s="116"/>
    </row>
    <row r="73" spans="1:9" ht="12.75">
      <c r="A73" s="35">
        <f t="shared" si="0"/>
        <v>46</v>
      </c>
      <c r="B73" s="88" t="s">
        <v>111</v>
      </c>
      <c r="C73" s="117" t="s">
        <v>112</v>
      </c>
      <c r="D73" s="146">
        <f>VLOOKUP(B73,'[1]Прайс-лист OUTBACKPOWER'!$B$14:$G$277,3,0)</f>
        <v>1711</v>
      </c>
      <c r="E73" s="7">
        <f>VLOOKUP(B73,Веса!A$2:C$223,2,0)</f>
        <v>0.672645739910314</v>
      </c>
      <c r="F73" s="53">
        <v>230</v>
      </c>
      <c r="G73" s="53">
        <v>230</v>
      </c>
      <c r="H73" s="105">
        <v>155</v>
      </c>
      <c r="I73" s="116"/>
    </row>
    <row r="74" spans="1:9" ht="12.75">
      <c r="A74" s="35">
        <f t="shared" si="0"/>
        <v>47</v>
      </c>
      <c r="B74" s="88" t="s">
        <v>113</v>
      </c>
      <c r="C74" s="117" t="s">
        <v>114</v>
      </c>
      <c r="D74" s="146">
        <f>VLOOKUP(B74,'[1]Прайс-лист OUTBACKPOWER'!$B$14:$G$277,3,0)</f>
        <v>998</v>
      </c>
      <c r="E74" s="7" t="e">
        <f>VLOOKUP(B74,Веса!A$2:C$223,2,0)</f>
        <v>#N/A</v>
      </c>
      <c r="F74" s="53"/>
      <c r="G74" s="53"/>
      <c r="H74" s="105"/>
      <c r="I74" s="116"/>
    </row>
    <row r="75" spans="1:9" ht="12.75">
      <c r="A75" s="35">
        <f t="shared" si="0"/>
        <v>48</v>
      </c>
      <c r="B75" s="88" t="s">
        <v>115</v>
      </c>
      <c r="C75" s="117" t="s">
        <v>116</v>
      </c>
      <c r="D75" s="146">
        <f>VLOOKUP(B75,'[1]Прайс-лист OUTBACKPOWER'!$B$14:$G$277,3,0)</f>
        <v>1483</v>
      </c>
      <c r="E75" s="7">
        <f>VLOOKUP(B75,Веса!A$2:C$223,2,0)</f>
        <v>0.448430493273543</v>
      </c>
      <c r="F75" s="53"/>
      <c r="G75" s="53"/>
      <c r="H75" s="105"/>
      <c r="I75" s="116"/>
    </row>
    <row r="76" spans="1:9" ht="12.75">
      <c r="A76" s="35">
        <f t="shared" si="0"/>
        <v>49</v>
      </c>
      <c r="B76" s="88" t="s">
        <v>117</v>
      </c>
      <c r="C76" s="117" t="s">
        <v>118</v>
      </c>
      <c r="D76" s="146">
        <f>VLOOKUP(B76,'[1]Прайс-лист OUTBACKPOWER'!$B$14:$G$277,3,0)</f>
        <v>2243</v>
      </c>
      <c r="E76" s="7">
        <f>VLOOKUP(B76,Веса!A$2:C$223,2,0)</f>
        <v>0.448430493273543</v>
      </c>
      <c r="F76" s="53"/>
      <c r="G76" s="53"/>
      <c r="H76" s="105"/>
      <c r="I76" s="116"/>
    </row>
    <row r="77" spans="1:232" s="38" customFormat="1" ht="12.75">
      <c r="A77" s="22"/>
      <c r="B77" s="39"/>
      <c r="C77" s="3" t="s">
        <v>119</v>
      </c>
      <c r="D77" s="147"/>
      <c r="E77" s="52"/>
      <c r="F77" s="32"/>
      <c r="G77" s="32"/>
      <c r="H77" s="73"/>
      <c r="I77" s="116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</row>
    <row r="78" spans="1:13" ht="12.75">
      <c r="A78" s="35">
        <v>50</v>
      </c>
      <c r="B78" s="113" t="s">
        <v>120</v>
      </c>
      <c r="C78" s="113" t="s">
        <v>121</v>
      </c>
      <c r="D78" s="146">
        <f>VLOOKUP(B78,'[1]Прайс-лист OUTBACKPOWER'!$B$14:$G$277,3,0)</f>
        <v>1600</v>
      </c>
      <c r="E78" s="7">
        <f>VLOOKUP(B78,Веса!A$2:C$223,2,0)</f>
        <v>0</v>
      </c>
      <c r="F78" s="53"/>
      <c r="G78" s="53"/>
      <c r="H78" s="105"/>
      <c r="I78" s="116"/>
      <c r="M78" s="76"/>
    </row>
    <row r="79" spans="1:13" ht="12.75">
      <c r="A79" s="35">
        <f aca="true" t="shared" si="1" ref="A79:A91">A78+1</f>
        <v>51</v>
      </c>
      <c r="B79" s="113" t="s">
        <v>122</v>
      </c>
      <c r="C79" s="113" t="s">
        <v>123</v>
      </c>
      <c r="D79" s="146">
        <f>VLOOKUP(B79,'[1]Прайс-лист OUTBACKPOWER'!$B$14:$G$277,3,0)</f>
        <v>1600</v>
      </c>
      <c r="E79" s="7">
        <f>VLOOKUP(B79,Веса!A$2:C$223,2,0)</f>
        <v>0</v>
      </c>
      <c r="F79" s="53"/>
      <c r="G79" s="53"/>
      <c r="H79" s="105"/>
      <c r="I79" s="116"/>
      <c r="M79" s="76"/>
    </row>
    <row r="80" spans="1:13" ht="12.75">
      <c r="A80" s="35">
        <f t="shared" si="1"/>
        <v>52</v>
      </c>
      <c r="B80" s="113" t="s">
        <v>124</v>
      </c>
      <c r="C80" s="113" t="s">
        <v>125</v>
      </c>
      <c r="D80" s="146">
        <f>VLOOKUP(B80,'[1]Прайс-лист OUTBACKPOWER'!$B$14:$G$277,3,0)</f>
        <v>1600</v>
      </c>
      <c r="E80" s="7">
        <f>VLOOKUP(B80,Веса!A$2:C$223,2,0)</f>
        <v>0</v>
      </c>
      <c r="F80" s="53"/>
      <c r="G80" s="53"/>
      <c r="H80" s="105"/>
      <c r="I80" s="116"/>
      <c r="M80" s="76"/>
    </row>
    <row r="81" spans="1:13" ht="12.75">
      <c r="A81" s="35">
        <f t="shared" si="1"/>
        <v>53</v>
      </c>
      <c r="B81" s="113" t="s">
        <v>126</v>
      </c>
      <c r="C81" s="113" t="s">
        <v>127</v>
      </c>
      <c r="D81" s="146">
        <f>VLOOKUP(B81,'[1]Прайс-лист OUTBACKPOWER'!$B$14:$G$277,3,0)</f>
        <v>1600</v>
      </c>
      <c r="E81" s="7">
        <f>VLOOKUP(B81,Веса!A$2:C$223,2,0)</f>
        <v>0</v>
      </c>
      <c r="F81" s="53"/>
      <c r="G81" s="53"/>
      <c r="H81" s="105"/>
      <c r="I81" s="116"/>
      <c r="M81" s="76"/>
    </row>
    <row r="82" spans="1:13" ht="12.75">
      <c r="A82" s="35">
        <f t="shared" si="1"/>
        <v>54</v>
      </c>
      <c r="B82" s="113" t="s">
        <v>128</v>
      </c>
      <c r="C82" s="113" t="s">
        <v>129</v>
      </c>
      <c r="D82" s="146">
        <f>VLOOKUP(B82,'[1]Прайс-лист OUTBACKPOWER'!$B$14:$G$277,3,0)</f>
        <v>1600</v>
      </c>
      <c r="E82" s="7">
        <f>VLOOKUP(B82,Веса!A$2:C$223,2,0)</f>
        <v>0</v>
      </c>
      <c r="F82" s="53"/>
      <c r="G82" s="53"/>
      <c r="H82" s="105"/>
      <c r="I82" s="116"/>
      <c r="M82" s="76"/>
    </row>
    <row r="83" spans="1:13" ht="12.75">
      <c r="A83" s="35">
        <f t="shared" si="1"/>
        <v>55</v>
      </c>
      <c r="B83" s="113" t="s">
        <v>130</v>
      </c>
      <c r="C83" s="113" t="s">
        <v>131</v>
      </c>
      <c r="D83" s="146">
        <f>VLOOKUP(B83,'[1]Прайс-лист OUTBACKPOWER'!$B$14:$G$277,3,0)</f>
        <v>1600</v>
      </c>
      <c r="E83" s="7">
        <f>VLOOKUP(B83,Веса!A$2:C$223,2,0)</f>
        <v>0</v>
      </c>
      <c r="F83" s="53"/>
      <c r="G83" s="53"/>
      <c r="H83" s="105"/>
      <c r="I83" s="116"/>
      <c r="M83" s="76"/>
    </row>
    <row r="84" spans="1:13" ht="12.75">
      <c r="A84" s="35">
        <f t="shared" si="1"/>
        <v>56</v>
      </c>
      <c r="B84" s="113" t="s">
        <v>132</v>
      </c>
      <c r="C84" s="113" t="s">
        <v>133</v>
      </c>
      <c r="D84" s="146">
        <f>VLOOKUP(B84,'[1]Прайс-лист OUTBACKPOWER'!$B$14:$G$277,3,0)</f>
        <v>1600</v>
      </c>
      <c r="E84" s="7">
        <f>VLOOKUP(B84,Веса!A$2:C$223,2,0)</f>
        <v>0</v>
      </c>
      <c r="F84" s="53"/>
      <c r="G84" s="53"/>
      <c r="H84" s="105"/>
      <c r="I84" s="116"/>
      <c r="M84" s="76"/>
    </row>
    <row r="85" spans="1:13" ht="12.75">
      <c r="A85" s="35">
        <f t="shared" si="1"/>
        <v>57</v>
      </c>
      <c r="B85" s="113" t="s">
        <v>134</v>
      </c>
      <c r="C85" s="113" t="s">
        <v>135</v>
      </c>
      <c r="D85" s="146">
        <f>VLOOKUP(B85,'[1]Прайс-лист OUTBACKPOWER'!$B$14:$G$277,3,0)</f>
        <v>1600</v>
      </c>
      <c r="E85" s="7">
        <f>VLOOKUP(B85,Веса!A$2:C$223,2,0)</f>
        <v>0</v>
      </c>
      <c r="F85" s="53"/>
      <c r="G85" s="53"/>
      <c r="H85" s="105"/>
      <c r="I85" s="116"/>
      <c r="M85" s="76"/>
    </row>
    <row r="86" spans="1:13" ht="12.75">
      <c r="A86" s="35">
        <f t="shared" si="1"/>
        <v>58</v>
      </c>
      <c r="B86" s="113" t="s">
        <v>136</v>
      </c>
      <c r="C86" s="113" t="s">
        <v>137</v>
      </c>
      <c r="D86" s="146">
        <f>VLOOKUP(B86,'[1]Прайс-лист OUTBACKPOWER'!$B$14:$G$277,3,0)</f>
        <v>1600</v>
      </c>
      <c r="E86" s="7">
        <f>VLOOKUP(B86,Веса!A$2:C$223,2,0)</f>
        <v>0</v>
      </c>
      <c r="F86" s="53"/>
      <c r="G86" s="53"/>
      <c r="H86" s="105"/>
      <c r="I86" s="116"/>
      <c r="M86" s="76"/>
    </row>
    <row r="87" spans="1:13" ht="12.75">
      <c r="A87" s="35">
        <f t="shared" si="1"/>
        <v>59</v>
      </c>
      <c r="B87" s="113" t="s">
        <v>138</v>
      </c>
      <c r="C87" s="117" t="s">
        <v>139</v>
      </c>
      <c r="D87" s="146">
        <f>VLOOKUP(B87,'[1]Прайс-лист OUTBACKPOWER'!$B$14:$G$277,3,0)</f>
        <v>1600</v>
      </c>
      <c r="E87" s="7">
        <f>VLOOKUP(B87,Веса!A$2:C$223,2,0)</f>
        <v>0</v>
      </c>
      <c r="F87" s="53"/>
      <c r="G87" s="53"/>
      <c r="H87" s="105"/>
      <c r="I87" s="116"/>
      <c r="M87" s="76"/>
    </row>
    <row r="88" spans="1:13" ht="12.75">
      <c r="A88" s="35">
        <f t="shared" si="1"/>
        <v>60</v>
      </c>
      <c r="B88" s="113" t="s">
        <v>140</v>
      </c>
      <c r="C88" s="117" t="s">
        <v>141</v>
      </c>
      <c r="D88" s="146">
        <f>VLOOKUP(B88,'[1]Прайс-лист OUTBACKPOWER'!$B$14:$G$277,3,0)</f>
        <v>3168</v>
      </c>
      <c r="E88" s="7">
        <f>VLOOKUP(B88,Веса!A$2:C$223,2,0)</f>
        <v>0</v>
      </c>
      <c r="F88" s="53"/>
      <c r="G88" s="53"/>
      <c r="H88" s="105"/>
      <c r="I88" s="116"/>
      <c r="M88" s="76"/>
    </row>
    <row r="89" spans="1:13" ht="12.75">
      <c r="A89" s="35">
        <f t="shared" si="1"/>
        <v>61</v>
      </c>
      <c r="B89" s="113" t="s">
        <v>142</v>
      </c>
      <c r="C89" s="117" t="s">
        <v>143</v>
      </c>
      <c r="D89" s="146">
        <f>VLOOKUP(B89,'[1]Прайс-лист OUTBACKPOWER'!$B$14:$G$277,3,0)</f>
        <v>3168</v>
      </c>
      <c r="E89" s="7">
        <f>VLOOKUP(B89,Веса!A$2:C$223,2,0)</f>
        <v>0.112107623318386</v>
      </c>
      <c r="F89" s="53"/>
      <c r="G89" s="53"/>
      <c r="H89" s="105"/>
      <c r="I89" s="116"/>
      <c r="M89" s="76"/>
    </row>
    <row r="90" spans="1:13" ht="12.75">
      <c r="A90" s="35">
        <f t="shared" si="1"/>
        <v>62</v>
      </c>
      <c r="B90" s="113" t="s">
        <v>144</v>
      </c>
      <c r="C90" s="117" t="s">
        <v>145</v>
      </c>
      <c r="D90" s="146">
        <f>VLOOKUP(B90,'[1]Прайс-лист OUTBACKPOWER'!$B$14:$G$277,3,0)</f>
        <v>8320</v>
      </c>
      <c r="E90" s="7">
        <f>VLOOKUP(B90,Веса!A$2:C$223,2,0)</f>
        <v>0.896860986547085</v>
      </c>
      <c r="F90" s="53"/>
      <c r="G90" s="53"/>
      <c r="H90" s="105"/>
      <c r="I90" s="116"/>
      <c r="M90" s="76"/>
    </row>
    <row r="91" spans="1:13" ht="12.75">
      <c r="A91" s="35">
        <f t="shared" si="1"/>
        <v>63</v>
      </c>
      <c r="B91" s="113" t="s">
        <v>146</v>
      </c>
      <c r="C91" s="117" t="s">
        <v>147</v>
      </c>
      <c r="D91" s="146">
        <f>VLOOKUP(B91,'[1]Прайс-лист OUTBACKPOWER'!$B$14:$G$277,3,0)</f>
        <v>8320</v>
      </c>
      <c r="E91" s="7">
        <f>VLOOKUP(B91,Веса!A$2:C$223,2,0)</f>
        <v>0.896860986547085</v>
      </c>
      <c r="F91" s="53"/>
      <c r="G91" s="53"/>
      <c r="H91" s="105"/>
      <c r="I91" s="116"/>
      <c r="M91" s="76"/>
    </row>
    <row r="92" spans="1:232" s="38" customFormat="1" ht="12.75">
      <c r="A92" s="22"/>
      <c r="B92" s="39"/>
      <c r="C92" s="3" t="s">
        <v>148</v>
      </c>
      <c r="D92" s="147"/>
      <c r="E92" s="52"/>
      <c r="F92" s="32"/>
      <c r="G92" s="32"/>
      <c r="H92" s="73"/>
      <c r="I92" s="116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4"/>
      <c r="GV92" s="104"/>
      <c r="GW92" s="104"/>
      <c r="GX92" s="104"/>
      <c r="GY92" s="104"/>
      <c r="GZ92" s="104"/>
      <c r="HA92" s="104"/>
      <c r="HB92" s="104"/>
      <c r="HC92" s="104"/>
      <c r="HD92" s="104"/>
      <c r="HE92" s="104"/>
      <c r="HF92" s="104"/>
      <c r="HG92" s="104"/>
      <c r="HH92" s="104"/>
      <c r="HI92" s="104"/>
      <c r="HJ92" s="104"/>
      <c r="HK92" s="104"/>
      <c r="HL92" s="104"/>
      <c r="HM92" s="104"/>
      <c r="HN92" s="104"/>
      <c r="HO92" s="104"/>
      <c r="HP92" s="104"/>
      <c r="HQ92" s="104"/>
      <c r="HR92" s="104"/>
      <c r="HS92" s="104"/>
      <c r="HT92" s="104"/>
      <c r="HU92" s="104"/>
      <c r="HV92" s="104"/>
      <c r="HW92" s="104"/>
      <c r="HX92" s="104"/>
    </row>
    <row r="93" spans="1:13" ht="12.75">
      <c r="A93" s="35">
        <v>64</v>
      </c>
      <c r="B93" s="113" t="s">
        <v>149</v>
      </c>
      <c r="C93" s="113" t="s">
        <v>121</v>
      </c>
      <c r="D93" s="146">
        <f>VLOOKUP(B93,'[1]Прайс-лист OUTBACKPOWER'!$B$14:$G$277,3,0)</f>
        <v>960</v>
      </c>
      <c r="E93" s="7">
        <f>VLOOKUP(B93,Веса!A$2:C$223,2,0)</f>
        <v>0.112107623318386</v>
      </c>
      <c r="F93" s="53"/>
      <c r="G93" s="53"/>
      <c r="H93" s="105"/>
      <c r="I93" s="116"/>
      <c r="M93" s="76"/>
    </row>
    <row r="94" spans="1:13" ht="12.75">
      <c r="A94" s="35">
        <f aca="true" t="shared" si="2" ref="A94:A106">A93+1</f>
        <v>65</v>
      </c>
      <c r="B94" s="113" t="s">
        <v>150</v>
      </c>
      <c r="C94" s="113" t="s">
        <v>151</v>
      </c>
      <c r="D94" s="146">
        <f>VLOOKUP(B94,'[1]Прайс-лист OUTBACKPOWER'!$B$14:$G$277,3,0)</f>
        <v>960</v>
      </c>
      <c r="E94" s="7">
        <f>VLOOKUP(B94,Веса!A$2:C$223,2,0)</f>
        <v>0.112107623318386</v>
      </c>
      <c r="F94" s="53"/>
      <c r="G94" s="53"/>
      <c r="H94" s="105"/>
      <c r="I94" s="116"/>
      <c r="M94" s="76"/>
    </row>
    <row r="95" spans="1:13" ht="12.75">
      <c r="A95" s="35">
        <f t="shared" si="2"/>
        <v>66</v>
      </c>
      <c r="B95" s="113" t="s">
        <v>152</v>
      </c>
      <c r="C95" s="113" t="s">
        <v>153</v>
      </c>
      <c r="D95" s="146">
        <f>VLOOKUP(B95,'[1]Прайс-лист OUTBACKPOWER'!$B$14:$G$277,3,0)</f>
        <v>960</v>
      </c>
      <c r="E95" s="7">
        <f>VLOOKUP(B95,Веса!A$2:C$223,2,0)</f>
        <v>0.112107623318386</v>
      </c>
      <c r="F95" s="53"/>
      <c r="G95" s="53"/>
      <c r="H95" s="105"/>
      <c r="I95" s="116"/>
      <c r="M95" s="76"/>
    </row>
    <row r="96" spans="1:13" ht="12.75">
      <c r="A96" s="35">
        <f t="shared" si="2"/>
        <v>67</v>
      </c>
      <c r="B96" s="113" t="s">
        <v>154</v>
      </c>
      <c r="C96" s="113" t="s">
        <v>155</v>
      </c>
      <c r="D96" s="146">
        <f>VLOOKUP(B96,'[1]Прайс-лист OUTBACKPOWER'!$B$14:$G$277,3,0)</f>
        <v>960</v>
      </c>
      <c r="E96" s="7">
        <f>VLOOKUP(B96,Веса!A$2:C$223,2,0)</f>
        <v>0.112107623318386</v>
      </c>
      <c r="F96" s="53"/>
      <c r="G96" s="53"/>
      <c r="H96" s="105"/>
      <c r="I96" s="116"/>
      <c r="M96" s="76"/>
    </row>
    <row r="97" spans="1:13" ht="12.75">
      <c r="A97" s="35">
        <f t="shared" si="2"/>
        <v>68</v>
      </c>
      <c r="B97" s="113" t="s">
        <v>156</v>
      </c>
      <c r="C97" s="113" t="s">
        <v>123</v>
      </c>
      <c r="D97" s="146">
        <f>VLOOKUP(B97,'[1]Прайс-лист OUTBACKPOWER'!$B$14:$G$277,3,0)</f>
        <v>960</v>
      </c>
      <c r="E97" s="7">
        <f>VLOOKUP(B97,Веса!A$2:C$223,2,0)</f>
        <v>0.112107623318386</v>
      </c>
      <c r="F97" s="53"/>
      <c r="G97" s="53"/>
      <c r="H97" s="105"/>
      <c r="I97" s="116"/>
      <c r="M97" s="76"/>
    </row>
    <row r="98" spans="1:13" ht="12.75">
      <c r="A98" s="35">
        <f t="shared" si="2"/>
        <v>69</v>
      </c>
      <c r="B98" s="113" t="s">
        <v>157</v>
      </c>
      <c r="C98" s="113" t="s">
        <v>158</v>
      </c>
      <c r="D98" s="146">
        <f>VLOOKUP(B98,'[1]Прайс-лист OUTBACKPOWER'!$B$14:$G$277,3,0)</f>
        <v>960</v>
      </c>
      <c r="E98" s="7">
        <f>VLOOKUP(B98,Веса!A$2:C$223,2,0)</f>
        <v>0.112107623318386</v>
      </c>
      <c r="F98" s="53"/>
      <c r="G98" s="53"/>
      <c r="H98" s="105"/>
      <c r="I98" s="116"/>
      <c r="M98" s="76"/>
    </row>
    <row r="99" spans="1:13" ht="12.75">
      <c r="A99" s="35">
        <f t="shared" si="2"/>
        <v>70</v>
      </c>
      <c r="B99" s="113" t="s">
        <v>159</v>
      </c>
      <c r="C99" s="113" t="s">
        <v>160</v>
      </c>
      <c r="D99" s="146">
        <f>VLOOKUP(B99,'[1]Прайс-лист OUTBACKPOWER'!$B$14:$G$277,3,0)</f>
        <v>960</v>
      </c>
      <c r="E99" s="7">
        <f>VLOOKUP(B99,Веса!A$2:C$223,2,0)</f>
        <v>0.112107623318386</v>
      </c>
      <c r="F99" s="53"/>
      <c r="G99" s="53"/>
      <c r="H99" s="105"/>
      <c r="I99" s="116"/>
      <c r="M99" s="76"/>
    </row>
    <row r="100" spans="1:13" ht="12.75">
      <c r="A100" s="35">
        <f t="shared" si="2"/>
        <v>71</v>
      </c>
      <c r="B100" s="113" t="s">
        <v>161</v>
      </c>
      <c r="C100" s="113" t="s">
        <v>162</v>
      </c>
      <c r="D100" s="146">
        <f>VLOOKUP(B100,'[1]Прайс-лист OUTBACKPOWER'!$B$14:$G$277,3,0)</f>
        <v>960</v>
      </c>
      <c r="E100" s="7">
        <f>VLOOKUP(B100,Веса!A$2:C$223,2,0)</f>
        <v>0.112107623318386</v>
      </c>
      <c r="F100" s="53"/>
      <c r="G100" s="53"/>
      <c r="H100" s="105"/>
      <c r="I100" s="116"/>
      <c r="M100" s="76"/>
    </row>
    <row r="101" spans="1:13" ht="12.75">
      <c r="A101" s="35">
        <f t="shared" si="2"/>
        <v>72</v>
      </c>
      <c r="B101" s="113" t="s">
        <v>163</v>
      </c>
      <c r="C101" s="113" t="s">
        <v>125</v>
      </c>
      <c r="D101" s="146">
        <f>VLOOKUP(B101,'[1]Прайс-лист OUTBACKPOWER'!$B$14:$G$277,3,0)</f>
        <v>960</v>
      </c>
      <c r="E101" s="7">
        <f>VLOOKUP(B101,Веса!A$2:C$223,2,0)</f>
        <v>0.112107623318386</v>
      </c>
      <c r="F101" s="53"/>
      <c r="G101" s="53"/>
      <c r="H101" s="105"/>
      <c r="I101" s="116"/>
      <c r="M101" s="76"/>
    </row>
    <row r="102" spans="1:13" ht="12.75">
      <c r="A102" s="35">
        <f t="shared" si="2"/>
        <v>73</v>
      </c>
      <c r="B102" s="113" t="s">
        <v>164</v>
      </c>
      <c r="C102" s="113" t="s">
        <v>127</v>
      </c>
      <c r="D102" s="146">
        <f>VLOOKUP(B102,'[1]Прайс-лист OUTBACKPOWER'!$B$14:$G$277,3,0)</f>
        <v>960</v>
      </c>
      <c r="E102" s="7">
        <f>VLOOKUP(B102,Веса!A$2:C$223,2,0)</f>
        <v>0.112107623318386</v>
      </c>
      <c r="F102" s="53"/>
      <c r="G102" s="53"/>
      <c r="H102" s="105"/>
      <c r="I102" s="116"/>
      <c r="M102" s="76"/>
    </row>
    <row r="103" spans="1:13" ht="12.75">
      <c r="A103" s="35">
        <f t="shared" si="2"/>
        <v>74</v>
      </c>
      <c r="B103" s="113" t="s">
        <v>165</v>
      </c>
      <c r="C103" s="113" t="s">
        <v>129</v>
      </c>
      <c r="D103" s="146">
        <f>VLOOKUP(B103,'[1]Прайс-лист OUTBACKPOWER'!$B$14:$G$277,3,0)</f>
        <v>960</v>
      </c>
      <c r="E103" s="7">
        <f>VLOOKUP(B103,Веса!A$2:C$223,2,0)</f>
        <v>0.112107623318386</v>
      </c>
      <c r="F103" s="53"/>
      <c r="G103" s="53"/>
      <c r="H103" s="105"/>
      <c r="I103" s="116"/>
      <c r="M103" s="76"/>
    </row>
    <row r="104" spans="1:13" ht="12.75">
      <c r="A104" s="35">
        <f t="shared" si="2"/>
        <v>75</v>
      </c>
      <c r="B104" s="113" t="s">
        <v>166</v>
      </c>
      <c r="C104" s="113" t="s">
        <v>131</v>
      </c>
      <c r="D104" s="146">
        <f>VLOOKUP(B104,'[1]Прайс-лист OUTBACKPOWER'!$B$14:$G$277,3,0)</f>
        <v>960</v>
      </c>
      <c r="E104" s="7">
        <f>VLOOKUP(B104,Веса!A$2:C$223,2,0)</f>
        <v>0.112107623318386</v>
      </c>
      <c r="F104" s="53"/>
      <c r="G104" s="53"/>
      <c r="H104" s="105"/>
      <c r="I104" s="116"/>
      <c r="M104" s="76"/>
    </row>
    <row r="105" spans="1:13" ht="12.75">
      <c r="A105" s="35">
        <f t="shared" si="2"/>
        <v>76</v>
      </c>
      <c r="B105" s="113" t="s">
        <v>167</v>
      </c>
      <c r="C105" s="113" t="s">
        <v>135</v>
      </c>
      <c r="D105" s="146">
        <f>VLOOKUP(B105,'[1]Прайс-лист OUTBACKPOWER'!$B$14:$G$277,3,0)</f>
        <v>960</v>
      </c>
      <c r="E105" s="7">
        <f>VLOOKUP(B105,Веса!A$2:C$223,2,0)</f>
        <v>0.112107623318386</v>
      </c>
      <c r="F105" s="53"/>
      <c r="G105" s="53"/>
      <c r="H105" s="105"/>
      <c r="I105" s="116"/>
      <c r="M105" s="76"/>
    </row>
    <row r="106" spans="1:13" ht="12.75">
      <c r="A106" s="35">
        <f t="shared" si="2"/>
        <v>77</v>
      </c>
      <c r="B106" s="113" t="s">
        <v>168</v>
      </c>
      <c r="C106" s="113" t="s">
        <v>137</v>
      </c>
      <c r="D106" s="146">
        <f>VLOOKUP(B106,'[1]Прайс-лист OUTBACKPOWER'!$B$14:$G$277,3,0)</f>
        <v>960</v>
      </c>
      <c r="E106" s="7">
        <f>VLOOKUP(B106,Веса!A$2:C$223,2,0)</f>
        <v>0.112107623318386</v>
      </c>
      <c r="F106" s="53"/>
      <c r="G106" s="53"/>
      <c r="H106" s="105"/>
      <c r="I106" s="116"/>
      <c r="M106" s="76"/>
    </row>
    <row r="107" spans="1:232" s="38" customFormat="1" ht="12.75">
      <c r="A107" s="22"/>
      <c r="B107" s="39"/>
      <c r="C107" s="3" t="s">
        <v>169</v>
      </c>
      <c r="D107" s="147"/>
      <c r="E107" s="52"/>
      <c r="F107" s="32"/>
      <c r="G107" s="32"/>
      <c r="H107" s="73"/>
      <c r="I107" s="116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04"/>
      <c r="GL107" s="104"/>
      <c r="GM107" s="104"/>
      <c r="GN107" s="104"/>
      <c r="GO107" s="104"/>
      <c r="GP107" s="104"/>
      <c r="GQ107" s="104"/>
      <c r="GR107" s="104"/>
      <c r="GS107" s="104"/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  <c r="HS107" s="104"/>
      <c r="HT107" s="104"/>
      <c r="HU107" s="104"/>
      <c r="HV107" s="104"/>
      <c r="HW107" s="104"/>
      <c r="HX107" s="104"/>
    </row>
    <row r="108" spans="1:9" ht="12.75">
      <c r="A108" s="35">
        <v>78</v>
      </c>
      <c r="B108" s="88" t="s">
        <v>170</v>
      </c>
      <c r="C108" s="117" t="s">
        <v>171</v>
      </c>
      <c r="D108" s="146">
        <f>VLOOKUP(B108,'[1]Прайс-лист OUTBACKPOWER'!$B$14:$G$277,3,0)</f>
        <v>963</v>
      </c>
      <c r="E108" s="7">
        <f>VLOOKUP(B108,Веса!A$2:C$223,2,0)</f>
        <v>0.112107623318386</v>
      </c>
      <c r="F108" s="53"/>
      <c r="G108" s="53"/>
      <c r="H108" s="105"/>
      <c r="I108" s="116"/>
    </row>
    <row r="109" spans="1:9" ht="12.75">
      <c r="A109" s="35">
        <f aca="true" t="shared" si="3" ref="A109:A117">A108+1</f>
        <v>79</v>
      </c>
      <c r="B109" s="88" t="s">
        <v>172</v>
      </c>
      <c r="C109" s="117" t="s">
        <v>173</v>
      </c>
      <c r="D109" s="146">
        <f>VLOOKUP(B109,'[1]Прайс-лист OUTBACKPOWER'!$B$14:$G$277,3,0)</f>
        <v>963</v>
      </c>
      <c r="E109" s="7">
        <f>VLOOKUP(B109,Веса!A$2:C$223,2,0)</f>
        <v>0.112107623318386</v>
      </c>
      <c r="F109" s="53"/>
      <c r="G109" s="53"/>
      <c r="H109" s="105"/>
      <c r="I109" s="116"/>
    </row>
    <row r="110" spans="1:9" ht="12.75">
      <c r="A110" s="35">
        <f t="shared" si="3"/>
        <v>80</v>
      </c>
      <c r="B110" s="88" t="s">
        <v>174</v>
      </c>
      <c r="C110" s="117" t="s">
        <v>175</v>
      </c>
      <c r="D110" s="146">
        <f>VLOOKUP(B110,'[1]Прайс-лист OUTBACKPOWER'!$B$14:$G$277,3,0)</f>
        <v>1973</v>
      </c>
      <c r="E110" s="7">
        <f>VLOOKUP(B110,Веса!A$2:C$223,2,0)</f>
        <v>0.112107623318386</v>
      </c>
      <c r="F110" s="53"/>
      <c r="G110" s="53"/>
      <c r="H110" s="105"/>
      <c r="I110" s="116"/>
    </row>
    <row r="111" spans="1:9" ht="12.75">
      <c r="A111" s="35">
        <f t="shared" si="3"/>
        <v>81</v>
      </c>
      <c r="B111" s="88" t="s">
        <v>176</v>
      </c>
      <c r="C111" s="117" t="s">
        <v>177</v>
      </c>
      <c r="D111" s="146">
        <f>VLOOKUP(B111,'[1]Прайс-лист OUTBACKPOWER'!$B$14:$G$277,3,0)</f>
        <v>1973</v>
      </c>
      <c r="E111" s="7">
        <f>VLOOKUP(B111,Веса!A$2:C$223,2,0)</f>
        <v>0.112107623318386</v>
      </c>
      <c r="F111" s="53"/>
      <c r="G111" s="53"/>
      <c r="H111" s="105"/>
      <c r="I111" s="116"/>
    </row>
    <row r="112" spans="1:9" ht="12.75">
      <c r="A112" s="35">
        <f t="shared" si="3"/>
        <v>82</v>
      </c>
      <c r="B112" s="88" t="s">
        <v>178</v>
      </c>
      <c r="C112" s="117" t="s">
        <v>179</v>
      </c>
      <c r="D112" s="146">
        <f>VLOOKUP(B112,'[1]Прайс-лист OUTBACKPOWER'!$B$14:$G$277,3,0)</f>
        <v>1973</v>
      </c>
      <c r="E112" s="7">
        <f>VLOOKUP(B112,Веса!A$2:C$223,2,0)</f>
        <v>0.112107623318386</v>
      </c>
      <c r="F112" s="53"/>
      <c r="G112" s="53"/>
      <c r="H112" s="105"/>
      <c r="I112" s="116"/>
    </row>
    <row r="113" spans="1:9" ht="12.75">
      <c r="A113" s="35">
        <f t="shared" si="3"/>
        <v>83</v>
      </c>
      <c r="B113" s="88" t="s">
        <v>180</v>
      </c>
      <c r="C113" s="117" t="s">
        <v>181</v>
      </c>
      <c r="D113" s="146">
        <f>VLOOKUP(B113,'[1]Прайс-лист OUTBACKPOWER'!$B$14:$G$277,3,0)</f>
        <v>963</v>
      </c>
      <c r="E113" s="7">
        <f>VLOOKUP(B113,Веса!A$2:C$223,2,0)</f>
        <v>0.112107623318386</v>
      </c>
      <c r="F113" s="53"/>
      <c r="G113" s="53"/>
      <c r="H113" s="105"/>
      <c r="I113" s="116"/>
    </row>
    <row r="114" spans="1:9" ht="12.75">
      <c r="A114" s="35">
        <f t="shared" si="3"/>
        <v>84</v>
      </c>
      <c r="B114" s="88" t="s">
        <v>182</v>
      </c>
      <c r="C114" s="117" t="s">
        <v>183</v>
      </c>
      <c r="D114" s="146">
        <f>VLOOKUP(B114,'[1]Прайс-лист OUTBACKPOWER'!$B$14:$G$277,3,0)</f>
        <v>1973</v>
      </c>
      <c r="E114" s="7">
        <f>VLOOKUP(B114,Веса!A$2:C$223,2,0)</f>
        <v>0.112107623318386</v>
      </c>
      <c r="F114" s="53"/>
      <c r="G114" s="53"/>
      <c r="H114" s="105"/>
      <c r="I114" s="116"/>
    </row>
    <row r="115" spans="1:9" ht="12.75">
      <c r="A115" s="35">
        <f t="shared" si="3"/>
        <v>85</v>
      </c>
      <c r="B115" s="88" t="s">
        <v>184</v>
      </c>
      <c r="C115" s="117" t="s">
        <v>185</v>
      </c>
      <c r="D115" s="146">
        <f>VLOOKUP(B115,'[1]Прайс-лист OUTBACKPOWER'!$B$14:$G$277,3,0)</f>
        <v>3032</v>
      </c>
      <c r="E115" s="7">
        <f>VLOOKUP(B115,Веса!A$2:C$223,2,0)</f>
        <v>0.112107623318386</v>
      </c>
      <c r="F115" s="53"/>
      <c r="G115" s="53"/>
      <c r="H115" s="105"/>
      <c r="I115" s="116"/>
    </row>
    <row r="116" spans="1:9" ht="12.75">
      <c r="A116" s="35">
        <f t="shared" si="3"/>
        <v>86</v>
      </c>
      <c r="B116" s="88" t="s">
        <v>186</v>
      </c>
      <c r="C116" s="117" t="s">
        <v>187</v>
      </c>
      <c r="D116" s="146">
        <f>VLOOKUP(B116,'[1]Прайс-лист OUTBACKPOWER'!$B$14:$G$277,3,0)</f>
        <v>963</v>
      </c>
      <c r="E116" s="7">
        <f>VLOOKUP(B116,Веса!A$2:C$223,2,0)</f>
        <v>0.112107623318386</v>
      </c>
      <c r="F116" s="53"/>
      <c r="G116" s="53"/>
      <c r="H116" s="105"/>
      <c r="I116" s="116"/>
    </row>
    <row r="117" spans="1:9" ht="12.75">
      <c r="A117" s="35">
        <f t="shared" si="3"/>
        <v>87</v>
      </c>
      <c r="B117" s="88" t="s">
        <v>188</v>
      </c>
      <c r="C117" s="117" t="s">
        <v>189</v>
      </c>
      <c r="D117" s="146">
        <f>VLOOKUP(B117,'[1]Прайс-лист OUTBACKPOWER'!$B$14:$G$277,3,0)</f>
        <v>1973</v>
      </c>
      <c r="E117" s="7">
        <f>VLOOKUP(B117,Веса!A$2:C$223,2,0)</f>
        <v>0.112107623318386</v>
      </c>
      <c r="F117" s="53"/>
      <c r="G117" s="53"/>
      <c r="H117" s="105"/>
      <c r="I117" s="116"/>
    </row>
    <row r="118" spans="1:232" s="38" customFormat="1" ht="12.75">
      <c r="A118" s="22"/>
      <c r="B118" s="39"/>
      <c r="C118" s="3" t="s">
        <v>190</v>
      </c>
      <c r="D118" s="147"/>
      <c r="E118" s="52"/>
      <c r="F118" s="32"/>
      <c r="G118" s="32"/>
      <c r="H118" s="73"/>
      <c r="I118" s="116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104"/>
      <c r="EJ118" s="104"/>
      <c r="EK118" s="104"/>
      <c r="EL118" s="104"/>
      <c r="EM118" s="104"/>
      <c r="EN118" s="104"/>
      <c r="EO118" s="104"/>
      <c r="EP118" s="104"/>
      <c r="EQ118" s="104"/>
      <c r="ER118" s="104"/>
      <c r="ES118" s="104"/>
      <c r="ET118" s="104"/>
      <c r="EU118" s="104"/>
      <c r="EV118" s="104"/>
      <c r="EW118" s="104"/>
      <c r="EX118" s="104"/>
      <c r="EY118" s="104"/>
      <c r="EZ118" s="104"/>
      <c r="FA118" s="104"/>
      <c r="FB118" s="104"/>
      <c r="FC118" s="104"/>
      <c r="FD118" s="104"/>
      <c r="FE118" s="104"/>
      <c r="FF118" s="104"/>
      <c r="FG118" s="104"/>
      <c r="FH118" s="104"/>
      <c r="FI118" s="104"/>
      <c r="FJ118" s="104"/>
      <c r="FK118" s="104"/>
      <c r="FL118" s="104"/>
      <c r="FM118" s="104"/>
      <c r="FN118" s="104"/>
      <c r="FO118" s="104"/>
      <c r="FP118" s="104"/>
      <c r="FQ118" s="104"/>
      <c r="FR118" s="104"/>
      <c r="FS118" s="104"/>
      <c r="FT118" s="104"/>
      <c r="FU118" s="104"/>
      <c r="FV118" s="104"/>
      <c r="FW118" s="104"/>
      <c r="FX118" s="104"/>
      <c r="FY118" s="104"/>
      <c r="FZ118" s="104"/>
      <c r="GA118" s="104"/>
      <c r="GB118" s="104"/>
      <c r="GC118" s="104"/>
      <c r="GD118" s="104"/>
      <c r="GE118" s="104"/>
      <c r="GF118" s="104"/>
      <c r="GG118" s="104"/>
      <c r="GH118" s="104"/>
      <c r="GI118" s="104"/>
      <c r="GJ118" s="104"/>
      <c r="GK118" s="104"/>
      <c r="GL118" s="104"/>
      <c r="GM118" s="104"/>
      <c r="GN118" s="104"/>
      <c r="GO118" s="104"/>
      <c r="GP118" s="104"/>
      <c r="GQ118" s="104"/>
      <c r="GR118" s="104"/>
      <c r="GS118" s="104"/>
      <c r="GT118" s="104"/>
      <c r="GU118" s="104"/>
      <c r="GV118" s="104"/>
      <c r="GW118" s="104"/>
      <c r="GX118" s="104"/>
      <c r="GY118" s="104"/>
      <c r="GZ118" s="104"/>
      <c r="HA118" s="104"/>
      <c r="HB118" s="104"/>
      <c r="HC118" s="104"/>
      <c r="HD118" s="104"/>
      <c r="HE118" s="104"/>
      <c r="HF118" s="104"/>
      <c r="HG118" s="104"/>
      <c r="HH118" s="104"/>
      <c r="HI118" s="104"/>
      <c r="HJ118" s="104"/>
      <c r="HK118" s="104"/>
      <c r="HL118" s="104"/>
      <c r="HM118" s="104"/>
      <c r="HN118" s="104"/>
      <c r="HO118" s="104"/>
      <c r="HP118" s="104"/>
      <c r="HQ118" s="104"/>
      <c r="HR118" s="104"/>
      <c r="HS118" s="104"/>
      <c r="HT118" s="104"/>
      <c r="HU118" s="104"/>
      <c r="HV118" s="104"/>
      <c r="HW118" s="104"/>
      <c r="HX118" s="104"/>
    </row>
    <row r="119" spans="1:9" ht="12.75">
      <c r="A119" s="35">
        <v>88</v>
      </c>
      <c r="B119" s="113" t="s">
        <v>191</v>
      </c>
      <c r="C119" s="117" t="s">
        <v>192</v>
      </c>
      <c r="D119" s="148">
        <f>VLOOKUP(B119,'[1]Прайс-лист OUTBACKPOWER'!$B$14:$G$277,3,0)</f>
        <v>3200</v>
      </c>
      <c r="E119" s="7" t="e">
        <f>VLOOKUP(B119,Веса!A$2:C$223,2,0)</f>
        <v>#N/A</v>
      </c>
      <c r="F119" s="6"/>
      <c r="G119" s="6"/>
      <c r="H119" s="111"/>
      <c r="I119" s="116"/>
    </row>
    <row r="120" spans="1:9" ht="12.75">
      <c r="A120" s="35">
        <v>89</v>
      </c>
      <c r="B120" s="113" t="s">
        <v>193</v>
      </c>
      <c r="C120" s="117" t="s">
        <v>194</v>
      </c>
      <c r="D120" s="148">
        <f>VLOOKUP(B120,'[1]Прайс-лист OUTBACKPOWER'!$B$14:$G$277,3,0)</f>
        <v>6080</v>
      </c>
      <c r="E120" s="7" t="e">
        <f>VLOOKUP(B120,Веса!A$2:C$223,2,0)</f>
        <v>#N/A</v>
      </c>
      <c r="F120" s="6"/>
      <c r="G120" s="6"/>
      <c r="H120" s="111"/>
      <c r="I120" s="116"/>
    </row>
    <row r="121" spans="1:9" ht="12.75">
      <c r="A121" s="35">
        <v>90</v>
      </c>
      <c r="B121" s="113" t="s">
        <v>195</v>
      </c>
      <c r="C121" s="117" t="s">
        <v>196</v>
      </c>
      <c r="D121" s="148">
        <f>VLOOKUP(B121,'[1]Прайс-лист OUTBACKPOWER'!$B$14:$G$277,3,0)</f>
        <v>12480</v>
      </c>
      <c r="E121" s="7" t="e">
        <f>VLOOKUP(B121,Веса!A$2:C$223,2,0)</f>
        <v>#N/A</v>
      </c>
      <c r="F121" s="6"/>
      <c r="G121" s="6"/>
      <c r="H121" s="111"/>
      <c r="I121" s="116"/>
    </row>
    <row r="122" spans="1:232" s="38" customFormat="1" ht="12.75">
      <c r="A122" s="22"/>
      <c r="B122" s="39"/>
      <c r="C122" s="3" t="s">
        <v>197</v>
      </c>
      <c r="D122" s="147"/>
      <c r="E122" s="52"/>
      <c r="F122" s="32"/>
      <c r="G122" s="32"/>
      <c r="H122" s="73"/>
      <c r="I122" s="116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4"/>
      <c r="EU122" s="104"/>
      <c r="EV122" s="104"/>
      <c r="EW122" s="104"/>
      <c r="EX122" s="104"/>
      <c r="EY122" s="104"/>
      <c r="EZ122" s="104"/>
      <c r="FA122" s="104"/>
      <c r="FB122" s="104"/>
      <c r="FC122" s="104"/>
      <c r="FD122" s="104"/>
      <c r="FE122" s="104"/>
      <c r="FF122" s="104"/>
      <c r="FG122" s="104"/>
      <c r="FH122" s="104"/>
      <c r="FI122" s="104"/>
      <c r="FJ122" s="104"/>
      <c r="FK122" s="104"/>
      <c r="FL122" s="104"/>
      <c r="FM122" s="104"/>
      <c r="FN122" s="104"/>
      <c r="FO122" s="104"/>
      <c r="FP122" s="104"/>
      <c r="FQ122" s="104"/>
      <c r="FR122" s="104"/>
      <c r="FS122" s="104"/>
      <c r="FT122" s="104"/>
      <c r="FU122" s="104"/>
      <c r="FV122" s="104"/>
      <c r="FW122" s="104"/>
      <c r="FX122" s="104"/>
      <c r="FY122" s="104"/>
      <c r="FZ122" s="104"/>
      <c r="GA122" s="104"/>
      <c r="GB122" s="104"/>
      <c r="GC122" s="104"/>
      <c r="GD122" s="104"/>
      <c r="GE122" s="104"/>
      <c r="GF122" s="104"/>
      <c r="GG122" s="104"/>
      <c r="GH122" s="104"/>
      <c r="GI122" s="104"/>
      <c r="GJ122" s="104"/>
      <c r="GK122" s="104"/>
      <c r="GL122" s="104"/>
      <c r="GM122" s="104"/>
      <c r="GN122" s="104"/>
      <c r="GO122" s="104"/>
      <c r="GP122" s="104"/>
      <c r="GQ122" s="104"/>
      <c r="GR122" s="104"/>
      <c r="GS122" s="104"/>
      <c r="GT122" s="104"/>
      <c r="GU122" s="104"/>
      <c r="GV122" s="104"/>
      <c r="GW122" s="104"/>
      <c r="GX122" s="104"/>
      <c r="GY122" s="104"/>
      <c r="GZ122" s="104"/>
      <c r="HA122" s="104"/>
      <c r="HB122" s="104"/>
      <c r="HC122" s="104"/>
      <c r="HD122" s="104"/>
      <c r="HE122" s="104"/>
      <c r="HF122" s="104"/>
      <c r="HG122" s="104"/>
      <c r="HH122" s="104"/>
      <c r="HI122" s="104"/>
      <c r="HJ122" s="104"/>
      <c r="HK122" s="104"/>
      <c r="HL122" s="104"/>
      <c r="HM122" s="104"/>
      <c r="HN122" s="104"/>
      <c r="HO122" s="104"/>
      <c r="HP122" s="104"/>
      <c r="HQ122" s="104"/>
      <c r="HR122" s="104"/>
      <c r="HS122" s="104"/>
      <c r="HT122" s="104"/>
      <c r="HU122" s="104"/>
      <c r="HV122" s="104"/>
      <c r="HW122" s="104"/>
      <c r="HX122" s="104"/>
    </row>
    <row r="123" spans="1:9" ht="12.75">
      <c r="A123" s="35">
        <v>91</v>
      </c>
      <c r="B123" s="88" t="s">
        <v>198</v>
      </c>
      <c r="C123" s="117" t="s">
        <v>199</v>
      </c>
      <c r="D123" s="146">
        <f>VLOOKUP(B123,'[1]Прайс-лист OUTBACKPOWER'!$B$14:$G$277,3,0)</f>
        <v>728</v>
      </c>
      <c r="E123" s="7">
        <f>VLOOKUP(B123,Веса!A$2:C$223,2,0)</f>
        <v>0.448430493273543</v>
      </c>
      <c r="F123" s="53">
        <v>110</v>
      </c>
      <c r="G123" s="53">
        <v>110</v>
      </c>
      <c r="H123" s="105">
        <v>110</v>
      </c>
      <c r="I123" s="116"/>
    </row>
    <row r="124" spans="1:9" ht="12.75">
      <c r="A124" s="35">
        <f aca="true" t="shared" si="4" ref="A124:A134">A123+1</f>
        <v>92</v>
      </c>
      <c r="B124" s="88" t="s">
        <v>200</v>
      </c>
      <c r="C124" s="117" t="s">
        <v>201</v>
      </c>
      <c r="D124" s="146">
        <f>VLOOKUP(B124,'[1]Прайс-лист OUTBACKPOWER'!$B$14:$G$277,3,0)</f>
        <v>728</v>
      </c>
      <c r="E124" s="7">
        <f>VLOOKUP(B124,Веса!A$2:C$223,2,0)</f>
        <v>0.448430493273543</v>
      </c>
      <c r="F124" s="53">
        <v>110</v>
      </c>
      <c r="G124" s="53">
        <v>110</v>
      </c>
      <c r="H124" s="105">
        <v>110</v>
      </c>
      <c r="I124" s="116"/>
    </row>
    <row r="125" spans="1:9" ht="12.75">
      <c r="A125" s="35">
        <f t="shared" si="4"/>
        <v>93</v>
      </c>
      <c r="B125" s="88" t="s">
        <v>202</v>
      </c>
      <c r="C125" s="117" t="s">
        <v>203</v>
      </c>
      <c r="D125" s="146">
        <f>VLOOKUP(B125,'[1]Прайс-лист OUTBACKPOWER'!$B$14:$G$277,3,0)</f>
        <v>728</v>
      </c>
      <c r="E125" s="7">
        <f>VLOOKUP(B125,Веса!A$2:C$223,2,0)</f>
        <v>0.448430493273543</v>
      </c>
      <c r="F125" s="53">
        <v>110</v>
      </c>
      <c r="G125" s="53">
        <v>110</v>
      </c>
      <c r="H125" s="105">
        <v>110</v>
      </c>
      <c r="I125" s="116"/>
    </row>
    <row r="126" spans="1:9" ht="12.75">
      <c r="A126" s="35">
        <f t="shared" si="4"/>
        <v>94</v>
      </c>
      <c r="B126" s="88" t="s">
        <v>204</v>
      </c>
      <c r="C126" s="117" t="s">
        <v>205</v>
      </c>
      <c r="D126" s="146">
        <f>VLOOKUP(B126,'[1]Прайс-лист OUTBACKPOWER'!$B$14:$G$277,3,0)</f>
        <v>728</v>
      </c>
      <c r="E126" s="7">
        <f>VLOOKUP(B126,Веса!A$2:C$223,2,0)</f>
        <v>0.448430493273543</v>
      </c>
      <c r="F126" s="53">
        <v>110</v>
      </c>
      <c r="G126" s="53">
        <v>110</v>
      </c>
      <c r="H126" s="105">
        <v>110</v>
      </c>
      <c r="I126" s="116"/>
    </row>
    <row r="127" spans="1:9" ht="12.75">
      <c r="A127" s="35">
        <f t="shared" si="4"/>
        <v>95</v>
      </c>
      <c r="B127" s="88" t="s">
        <v>206</v>
      </c>
      <c r="C127" s="117" t="s">
        <v>207</v>
      </c>
      <c r="D127" s="146">
        <f>VLOOKUP(B127,'[1]Прайс-лист OUTBACKPOWER'!$B$14:$G$277,3,0)</f>
        <v>728</v>
      </c>
      <c r="E127" s="7">
        <f>VLOOKUP(B127,Веса!A$2:C$223,2,0)</f>
        <v>0.448430493273543</v>
      </c>
      <c r="F127" s="53">
        <v>110</v>
      </c>
      <c r="G127" s="53">
        <v>110</v>
      </c>
      <c r="H127" s="105">
        <v>110</v>
      </c>
      <c r="I127" s="116"/>
    </row>
    <row r="128" spans="1:9" ht="12.75">
      <c r="A128" s="35">
        <f t="shared" si="4"/>
        <v>96</v>
      </c>
      <c r="B128" s="88" t="s">
        <v>208</v>
      </c>
      <c r="C128" s="117" t="s">
        <v>209</v>
      </c>
      <c r="D128" s="146">
        <f>VLOOKUP(B128,'[1]Прайс-лист OUTBACKPOWER'!$B$14:$G$277,3,0)</f>
        <v>728</v>
      </c>
      <c r="E128" s="7">
        <f>VLOOKUP(B128,Веса!A$2:C$223,2,0)</f>
        <v>0.448430493273543</v>
      </c>
      <c r="F128" s="53">
        <v>110</v>
      </c>
      <c r="G128" s="53">
        <v>110</v>
      </c>
      <c r="H128" s="105">
        <v>110</v>
      </c>
      <c r="I128" s="116"/>
    </row>
    <row r="129" spans="1:9" ht="12.75">
      <c r="A129" s="35">
        <f t="shared" si="4"/>
        <v>97</v>
      </c>
      <c r="B129" s="88" t="s">
        <v>210</v>
      </c>
      <c r="C129" s="117" t="s">
        <v>211</v>
      </c>
      <c r="D129" s="146">
        <f>VLOOKUP(B129,'[1]Прайс-лист OUTBACKPOWER'!$B$14:$G$277,3,0)</f>
        <v>1184</v>
      </c>
      <c r="E129" s="7" t="e">
        <f>VLOOKUP(B129,Веса!A$2:C$223,2,0)</f>
        <v>#N/A</v>
      </c>
      <c r="F129" s="53">
        <v>110</v>
      </c>
      <c r="G129" s="53">
        <v>110</v>
      </c>
      <c r="H129" s="105">
        <v>110</v>
      </c>
      <c r="I129" s="116"/>
    </row>
    <row r="130" spans="1:9" ht="12.75">
      <c r="A130" s="35">
        <f t="shared" si="4"/>
        <v>98</v>
      </c>
      <c r="B130" s="88" t="s">
        <v>212</v>
      </c>
      <c r="C130" s="117" t="s">
        <v>213</v>
      </c>
      <c r="D130" s="146">
        <f>VLOOKUP(B130,'[1]Прайс-лист OUTBACKPOWER'!$B$14:$G$277,3,0)</f>
        <v>1504</v>
      </c>
      <c r="E130" s="7" t="e">
        <f>VLOOKUP(B130,Веса!A$2:C$223,2,0)</f>
        <v>#N/A</v>
      </c>
      <c r="F130" s="53">
        <v>110</v>
      </c>
      <c r="G130" s="53">
        <v>110</v>
      </c>
      <c r="H130" s="105">
        <v>110</v>
      </c>
      <c r="I130" s="116"/>
    </row>
    <row r="131" spans="1:9" ht="12.75">
      <c r="A131" s="35">
        <f t="shared" si="4"/>
        <v>99</v>
      </c>
      <c r="B131" s="88" t="s">
        <v>214</v>
      </c>
      <c r="C131" s="117" t="s">
        <v>215</v>
      </c>
      <c r="D131" s="146">
        <f>VLOOKUP(B131,'[1]Прайс-лист OUTBACKPOWER'!$B$14:$G$277,3,0)</f>
        <v>1440</v>
      </c>
      <c r="E131" s="7" t="e">
        <f>VLOOKUP(B131,Веса!A$2:C$223,2,0)</f>
        <v>#N/A</v>
      </c>
      <c r="F131" s="53">
        <v>110</v>
      </c>
      <c r="G131" s="53">
        <v>110</v>
      </c>
      <c r="H131" s="105">
        <v>110</v>
      </c>
      <c r="I131" s="116"/>
    </row>
    <row r="132" spans="1:9" ht="12.75">
      <c r="A132" s="35">
        <f t="shared" si="4"/>
        <v>100</v>
      </c>
      <c r="B132" s="88" t="s">
        <v>216</v>
      </c>
      <c r="C132" s="117" t="s">
        <v>217</v>
      </c>
      <c r="D132" s="146">
        <f>VLOOKUP(B132,'[1]Прайс-лист OUTBACKPOWER'!$B$14:$G$277,3,0)</f>
        <v>359</v>
      </c>
      <c r="E132" s="7">
        <f>VLOOKUP(B132,Веса!A$2:C$223,2,0)</f>
        <v>0.179372197309417</v>
      </c>
      <c r="F132" s="53">
        <v>110</v>
      </c>
      <c r="G132" s="53">
        <v>110</v>
      </c>
      <c r="H132" s="105">
        <v>110</v>
      </c>
      <c r="I132" s="116"/>
    </row>
    <row r="133" spans="1:9" ht="12.75">
      <c r="A133" s="35">
        <f t="shared" si="4"/>
        <v>101</v>
      </c>
      <c r="B133" s="88" t="s">
        <v>218</v>
      </c>
      <c r="C133" s="117" t="s">
        <v>219</v>
      </c>
      <c r="D133" s="146">
        <f>VLOOKUP(B133,'[1]Прайс-лист OUTBACKPOWER'!$B$14:$G$277,3,0)</f>
        <v>359</v>
      </c>
      <c r="E133" s="7">
        <f>VLOOKUP(B133,Веса!A$2:C$223,2,0)</f>
        <v>0.179372197309417</v>
      </c>
      <c r="F133" s="53">
        <v>110</v>
      </c>
      <c r="G133" s="53">
        <v>110</v>
      </c>
      <c r="H133" s="105">
        <v>110</v>
      </c>
      <c r="I133" s="116"/>
    </row>
    <row r="134" spans="1:9" ht="12.75">
      <c r="A134" s="35">
        <f t="shared" si="4"/>
        <v>102</v>
      </c>
      <c r="B134" s="88" t="s">
        <v>220</v>
      </c>
      <c r="C134" s="117" t="s">
        <v>221</v>
      </c>
      <c r="D134" s="146">
        <f>VLOOKUP(B134,'[1]Прайс-лист OUTBACKPOWER'!$B$14:$G$277,3,0)</f>
        <v>536</v>
      </c>
      <c r="E134" s="7">
        <f>VLOOKUP(B134,Веса!A$2:C$223,2,0)</f>
        <v>0.448430493273543</v>
      </c>
      <c r="F134" s="53">
        <v>110</v>
      </c>
      <c r="G134" s="53">
        <v>110</v>
      </c>
      <c r="H134" s="105">
        <v>110</v>
      </c>
      <c r="I134" s="116"/>
    </row>
    <row r="135" spans="1:232" s="38" customFormat="1" ht="12.75">
      <c r="A135" s="22"/>
      <c r="B135" s="39"/>
      <c r="C135" s="3" t="s">
        <v>222</v>
      </c>
      <c r="D135" s="147"/>
      <c r="E135" s="52"/>
      <c r="F135" s="32"/>
      <c r="G135" s="32"/>
      <c r="H135" s="73"/>
      <c r="I135" s="116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  <c r="ED135" s="104"/>
      <c r="EE135" s="104"/>
      <c r="EF135" s="104"/>
      <c r="EG135" s="104"/>
      <c r="EH135" s="104"/>
      <c r="EI135" s="104"/>
      <c r="EJ135" s="104"/>
      <c r="EK135" s="104"/>
      <c r="EL135" s="104"/>
      <c r="EM135" s="104"/>
      <c r="EN135" s="104"/>
      <c r="EO135" s="104"/>
      <c r="EP135" s="104"/>
      <c r="EQ135" s="104"/>
      <c r="ER135" s="104"/>
      <c r="ES135" s="104"/>
      <c r="ET135" s="104"/>
      <c r="EU135" s="104"/>
      <c r="EV135" s="104"/>
      <c r="EW135" s="104"/>
      <c r="EX135" s="104"/>
      <c r="EY135" s="104"/>
      <c r="EZ135" s="104"/>
      <c r="FA135" s="104"/>
      <c r="FB135" s="104"/>
      <c r="FC135" s="104"/>
      <c r="FD135" s="104"/>
      <c r="FE135" s="104"/>
      <c r="FF135" s="104"/>
      <c r="FG135" s="104"/>
      <c r="FH135" s="104"/>
      <c r="FI135" s="104"/>
      <c r="FJ135" s="104"/>
      <c r="FK135" s="104"/>
      <c r="FL135" s="104"/>
      <c r="FM135" s="104"/>
      <c r="FN135" s="104"/>
      <c r="FO135" s="104"/>
      <c r="FP135" s="104"/>
      <c r="FQ135" s="104"/>
      <c r="FR135" s="104"/>
      <c r="FS135" s="104"/>
      <c r="FT135" s="104"/>
      <c r="FU135" s="104"/>
      <c r="FV135" s="104"/>
      <c r="FW135" s="104"/>
      <c r="FX135" s="104"/>
      <c r="FY135" s="104"/>
      <c r="FZ135" s="104"/>
      <c r="GA135" s="104"/>
      <c r="GB135" s="104"/>
      <c r="GC135" s="104"/>
      <c r="GD135" s="104"/>
      <c r="GE135" s="104"/>
      <c r="GF135" s="104"/>
      <c r="GG135" s="104"/>
      <c r="GH135" s="104"/>
      <c r="GI135" s="104"/>
      <c r="GJ135" s="104"/>
      <c r="GK135" s="104"/>
      <c r="GL135" s="104"/>
      <c r="GM135" s="104"/>
      <c r="GN135" s="104"/>
      <c r="GO135" s="104"/>
      <c r="GP135" s="104"/>
      <c r="GQ135" s="104"/>
      <c r="GR135" s="104"/>
      <c r="GS135" s="104"/>
      <c r="GT135" s="104"/>
      <c r="GU135" s="104"/>
      <c r="GV135" s="104"/>
      <c r="GW135" s="104"/>
      <c r="GX135" s="104"/>
      <c r="GY135" s="104"/>
      <c r="GZ135" s="104"/>
      <c r="HA135" s="104"/>
      <c r="HB135" s="104"/>
      <c r="HC135" s="104"/>
      <c r="HD135" s="104"/>
      <c r="HE135" s="104"/>
      <c r="HF135" s="104"/>
      <c r="HG135" s="104"/>
      <c r="HH135" s="104"/>
      <c r="HI135" s="104"/>
      <c r="HJ135" s="104"/>
      <c r="HK135" s="104"/>
      <c r="HL135" s="104"/>
      <c r="HM135" s="104"/>
      <c r="HN135" s="104"/>
      <c r="HO135" s="104"/>
      <c r="HP135" s="104"/>
      <c r="HQ135" s="104"/>
      <c r="HR135" s="104"/>
      <c r="HS135" s="104"/>
      <c r="HT135" s="104"/>
      <c r="HU135" s="104"/>
      <c r="HV135" s="104"/>
      <c r="HW135" s="104"/>
      <c r="HX135" s="104"/>
    </row>
    <row r="136" spans="1:9" ht="12.75">
      <c r="A136" s="35">
        <v>103</v>
      </c>
      <c r="B136" s="88" t="s">
        <v>223</v>
      </c>
      <c r="C136" s="117" t="s">
        <v>224</v>
      </c>
      <c r="D136" s="146">
        <f>VLOOKUP(B136,'[1]Прайс-лист OUTBACKPOWER'!$B$14:$G$277,3,0)</f>
        <v>9917</v>
      </c>
      <c r="E136" s="7">
        <f>VLOOKUP(B136,Веса!A$2:C$223,2,0)</f>
        <v>0.986547085201794</v>
      </c>
      <c r="F136" s="53">
        <v>265</v>
      </c>
      <c r="G136" s="53">
        <v>240</v>
      </c>
      <c r="H136" s="105">
        <v>160</v>
      </c>
      <c r="I136" s="116"/>
    </row>
    <row r="137" spans="1:9" ht="12.75">
      <c r="A137" s="35">
        <f>A136+1</f>
        <v>104</v>
      </c>
      <c r="B137" s="88" t="s">
        <v>225</v>
      </c>
      <c r="C137" s="117" t="s">
        <v>226</v>
      </c>
      <c r="D137" s="146">
        <f>VLOOKUP(B137,'[1]Прайс-лист OUTBACKPOWER'!$B$14:$G$277,3,0)</f>
        <v>11570</v>
      </c>
      <c r="E137" s="7">
        <f>VLOOKUP(B137,Веса!A$2:C$223,2,0)</f>
        <v>0.896860986547085</v>
      </c>
      <c r="F137" s="53"/>
      <c r="G137" s="53"/>
      <c r="H137" s="105"/>
      <c r="I137" s="116"/>
    </row>
    <row r="138" spans="1:9" ht="12.75">
      <c r="A138" s="35">
        <f>A137+1</f>
        <v>105</v>
      </c>
      <c r="B138" s="88" t="s">
        <v>227</v>
      </c>
      <c r="C138" s="117" t="s">
        <v>228</v>
      </c>
      <c r="D138" s="146">
        <f>VLOOKUP(B138,'[1]Прайс-лист OUTBACKPOWER'!$B$14:$G$277,3,0)</f>
        <v>9337</v>
      </c>
      <c r="E138" s="7">
        <f>VLOOKUP(B138,Веса!A$2:C$223,2,0)</f>
        <v>0.515695067264574</v>
      </c>
      <c r="F138" s="53">
        <v>260</v>
      </c>
      <c r="G138" s="53">
        <v>195</v>
      </c>
      <c r="H138" s="105">
        <v>70</v>
      </c>
      <c r="I138" s="116"/>
    </row>
    <row r="139" spans="1:232" s="38" customFormat="1" ht="12.75">
      <c r="A139" s="22"/>
      <c r="B139" s="39"/>
      <c r="C139" s="3" t="s">
        <v>229</v>
      </c>
      <c r="D139" s="147"/>
      <c r="E139" s="52"/>
      <c r="F139" s="32"/>
      <c r="G139" s="32"/>
      <c r="H139" s="73"/>
      <c r="I139" s="116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104"/>
      <c r="EV139" s="104"/>
      <c r="EW139" s="104"/>
      <c r="EX139" s="104"/>
      <c r="EY139" s="104"/>
      <c r="EZ139" s="104"/>
      <c r="FA139" s="104"/>
      <c r="FB139" s="104"/>
      <c r="FC139" s="104"/>
      <c r="FD139" s="104"/>
      <c r="FE139" s="104"/>
      <c r="FF139" s="104"/>
      <c r="FG139" s="104"/>
      <c r="FH139" s="104"/>
      <c r="FI139" s="104"/>
      <c r="FJ139" s="104"/>
      <c r="FK139" s="104"/>
      <c r="FL139" s="104"/>
      <c r="FM139" s="104"/>
      <c r="FN139" s="104"/>
      <c r="FO139" s="104"/>
      <c r="FP139" s="104"/>
      <c r="FQ139" s="104"/>
      <c r="FR139" s="104"/>
      <c r="FS139" s="104"/>
      <c r="FT139" s="104"/>
      <c r="FU139" s="104"/>
      <c r="FV139" s="104"/>
      <c r="FW139" s="104"/>
      <c r="FX139" s="104"/>
      <c r="FY139" s="104"/>
      <c r="FZ139" s="104"/>
      <c r="GA139" s="104"/>
      <c r="GB139" s="104"/>
      <c r="GC139" s="104"/>
      <c r="GD139" s="104"/>
      <c r="GE139" s="104"/>
      <c r="GF139" s="104"/>
      <c r="GG139" s="104"/>
      <c r="GH139" s="104"/>
      <c r="GI139" s="104"/>
      <c r="GJ139" s="104"/>
      <c r="GK139" s="104"/>
      <c r="GL139" s="104"/>
      <c r="GM139" s="104"/>
      <c r="GN139" s="104"/>
      <c r="GO139" s="104"/>
      <c r="GP139" s="104"/>
      <c r="GQ139" s="104"/>
      <c r="GR139" s="104"/>
      <c r="GS139" s="104"/>
      <c r="GT139" s="104"/>
      <c r="GU139" s="104"/>
      <c r="GV139" s="104"/>
      <c r="GW139" s="104"/>
      <c r="GX139" s="104"/>
      <c r="GY139" s="104"/>
      <c r="GZ139" s="104"/>
      <c r="HA139" s="104"/>
      <c r="HB139" s="104"/>
      <c r="HC139" s="104"/>
      <c r="HD139" s="104"/>
      <c r="HE139" s="104"/>
      <c r="HF139" s="104"/>
      <c r="HG139" s="104"/>
      <c r="HH139" s="104"/>
      <c r="HI139" s="104"/>
      <c r="HJ139" s="104"/>
      <c r="HK139" s="104"/>
      <c r="HL139" s="104"/>
      <c r="HM139" s="104"/>
      <c r="HN139" s="104"/>
      <c r="HO139" s="104"/>
      <c r="HP139" s="104"/>
      <c r="HQ139" s="104"/>
      <c r="HR139" s="104"/>
      <c r="HS139" s="104"/>
      <c r="HT139" s="104"/>
      <c r="HU139" s="104"/>
      <c r="HV139" s="104"/>
      <c r="HW139" s="104"/>
      <c r="HX139" s="104"/>
    </row>
    <row r="140" spans="1:9" ht="12.75">
      <c r="A140" s="35">
        <v>106</v>
      </c>
      <c r="B140" s="88" t="s">
        <v>230</v>
      </c>
      <c r="C140" s="117" t="s">
        <v>231</v>
      </c>
      <c r="D140" s="146">
        <f>VLOOKUP(B140,'[1]Прайс-лист OUTBACKPOWER'!$B$14:$G$277,3,0)</f>
        <v>1577</v>
      </c>
      <c r="E140" s="7">
        <f>VLOOKUP(B140,Веса!A$2:C$223,2,0)</f>
        <v>0.224215246636771</v>
      </c>
      <c r="F140" s="53">
        <v>280</v>
      </c>
      <c r="G140" s="53">
        <v>40</v>
      </c>
      <c r="H140" s="105">
        <v>25</v>
      </c>
      <c r="I140" s="116"/>
    </row>
    <row r="141" spans="1:232" s="38" customFormat="1" ht="12.75">
      <c r="A141" s="22"/>
      <c r="B141" s="39"/>
      <c r="C141" s="3" t="s">
        <v>232</v>
      </c>
      <c r="D141" s="147"/>
      <c r="E141" s="52"/>
      <c r="F141" s="32"/>
      <c r="G141" s="32"/>
      <c r="H141" s="73"/>
      <c r="I141" s="116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104"/>
      <c r="EJ141" s="104"/>
      <c r="EK141" s="104"/>
      <c r="EL141" s="104"/>
      <c r="EM141" s="104"/>
      <c r="EN141" s="104"/>
      <c r="EO141" s="104"/>
      <c r="EP141" s="104"/>
      <c r="EQ141" s="104"/>
      <c r="ER141" s="104"/>
      <c r="ES141" s="104"/>
      <c r="ET141" s="104"/>
      <c r="EU141" s="104"/>
      <c r="EV141" s="104"/>
      <c r="EW141" s="104"/>
      <c r="EX141" s="104"/>
      <c r="EY141" s="104"/>
      <c r="EZ141" s="104"/>
      <c r="FA141" s="104"/>
      <c r="FB141" s="104"/>
      <c r="FC141" s="104"/>
      <c r="FD141" s="104"/>
      <c r="FE141" s="104"/>
      <c r="FF141" s="104"/>
      <c r="FG141" s="104"/>
      <c r="FH141" s="104"/>
      <c r="FI141" s="104"/>
      <c r="FJ141" s="104"/>
      <c r="FK141" s="104"/>
      <c r="FL141" s="104"/>
      <c r="FM141" s="104"/>
      <c r="FN141" s="104"/>
      <c r="FO141" s="104"/>
      <c r="FP141" s="104"/>
      <c r="FQ141" s="104"/>
      <c r="FR141" s="104"/>
      <c r="FS141" s="104"/>
      <c r="FT141" s="104"/>
      <c r="FU141" s="104"/>
      <c r="FV141" s="104"/>
      <c r="FW141" s="104"/>
      <c r="FX141" s="104"/>
      <c r="FY141" s="104"/>
      <c r="FZ141" s="104"/>
      <c r="GA141" s="104"/>
      <c r="GB141" s="104"/>
      <c r="GC141" s="104"/>
      <c r="GD141" s="104"/>
      <c r="GE141" s="104"/>
      <c r="GF141" s="104"/>
      <c r="GG141" s="104"/>
      <c r="GH141" s="104"/>
      <c r="GI141" s="104"/>
      <c r="GJ141" s="104"/>
      <c r="GK141" s="104"/>
      <c r="GL141" s="104"/>
      <c r="GM141" s="104"/>
      <c r="GN141" s="104"/>
      <c r="GO141" s="104"/>
      <c r="GP141" s="104"/>
      <c r="GQ141" s="104"/>
      <c r="GR141" s="104"/>
      <c r="GS141" s="104"/>
      <c r="GT141" s="104"/>
      <c r="GU141" s="104"/>
      <c r="GV141" s="104"/>
      <c r="GW141" s="104"/>
      <c r="GX141" s="104"/>
      <c r="GY141" s="104"/>
      <c r="GZ141" s="104"/>
      <c r="HA141" s="104"/>
      <c r="HB141" s="104"/>
      <c r="HC141" s="104"/>
      <c r="HD141" s="104"/>
      <c r="HE141" s="104"/>
      <c r="HF141" s="104"/>
      <c r="HG141" s="104"/>
      <c r="HH141" s="104"/>
      <c r="HI141" s="104"/>
      <c r="HJ141" s="104"/>
      <c r="HK141" s="104"/>
      <c r="HL141" s="104"/>
      <c r="HM141" s="104"/>
      <c r="HN141" s="104"/>
      <c r="HO141" s="104"/>
      <c r="HP141" s="104"/>
      <c r="HQ141" s="104"/>
      <c r="HR141" s="104"/>
      <c r="HS141" s="104"/>
      <c r="HT141" s="104"/>
      <c r="HU141" s="104"/>
      <c r="HV141" s="104"/>
      <c r="HW141" s="104"/>
      <c r="HX141" s="104"/>
    </row>
    <row r="142" spans="1:9" ht="12.75">
      <c r="A142" s="35">
        <v>107</v>
      </c>
      <c r="B142" s="88" t="s">
        <v>233</v>
      </c>
      <c r="C142" s="117" t="s">
        <v>234</v>
      </c>
      <c r="D142" s="146">
        <f>VLOOKUP(B142,'[1]Прайс-лист OUTBACKPOWER'!$B$14:$G$277,3,0)</f>
        <v>10403</v>
      </c>
      <c r="E142" s="7">
        <f>VLOOKUP(B142,Веса!A$2:C$223,2,0)</f>
        <v>30.0448430493274</v>
      </c>
      <c r="F142" s="53">
        <v>570</v>
      </c>
      <c r="G142" s="53">
        <v>330</v>
      </c>
      <c r="H142" s="105">
        <v>560</v>
      </c>
      <c r="I142" s="116"/>
    </row>
    <row r="143" spans="1:9" ht="12.75">
      <c r="A143" s="35">
        <v>107</v>
      </c>
      <c r="B143" s="88" t="s">
        <v>235</v>
      </c>
      <c r="C143" s="117" t="s">
        <v>236</v>
      </c>
      <c r="D143" s="146">
        <f>VLOOKUP(B143,'[1]Прайс-лист OUTBACKPOWER'!$B$14:$G$277,3,0)</f>
        <v>5316</v>
      </c>
      <c r="E143" s="7">
        <f>VLOOKUP(B143,Веса!A$2:C$223,2,0)</f>
        <v>6.2780269058296</v>
      </c>
      <c r="F143" s="53"/>
      <c r="G143" s="53"/>
      <c r="H143" s="105"/>
      <c r="I143" s="116"/>
    </row>
    <row r="144" spans="1:9" ht="12.75">
      <c r="A144" s="35">
        <v>109</v>
      </c>
      <c r="B144" s="88" t="s">
        <v>237</v>
      </c>
      <c r="C144" s="117" t="s">
        <v>238</v>
      </c>
      <c r="D144" s="146">
        <f>VLOOKUP(B144,'[1]Прайс-лист OUTBACKPOWER'!$B$14:$G$277,3,0)</f>
        <v>10403</v>
      </c>
      <c r="E144" s="7">
        <f>VLOOKUP(B144,Веса!A$2:C$223,2,0)</f>
        <v>28.6995515695067</v>
      </c>
      <c r="F144" s="53">
        <v>570</v>
      </c>
      <c r="G144" s="53">
        <v>330</v>
      </c>
      <c r="H144" s="105">
        <v>560</v>
      </c>
      <c r="I144" s="116"/>
    </row>
    <row r="145" spans="1:232" s="38" customFormat="1" ht="12.75">
      <c r="A145" s="22"/>
      <c r="B145" s="39"/>
      <c r="C145" s="3" t="s">
        <v>239</v>
      </c>
      <c r="D145" s="147"/>
      <c r="E145" s="52"/>
      <c r="F145" s="32"/>
      <c r="G145" s="32"/>
      <c r="H145" s="73"/>
      <c r="I145" s="116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  <c r="FG145" s="104"/>
      <c r="FH145" s="104"/>
      <c r="FI145" s="104"/>
      <c r="FJ145" s="104"/>
      <c r="FK145" s="104"/>
      <c r="FL145" s="104"/>
      <c r="FM145" s="104"/>
      <c r="FN145" s="104"/>
      <c r="FO145" s="104"/>
      <c r="FP145" s="104"/>
      <c r="FQ145" s="104"/>
      <c r="FR145" s="104"/>
      <c r="FS145" s="104"/>
      <c r="FT145" s="104"/>
      <c r="FU145" s="104"/>
      <c r="FV145" s="104"/>
      <c r="FW145" s="104"/>
      <c r="FX145" s="104"/>
      <c r="FY145" s="104"/>
      <c r="FZ145" s="104"/>
      <c r="GA145" s="104"/>
      <c r="GB145" s="104"/>
      <c r="GC145" s="104"/>
      <c r="GD145" s="104"/>
      <c r="GE145" s="104"/>
      <c r="GF145" s="104"/>
      <c r="GG145" s="104"/>
      <c r="GH145" s="104"/>
      <c r="GI145" s="104"/>
      <c r="GJ145" s="104"/>
      <c r="GK145" s="104"/>
      <c r="GL145" s="104"/>
      <c r="GM145" s="104"/>
      <c r="GN145" s="104"/>
      <c r="GO145" s="104"/>
      <c r="GP145" s="104"/>
      <c r="GQ145" s="104"/>
      <c r="GR145" s="104"/>
      <c r="GS145" s="104"/>
      <c r="GT145" s="104"/>
      <c r="GU145" s="104"/>
      <c r="GV145" s="104"/>
      <c r="GW145" s="104"/>
      <c r="GX145" s="104"/>
      <c r="GY145" s="104"/>
      <c r="GZ145" s="104"/>
      <c r="HA145" s="104"/>
      <c r="HB145" s="104"/>
      <c r="HC145" s="104"/>
      <c r="HD145" s="104"/>
      <c r="HE145" s="104"/>
      <c r="HF145" s="104"/>
      <c r="HG145" s="104"/>
      <c r="HH145" s="104"/>
      <c r="HI145" s="104"/>
      <c r="HJ145" s="104"/>
      <c r="HK145" s="104"/>
      <c r="HL145" s="104"/>
      <c r="HM145" s="104"/>
      <c r="HN145" s="104"/>
      <c r="HO145" s="104"/>
      <c r="HP145" s="104"/>
      <c r="HQ145" s="104"/>
      <c r="HR145" s="104"/>
      <c r="HS145" s="104"/>
      <c r="HT145" s="104"/>
      <c r="HU145" s="104"/>
      <c r="HV145" s="104"/>
      <c r="HW145" s="104"/>
      <c r="HX145" s="104"/>
    </row>
    <row r="146" spans="1:9" ht="12.75">
      <c r="A146" s="119">
        <v>110</v>
      </c>
      <c r="B146" s="88" t="s">
        <v>240</v>
      </c>
      <c r="C146" s="117" t="s">
        <v>241</v>
      </c>
      <c r="D146" s="149">
        <v>12000</v>
      </c>
      <c r="E146" s="100"/>
      <c r="F146" s="53"/>
      <c r="G146" s="53"/>
      <c r="H146" s="105"/>
      <c r="I146" s="116"/>
    </row>
    <row r="147" spans="1:9" ht="12.75">
      <c r="A147" s="119">
        <v>111</v>
      </c>
      <c r="B147" s="20" t="s">
        <v>242</v>
      </c>
      <c r="C147" s="117" t="s">
        <v>243</v>
      </c>
      <c r="D147" s="149">
        <v>5950</v>
      </c>
      <c r="E147" s="100"/>
      <c r="F147" s="53"/>
      <c r="G147" s="53"/>
      <c r="H147" s="105"/>
      <c r="I147" s="116"/>
    </row>
    <row r="148" spans="1:9" ht="12.75">
      <c r="A148" s="119">
        <v>112</v>
      </c>
      <c r="B148" s="20" t="s">
        <v>244</v>
      </c>
      <c r="C148" s="117" t="s">
        <v>245</v>
      </c>
      <c r="D148" s="149">
        <v>12000</v>
      </c>
      <c r="E148" s="100"/>
      <c r="F148" s="53"/>
      <c r="G148" s="53"/>
      <c r="H148" s="105"/>
      <c r="I148" s="116"/>
    </row>
    <row r="149" spans="1:9" ht="12.75">
      <c r="A149" s="119">
        <v>113</v>
      </c>
      <c r="B149" s="20" t="s">
        <v>246</v>
      </c>
      <c r="C149" s="117" t="s">
        <v>247</v>
      </c>
      <c r="D149" s="149">
        <v>13500</v>
      </c>
      <c r="E149" s="100"/>
      <c r="F149" s="53"/>
      <c r="G149" s="53"/>
      <c r="H149" s="105"/>
      <c r="I149" s="116"/>
    </row>
    <row r="150" spans="1:9" ht="12.75">
      <c r="A150" s="119">
        <v>114</v>
      </c>
      <c r="B150" s="20" t="s">
        <v>248</v>
      </c>
      <c r="C150" s="117" t="s">
        <v>249</v>
      </c>
      <c r="D150" s="149">
        <v>10000</v>
      </c>
      <c r="E150" s="100"/>
      <c r="F150" s="53"/>
      <c r="G150" s="53"/>
      <c r="H150" s="105"/>
      <c r="I150" s="116"/>
    </row>
    <row r="151" spans="1:8" ht="12.75">
      <c r="A151" s="44"/>
      <c r="B151" s="42"/>
      <c r="C151" s="44"/>
      <c r="D151" s="67"/>
      <c r="E151" s="67"/>
      <c r="F151" s="67"/>
      <c r="G151" s="67"/>
      <c r="H151" s="67"/>
    </row>
    <row r="152" spans="2:8" ht="12.75">
      <c r="B152" s="8"/>
      <c r="F152" s="38"/>
      <c r="G152" s="38"/>
      <c r="H152" s="38"/>
    </row>
    <row r="153" spans="2:8" ht="12.75">
      <c r="B153" s="8"/>
      <c r="F153" s="38"/>
      <c r="G153" s="38"/>
      <c r="H153" s="38"/>
    </row>
    <row r="154" spans="2:8" ht="12.75">
      <c r="B154" s="8"/>
      <c r="F154" s="38"/>
      <c r="G154" s="38"/>
      <c r="H154" s="38"/>
    </row>
    <row r="155" spans="2:8" ht="12.75">
      <c r="B155" s="8"/>
      <c r="F155" s="38"/>
      <c r="G155" s="38"/>
      <c r="H155" s="38"/>
    </row>
  </sheetData>
  <sheetProtection/>
  <mergeCells count="4">
    <mergeCell ref="A1:B1"/>
    <mergeCell ref="A2:B2"/>
    <mergeCell ref="A3:B3"/>
    <mergeCell ref="A9:B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X42"/>
  <sheetViews>
    <sheetView zoomScalePageLayoutView="0" workbookViewId="0" topLeftCell="A1">
      <selection activeCell="A5" sqref="A5:IV5"/>
    </sheetView>
  </sheetViews>
  <sheetFormatPr defaultColWidth="8.00390625" defaultRowHeight="12.75" customHeight="1"/>
  <cols>
    <col min="1" max="1" width="6.00390625" style="104" customWidth="1"/>
    <col min="2" max="2" width="23.8515625" style="102" customWidth="1"/>
    <col min="3" max="3" width="94.140625" style="104" customWidth="1"/>
    <col min="4" max="4" width="18.00390625" style="38" customWidth="1"/>
    <col min="5" max="5" width="10.7109375" style="38" customWidth="1"/>
    <col min="6" max="6" width="6.00390625" style="45" customWidth="1"/>
    <col min="7" max="7" width="4.421875" style="45" customWidth="1"/>
    <col min="8" max="8" width="6.421875" style="45" customWidth="1"/>
    <col min="9" max="9" width="19.140625" style="38" customWidth="1"/>
    <col min="10" max="10" width="12.8515625" style="104" customWidth="1"/>
    <col min="11" max="11" width="10.140625" style="104" customWidth="1"/>
    <col min="12" max="12" width="9.28125" style="104" customWidth="1"/>
    <col min="13" max="13" width="10.00390625" style="104" customWidth="1"/>
    <col min="14" max="232" width="9.140625" style="104" customWidth="1"/>
  </cols>
  <sheetData>
    <row r="1" spans="2:8" ht="12.75">
      <c r="B1" s="8"/>
      <c r="F1" s="38"/>
      <c r="G1" s="38"/>
      <c r="H1" s="38"/>
    </row>
    <row r="2" spans="2:8" ht="12.75">
      <c r="B2" s="8"/>
      <c r="F2" s="38"/>
      <c r="G2" s="38"/>
      <c r="H2" s="38"/>
    </row>
    <row r="3" spans="2:8" ht="3" customHeight="1">
      <c r="B3" s="8"/>
      <c r="F3" s="38"/>
      <c r="G3" s="38"/>
      <c r="H3" s="38"/>
    </row>
    <row r="4" spans="2:8" ht="20.25" customHeight="1">
      <c r="B4" s="8"/>
      <c r="C4" s="43" t="s">
        <v>1</v>
      </c>
      <c r="F4" s="38"/>
      <c r="G4" s="38"/>
      <c r="H4" s="38"/>
    </row>
    <row r="5" spans="2:8" ht="24.75" customHeight="1">
      <c r="B5" s="8" t="s">
        <v>2</v>
      </c>
      <c r="C5" s="27"/>
      <c r="D5" s="27"/>
      <c r="F5" s="38"/>
      <c r="G5" s="38"/>
      <c r="H5" s="38"/>
    </row>
    <row r="6" spans="1:8" ht="13.5" customHeight="1">
      <c r="A6" s="24"/>
      <c r="B6" s="78"/>
      <c r="C6" s="24"/>
      <c r="D6" s="65"/>
      <c r="E6" s="65"/>
      <c r="F6" s="65"/>
      <c r="G6" s="65"/>
      <c r="H6" s="65"/>
    </row>
    <row r="7" spans="1:232" s="38" customFormat="1" ht="54" customHeight="1">
      <c r="A7" s="56" t="s">
        <v>4</v>
      </c>
      <c r="B7" s="64" t="s">
        <v>5</v>
      </c>
      <c r="C7" s="56" t="s">
        <v>6</v>
      </c>
      <c r="D7" s="103" t="s">
        <v>250</v>
      </c>
      <c r="E7" s="74" t="s">
        <v>8</v>
      </c>
      <c r="F7" s="19" t="s">
        <v>9</v>
      </c>
      <c r="G7" s="19" t="s">
        <v>10</v>
      </c>
      <c r="H7" s="19" t="s">
        <v>11</v>
      </c>
      <c r="I7" s="116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</row>
    <row r="8" spans="1:232" s="38" customFormat="1" ht="12.75">
      <c r="A8" s="22"/>
      <c r="B8" s="39"/>
      <c r="C8" s="109" t="s">
        <v>251</v>
      </c>
      <c r="D8" s="32"/>
      <c r="E8" s="52"/>
      <c r="F8" s="32"/>
      <c r="G8" s="32"/>
      <c r="H8" s="73"/>
      <c r="I8" s="116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</row>
    <row r="9" spans="1:9" ht="12.75">
      <c r="A9" s="35">
        <v>3</v>
      </c>
      <c r="B9" s="88" t="s">
        <v>252</v>
      </c>
      <c r="C9" s="117" t="s">
        <v>253</v>
      </c>
      <c r="D9" s="53">
        <v>176000</v>
      </c>
      <c r="E9" s="7">
        <v>55.2</v>
      </c>
      <c r="F9" s="53">
        <v>580</v>
      </c>
      <c r="G9" s="53">
        <v>410</v>
      </c>
      <c r="H9" s="105">
        <v>230</v>
      </c>
      <c r="I9" s="116"/>
    </row>
    <row r="10" spans="1:9" ht="12.75">
      <c r="A10" s="35">
        <v>4</v>
      </c>
      <c r="B10" s="88" t="s">
        <v>254</v>
      </c>
      <c r="C10" s="117" t="s">
        <v>255</v>
      </c>
      <c r="D10" s="53">
        <v>153600</v>
      </c>
      <c r="E10" s="7">
        <v>53.5</v>
      </c>
      <c r="F10" s="53">
        <v>580</v>
      </c>
      <c r="G10" s="53">
        <v>410</v>
      </c>
      <c r="H10" s="105">
        <v>230</v>
      </c>
      <c r="I10" s="116"/>
    </row>
    <row r="11" spans="1:9" ht="12.75">
      <c r="A11" s="35">
        <v>5</v>
      </c>
      <c r="B11" s="88" t="s">
        <v>256</v>
      </c>
      <c r="C11" s="117" t="s">
        <v>257</v>
      </c>
      <c r="D11" s="53">
        <v>144000</v>
      </c>
      <c r="E11" s="7">
        <v>52.5</v>
      </c>
      <c r="F11" s="53">
        <v>580</v>
      </c>
      <c r="G11" s="53">
        <v>410</v>
      </c>
      <c r="H11" s="105">
        <v>230</v>
      </c>
      <c r="I11" s="116"/>
    </row>
    <row r="12" spans="1:9" ht="12.75">
      <c r="A12" s="35">
        <v>6</v>
      </c>
      <c r="B12" s="88" t="s">
        <v>258</v>
      </c>
      <c r="C12" s="117" t="s">
        <v>259</v>
      </c>
      <c r="D12" s="53">
        <v>12800</v>
      </c>
      <c r="E12" s="7">
        <v>0.207</v>
      </c>
      <c r="F12" s="53">
        <v>152</v>
      </c>
      <c r="G12" s="53">
        <v>40</v>
      </c>
      <c r="H12" s="105">
        <v>103</v>
      </c>
      <c r="I12" s="116"/>
    </row>
    <row r="13" spans="1:9" ht="12.75">
      <c r="A13" s="35">
        <v>7</v>
      </c>
      <c r="B13" s="88" t="s">
        <v>260</v>
      </c>
      <c r="C13" s="117" t="s">
        <v>261</v>
      </c>
      <c r="D13" s="53">
        <v>9600</v>
      </c>
      <c r="E13" s="7"/>
      <c r="F13" s="53"/>
      <c r="G13" s="53"/>
      <c r="H13" s="105"/>
      <c r="I13" s="116"/>
    </row>
    <row r="14" spans="1:9" ht="12.75">
      <c r="A14" s="35">
        <v>8</v>
      </c>
      <c r="B14" s="88" t="s">
        <v>262</v>
      </c>
      <c r="C14" s="117" t="s">
        <v>263</v>
      </c>
      <c r="D14" s="53">
        <v>16000</v>
      </c>
      <c r="E14" s="7"/>
      <c r="F14" s="53"/>
      <c r="G14" s="53"/>
      <c r="H14" s="105"/>
      <c r="I14" s="116"/>
    </row>
    <row r="15" spans="1:9" ht="12.75">
      <c r="A15" s="35">
        <v>9</v>
      </c>
      <c r="B15" s="88" t="s">
        <v>264</v>
      </c>
      <c r="C15" s="117" t="s">
        <v>265</v>
      </c>
      <c r="D15" s="53">
        <v>22400</v>
      </c>
      <c r="E15" s="7">
        <v>0.25</v>
      </c>
      <c r="F15" s="53">
        <v>112</v>
      </c>
      <c r="G15" s="53">
        <v>45</v>
      </c>
      <c r="H15" s="105">
        <v>190</v>
      </c>
      <c r="I15" s="116"/>
    </row>
    <row r="16" spans="1:9" ht="12.75">
      <c r="A16" s="35">
        <v>10</v>
      </c>
      <c r="B16" s="88" t="s">
        <v>266</v>
      </c>
      <c r="C16" s="117" t="s">
        <v>267</v>
      </c>
      <c r="D16" s="53">
        <v>14900</v>
      </c>
      <c r="E16" s="7">
        <v>0.25</v>
      </c>
      <c r="F16" s="53">
        <v>169</v>
      </c>
      <c r="G16" s="53">
        <v>54</v>
      </c>
      <c r="H16" s="105">
        <v>114</v>
      </c>
      <c r="I16" s="116"/>
    </row>
    <row r="17" spans="1:9" ht="12.75">
      <c r="A17" s="35">
        <v>11</v>
      </c>
      <c r="B17" s="88" t="s">
        <v>268</v>
      </c>
      <c r="C17" s="117" t="s">
        <v>269</v>
      </c>
      <c r="D17" s="53">
        <v>8800</v>
      </c>
      <c r="E17" s="7">
        <v>4.6</v>
      </c>
      <c r="F17" s="53">
        <v>210</v>
      </c>
      <c r="G17" s="53">
        <v>406</v>
      </c>
      <c r="H17" s="105">
        <v>229</v>
      </c>
      <c r="I17" s="116"/>
    </row>
    <row r="18" spans="1:9" ht="25.5" customHeight="1">
      <c r="A18" s="35">
        <v>12</v>
      </c>
      <c r="B18" s="88" t="s">
        <v>270</v>
      </c>
      <c r="C18" s="117" t="s">
        <v>271</v>
      </c>
      <c r="D18" s="53">
        <v>5950</v>
      </c>
      <c r="E18" s="7">
        <v>4.7</v>
      </c>
      <c r="F18" s="53">
        <v>210</v>
      </c>
      <c r="G18" s="53">
        <v>406</v>
      </c>
      <c r="H18" s="105">
        <v>229</v>
      </c>
      <c r="I18" s="116"/>
    </row>
    <row r="19" spans="1:9" ht="12.75">
      <c r="A19" s="35">
        <v>13</v>
      </c>
      <c r="B19" s="88"/>
      <c r="C19" s="117" t="s">
        <v>272</v>
      </c>
      <c r="D19" s="53">
        <v>500</v>
      </c>
      <c r="E19" s="7"/>
      <c r="F19" s="53">
        <v>100</v>
      </c>
      <c r="G19" s="53">
        <v>30</v>
      </c>
      <c r="H19" s="105">
        <v>115</v>
      </c>
      <c r="I19" s="116"/>
    </row>
    <row r="20" spans="1:9" ht="12.75">
      <c r="A20" s="35">
        <v>14</v>
      </c>
      <c r="B20" s="88" t="s">
        <v>273</v>
      </c>
      <c r="C20" s="117" t="s">
        <v>274</v>
      </c>
      <c r="D20" s="53">
        <v>56800</v>
      </c>
      <c r="E20" s="7">
        <v>30.5</v>
      </c>
      <c r="F20" s="53">
        <v>761</v>
      </c>
      <c r="G20" s="53">
        <v>406</v>
      </c>
      <c r="H20" s="105">
        <v>210</v>
      </c>
      <c r="I20" s="116"/>
    </row>
    <row r="21" spans="1:9" ht="12.75">
      <c r="A21" s="35">
        <v>15</v>
      </c>
      <c r="B21" s="88" t="s">
        <v>275</v>
      </c>
      <c r="C21" s="117" t="s">
        <v>276</v>
      </c>
      <c r="D21" s="53">
        <v>46600</v>
      </c>
      <c r="E21" s="7">
        <v>10.5</v>
      </c>
      <c r="F21" s="53">
        <v>210</v>
      </c>
      <c r="G21" s="53">
        <v>406</v>
      </c>
      <c r="H21" s="105">
        <v>229</v>
      </c>
      <c r="I21" s="116"/>
    </row>
    <row r="22" spans="1:232" s="38" customFormat="1" ht="12.75">
      <c r="A22" s="22"/>
      <c r="B22" s="39"/>
      <c r="C22" s="109" t="s">
        <v>277</v>
      </c>
      <c r="D22" s="32"/>
      <c r="E22" s="52"/>
      <c r="F22" s="32"/>
      <c r="G22" s="32"/>
      <c r="H22" s="73"/>
      <c r="I22" s="116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</row>
    <row r="23" spans="1:9" ht="12.75">
      <c r="A23" s="35">
        <v>16</v>
      </c>
      <c r="B23" s="88" t="s">
        <v>278</v>
      </c>
      <c r="C23" s="117" t="s">
        <v>279</v>
      </c>
      <c r="D23" s="53">
        <v>69000</v>
      </c>
      <c r="E23" s="7">
        <v>28</v>
      </c>
      <c r="F23" s="53">
        <v>197</v>
      </c>
      <c r="G23" s="53">
        <v>343</v>
      </c>
      <c r="H23" s="105">
        <v>387</v>
      </c>
      <c r="I23" s="116"/>
    </row>
    <row r="24" spans="1:9" ht="12.75">
      <c r="A24" s="35">
        <v>17</v>
      </c>
      <c r="B24" s="88" t="s">
        <v>280</v>
      </c>
      <c r="C24" s="117" t="s">
        <v>281</v>
      </c>
      <c r="D24" s="53">
        <v>83000</v>
      </c>
      <c r="E24" s="7">
        <v>34.5</v>
      </c>
      <c r="F24" s="53">
        <v>197</v>
      </c>
      <c r="G24" s="53">
        <v>343</v>
      </c>
      <c r="H24" s="105">
        <v>387</v>
      </c>
      <c r="I24" s="116"/>
    </row>
    <row r="25" spans="1:9" ht="12.75">
      <c r="A25" s="35">
        <v>18</v>
      </c>
      <c r="B25" s="88" t="s">
        <v>282</v>
      </c>
      <c r="C25" s="117" t="s">
        <v>283</v>
      </c>
      <c r="D25" s="53">
        <v>12000</v>
      </c>
      <c r="E25" s="7"/>
      <c r="F25" s="53"/>
      <c r="G25" s="53"/>
      <c r="H25" s="105"/>
      <c r="I25" s="116"/>
    </row>
    <row r="26" spans="1:9" ht="12.75">
      <c r="A26" s="35">
        <v>19</v>
      </c>
      <c r="B26" s="88" t="s">
        <v>284</v>
      </c>
      <c r="C26" s="117" t="s">
        <v>285</v>
      </c>
      <c r="D26" s="53">
        <v>12500</v>
      </c>
      <c r="E26" s="7"/>
      <c r="F26" s="53"/>
      <c r="G26" s="53"/>
      <c r="H26" s="105"/>
      <c r="I26" s="116"/>
    </row>
    <row r="27" spans="1:232" s="38" customFormat="1" ht="12.75">
      <c r="A27" s="22"/>
      <c r="B27" s="39"/>
      <c r="C27" s="109" t="s">
        <v>286</v>
      </c>
      <c r="D27" s="32"/>
      <c r="E27" s="52"/>
      <c r="F27" s="32"/>
      <c r="G27" s="32"/>
      <c r="H27" s="73"/>
      <c r="I27" s="116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</row>
    <row r="28" spans="1:9" ht="12.75">
      <c r="A28" s="35">
        <v>20</v>
      </c>
      <c r="B28" s="88" t="s">
        <v>287</v>
      </c>
      <c r="C28" s="117" t="s">
        <v>288</v>
      </c>
      <c r="D28" s="53"/>
      <c r="E28" s="7">
        <v>20</v>
      </c>
      <c r="F28" s="53">
        <v>420</v>
      </c>
      <c r="G28" s="53">
        <v>160</v>
      </c>
      <c r="H28" s="105">
        <v>480</v>
      </c>
      <c r="I28" s="116"/>
    </row>
    <row r="29" spans="1:9" ht="12.75">
      <c r="A29" s="35">
        <v>21</v>
      </c>
      <c r="B29" s="88" t="s">
        <v>289</v>
      </c>
      <c r="C29" s="117" t="s">
        <v>290</v>
      </c>
      <c r="D29" s="53"/>
      <c r="E29" s="7">
        <v>21</v>
      </c>
      <c r="F29" s="53">
        <v>420</v>
      </c>
      <c r="G29" s="53">
        <v>160</v>
      </c>
      <c r="H29" s="105">
        <v>480</v>
      </c>
      <c r="I29" s="116"/>
    </row>
    <row r="30" spans="1:9" ht="12.75">
      <c r="A30" s="35">
        <v>22</v>
      </c>
      <c r="B30" s="88" t="s">
        <v>291</v>
      </c>
      <c r="C30" s="117" t="s">
        <v>292</v>
      </c>
      <c r="D30" s="53"/>
      <c r="E30" s="7">
        <v>24</v>
      </c>
      <c r="F30" s="53">
        <v>445</v>
      </c>
      <c r="G30" s="53">
        <v>177</v>
      </c>
      <c r="H30" s="105">
        <v>510</v>
      </c>
      <c r="I30" s="116"/>
    </row>
    <row r="31" spans="1:232" s="38" customFormat="1" ht="12.75">
      <c r="A31" s="22"/>
      <c r="B31" s="39"/>
      <c r="C31" s="109" t="s">
        <v>293</v>
      </c>
      <c r="D31" s="32"/>
      <c r="E31" s="52"/>
      <c r="F31" s="32"/>
      <c r="G31" s="32"/>
      <c r="H31" s="73"/>
      <c r="I31" s="116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</row>
    <row r="32" spans="1:9" ht="12.75">
      <c r="A32" s="35">
        <v>23</v>
      </c>
      <c r="B32" s="88" t="s">
        <v>294</v>
      </c>
      <c r="C32" s="117" t="s">
        <v>295</v>
      </c>
      <c r="D32" s="53"/>
      <c r="E32" s="7">
        <v>48.5</v>
      </c>
      <c r="F32" s="53">
        <v>740</v>
      </c>
      <c r="G32" s="53">
        <v>400</v>
      </c>
      <c r="H32" s="105">
        <v>750</v>
      </c>
      <c r="I32" s="116"/>
    </row>
    <row r="33" spans="1:9" ht="12.75">
      <c r="A33" s="35">
        <v>24</v>
      </c>
      <c r="B33" s="88" t="s">
        <v>296</v>
      </c>
      <c r="C33" s="117" t="s">
        <v>297</v>
      </c>
      <c r="D33" s="53"/>
      <c r="E33" s="7">
        <v>48.5</v>
      </c>
      <c r="F33" s="53">
        <v>740</v>
      </c>
      <c r="G33" s="53">
        <v>400</v>
      </c>
      <c r="H33" s="105">
        <v>750</v>
      </c>
      <c r="I33" s="116"/>
    </row>
    <row r="34" spans="1:9" ht="12.75">
      <c r="A34" s="35">
        <v>25</v>
      </c>
      <c r="B34" s="88" t="s">
        <v>298</v>
      </c>
      <c r="C34" s="117" t="s">
        <v>299</v>
      </c>
      <c r="D34" s="53"/>
      <c r="E34" s="7">
        <v>122</v>
      </c>
      <c r="F34" s="53">
        <v>790</v>
      </c>
      <c r="G34" s="53">
        <v>790</v>
      </c>
      <c r="H34" s="105">
        <v>1150</v>
      </c>
      <c r="I34" s="116"/>
    </row>
    <row r="35" spans="1:9" ht="12.75">
      <c r="A35" s="35">
        <v>26</v>
      </c>
      <c r="B35" s="88" t="s">
        <v>300</v>
      </c>
      <c r="C35" s="117" t="s">
        <v>301</v>
      </c>
      <c r="D35" s="53"/>
      <c r="E35" s="7">
        <v>122</v>
      </c>
      <c r="F35" s="53">
        <v>790</v>
      </c>
      <c r="G35" s="53">
        <v>790</v>
      </c>
      <c r="H35" s="105">
        <v>1150</v>
      </c>
      <c r="I35" s="116"/>
    </row>
    <row r="36" spans="1:232" s="38" customFormat="1" ht="12.75">
      <c r="A36" s="22"/>
      <c r="B36" s="39"/>
      <c r="C36" s="109" t="s">
        <v>61</v>
      </c>
      <c r="D36" s="32"/>
      <c r="E36" s="52"/>
      <c r="F36" s="32"/>
      <c r="G36" s="32"/>
      <c r="H36" s="73"/>
      <c r="I36" s="116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</row>
    <row r="37" spans="1:9" ht="12.75">
      <c r="A37" s="35">
        <v>27</v>
      </c>
      <c r="B37" s="88" t="s">
        <v>302</v>
      </c>
      <c r="C37" s="117" t="s">
        <v>303</v>
      </c>
      <c r="D37" s="53">
        <v>31900</v>
      </c>
      <c r="E37" s="7">
        <v>4.8</v>
      </c>
      <c r="F37" s="53">
        <v>368</v>
      </c>
      <c r="G37" s="53">
        <v>146</v>
      </c>
      <c r="H37" s="105">
        <v>138</v>
      </c>
      <c r="I37" s="116"/>
    </row>
    <row r="38" spans="1:9" ht="12.75">
      <c r="A38" s="35">
        <v>28</v>
      </c>
      <c r="B38" s="88" t="s">
        <v>304</v>
      </c>
      <c r="C38" s="117" t="s">
        <v>305</v>
      </c>
      <c r="D38" s="53">
        <v>59900</v>
      </c>
      <c r="E38" s="7">
        <v>17.4</v>
      </c>
      <c r="F38" s="53">
        <v>330</v>
      </c>
      <c r="G38" s="53">
        <v>270</v>
      </c>
      <c r="H38" s="105">
        <v>870</v>
      </c>
      <c r="I38" s="116"/>
    </row>
    <row r="39" spans="1:8" ht="12.75">
      <c r="A39" s="44"/>
      <c r="B39" s="42"/>
      <c r="C39" s="44"/>
      <c r="D39" s="67"/>
      <c r="E39" s="67"/>
      <c r="F39" s="67"/>
      <c r="G39" s="67"/>
      <c r="H39" s="67"/>
    </row>
    <row r="40" spans="2:8" ht="12.75">
      <c r="B40" s="8"/>
      <c r="F40" s="38"/>
      <c r="G40" s="38"/>
      <c r="H40" s="38"/>
    </row>
    <row r="41" spans="2:8" ht="12.75">
      <c r="B41" s="8"/>
      <c r="F41" s="38"/>
      <c r="G41" s="38"/>
      <c r="H41" s="38"/>
    </row>
    <row r="42" spans="2:9" s="104" customFormat="1" ht="12.75">
      <c r="B42" s="102"/>
      <c r="D42" s="38"/>
      <c r="E42" s="38"/>
      <c r="F42" s="45"/>
      <c r="G42" s="45"/>
      <c r="H42" s="45"/>
      <c r="I42" s="3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5" sqref="A5:B5"/>
    </sheetView>
  </sheetViews>
  <sheetFormatPr defaultColWidth="8.00390625" defaultRowHeight="12.75" customHeight="1"/>
  <cols>
    <col min="1" max="1" width="8.00390625" style="0" customWidth="1"/>
    <col min="2" max="2" width="9.140625" style="0" customWidth="1"/>
    <col min="3" max="3" width="67.140625" style="0" customWidth="1"/>
    <col min="4" max="4" width="11.8515625" style="0" customWidth="1"/>
    <col min="5" max="5" width="7.140625" style="0" customWidth="1"/>
    <col min="6" max="6" width="3.421875" style="0" customWidth="1"/>
    <col min="7" max="7" width="4.57421875" style="0" customWidth="1"/>
    <col min="8" max="8" width="5.140625" style="0" customWidth="1"/>
  </cols>
  <sheetData>
    <row r="1" spans="1:9" ht="12.75">
      <c r="A1" s="104"/>
      <c r="B1" s="102"/>
      <c r="C1" s="104"/>
      <c r="D1" s="38"/>
      <c r="E1" s="38"/>
      <c r="F1" s="45"/>
      <c r="G1" s="45"/>
      <c r="H1" s="45"/>
      <c r="I1" s="38"/>
    </row>
    <row r="2" spans="1:9" ht="12.75">
      <c r="A2" s="104"/>
      <c r="B2" s="102"/>
      <c r="C2" s="104"/>
      <c r="D2" s="38"/>
      <c r="E2" s="38"/>
      <c r="F2" s="45"/>
      <c r="G2" s="45"/>
      <c r="H2" s="45"/>
      <c r="I2" s="38"/>
    </row>
    <row r="3" spans="1:9" ht="3" customHeight="1">
      <c r="A3" s="104"/>
      <c r="B3" s="102"/>
      <c r="C3" s="104"/>
      <c r="D3" s="38"/>
      <c r="E3" s="38"/>
      <c r="F3" s="45"/>
      <c r="G3" s="45"/>
      <c r="H3" s="45"/>
      <c r="I3" s="38"/>
    </row>
    <row r="4" spans="1:9" ht="20.25" customHeight="1">
      <c r="A4" s="104"/>
      <c r="B4" s="102"/>
      <c r="C4" s="43" t="s">
        <v>1</v>
      </c>
      <c r="D4" s="38"/>
      <c r="E4" s="38"/>
      <c r="F4" s="45"/>
      <c r="G4" s="45"/>
      <c r="H4" s="45"/>
      <c r="I4" s="38"/>
    </row>
    <row r="5" spans="1:9" ht="12.75">
      <c r="A5" s="143"/>
      <c r="B5" s="143"/>
      <c r="C5" s="104"/>
      <c r="D5" s="38"/>
      <c r="E5" s="38"/>
      <c r="F5" s="45"/>
      <c r="G5" s="45"/>
      <c r="H5" s="45"/>
      <c r="I5" s="38"/>
    </row>
    <row r="6" spans="1:9" ht="13.5" customHeight="1">
      <c r="A6" s="24"/>
      <c r="B6" s="24"/>
      <c r="C6" s="24"/>
      <c r="D6" s="24"/>
      <c r="E6" s="24"/>
      <c r="F6" s="24"/>
      <c r="G6" s="24"/>
      <c r="H6" s="24"/>
      <c r="I6" s="104"/>
    </row>
    <row r="7" spans="1:9" s="38" customFormat="1" ht="54" customHeight="1">
      <c r="A7" s="56" t="s">
        <v>4</v>
      </c>
      <c r="B7" s="64" t="s">
        <v>5</v>
      </c>
      <c r="C7" s="56" t="s">
        <v>6</v>
      </c>
      <c r="D7" s="103" t="s">
        <v>250</v>
      </c>
      <c r="E7" s="74" t="s">
        <v>8</v>
      </c>
      <c r="F7" s="19" t="s">
        <v>9</v>
      </c>
      <c r="G7" s="19" t="s">
        <v>10</v>
      </c>
      <c r="H7" s="19" t="s">
        <v>11</v>
      </c>
      <c r="I7" s="116"/>
    </row>
    <row r="8" spans="1:9" s="38" customFormat="1" ht="12.75">
      <c r="A8" s="22"/>
      <c r="B8" s="39"/>
      <c r="C8" s="109" t="s">
        <v>251</v>
      </c>
      <c r="D8" s="32"/>
      <c r="E8" s="52"/>
      <c r="F8" s="32"/>
      <c r="G8" s="32"/>
      <c r="H8" s="73"/>
      <c r="I8" s="116"/>
    </row>
    <row r="9" spans="1:9" ht="63.75" customHeight="1">
      <c r="A9" s="81">
        <v>1</v>
      </c>
      <c r="B9" s="9" t="s">
        <v>306</v>
      </c>
      <c r="C9" s="117" t="s">
        <v>307</v>
      </c>
      <c r="D9" s="34">
        <v>89000</v>
      </c>
      <c r="E9" s="7"/>
      <c r="F9" s="53"/>
      <c r="G9" s="53"/>
      <c r="H9" s="105"/>
      <c r="I9" s="116"/>
    </row>
    <row r="10" spans="1:9" ht="12.75">
      <c r="A10" s="44"/>
      <c r="B10" s="44"/>
      <c r="C10" s="44"/>
      <c r="D10" s="44"/>
      <c r="E10" s="44"/>
      <c r="F10" s="44"/>
      <c r="G10" s="44"/>
      <c r="H10" s="44"/>
      <c r="I10" s="104"/>
    </row>
    <row r="11" spans="1:9" ht="12.75">
      <c r="A11" s="104"/>
      <c r="B11" s="104"/>
      <c r="C11" s="104"/>
      <c r="D11" s="104"/>
      <c r="E11" s="104"/>
      <c r="F11" s="104"/>
      <c r="G11" s="104"/>
      <c r="H11" s="104"/>
      <c r="I11" s="104"/>
    </row>
    <row r="12" spans="1:9" ht="12.75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ht="12.75">
      <c r="A13" s="104"/>
      <c r="B13" s="104"/>
      <c r="C13" s="104"/>
      <c r="D13" s="104"/>
      <c r="E13" s="104"/>
      <c r="F13" s="104"/>
      <c r="G13" s="104"/>
      <c r="H13" s="104"/>
      <c r="I13" s="104"/>
    </row>
    <row r="14" spans="1:9" ht="12.75">
      <c r="A14" s="104"/>
      <c r="B14" s="104"/>
      <c r="C14" s="104"/>
      <c r="D14" s="104"/>
      <c r="E14" s="104"/>
      <c r="F14" s="104"/>
      <c r="G14" s="104"/>
      <c r="H14" s="104"/>
      <c r="I14" s="104"/>
    </row>
    <row r="15" spans="1:9" ht="12.75">
      <c r="A15" s="104"/>
      <c r="B15" s="104"/>
      <c r="C15" s="104"/>
      <c r="D15" s="104"/>
      <c r="E15" s="104"/>
      <c r="F15" s="104"/>
      <c r="G15" s="104"/>
      <c r="H15" s="104"/>
      <c r="I15" s="104"/>
    </row>
    <row r="16" spans="1:9" ht="12.75">
      <c r="A16" s="104"/>
      <c r="B16" s="104"/>
      <c r="C16" s="104"/>
      <c r="D16" s="104"/>
      <c r="E16" s="104"/>
      <c r="F16" s="104"/>
      <c r="G16" s="104"/>
      <c r="H16" s="104"/>
      <c r="I16" s="104"/>
    </row>
  </sheetData>
  <sheetProtection/>
  <mergeCells count="1">
    <mergeCell ref="A5:B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B26"/>
  <sheetViews>
    <sheetView zoomScalePageLayoutView="0" workbookViewId="0" topLeftCell="A1">
      <selection activeCell="A5" sqref="A5:B5"/>
    </sheetView>
  </sheetViews>
  <sheetFormatPr defaultColWidth="8.00390625" defaultRowHeight="12.75" customHeight="1"/>
  <cols>
    <col min="1" max="1" width="6.00390625" style="104" customWidth="1"/>
    <col min="2" max="2" width="23.8515625" style="102" customWidth="1"/>
    <col min="3" max="3" width="41.57421875" style="104" customWidth="1"/>
    <col min="4" max="4" width="8.57421875" style="104" customWidth="1"/>
    <col min="5" max="5" width="15.28125" style="104" customWidth="1"/>
    <col min="6" max="6" width="17.140625" style="38" customWidth="1"/>
    <col min="7" max="7" width="12.00390625" style="38" customWidth="1"/>
    <col min="8" max="8" width="9.00390625" style="38" customWidth="1"/>
    <col min="9" max="9" width="0" style="38" hidden="1" customWidth="1"/>
    <col min="10" max="10" width="6.00390625" style="45" customWidth="1"/>
    <col min="11" max="12" width="4.421875" style="45" customWidth="1"/>
    <col min="13" max="13" width="19.140625" style="38" customWidth="1"/>
    <col min="14" max="14" width="12.8515625" style="104" customWidth="1"/>
    <col min="15" max="15" width="10.140625" style="104" customWidth="1"/>
    <col min="16" max="16" width="9.28125" style="104" customWidth="1"/>
    <col min="17" max="17" width="10.00390625" style="104" customWidth="1"/>
    <col min="18" max="236" width="9.140625" style="104" customWidth="1"/>
  </cols>
  <sheetData>
    <row r="1" spans="2:12" ht="12.75">
      <c r="B1" s="8"/>
      <c r="J1" s="38"/>
      <c r="K1" s="38"/>
      <c r="L1" s="38"/>
    </row>
    <row r="2" spans="2:12" ht="12.75">
      <c r="B2" s="8"/>
      <c r="J2" s="38"/>
      <c r="K2" s="38"/>
      <c r="L2" s="38"/>
    </row>
    <row r="3" spans="2:12" ht="3" customHeight="1">
      <c r="B3" s="8"/>
      <c r="J3" s="38"/>
      <c r="K3" s="38"/>
      <c r="L3" s="38"/>
    </row>
    <row r="4" spans="2:12" ht="20.25" customHeight="1">
      <c r="B4" s="8"/>
      <c r="C4" s="43" t="s">
        <v>1</v>
      </c>
      <c r="D4" s="43"/>
      <c r="E4" s="43"/>
      <c r="J4" s="38"/>
      <c r="K4" s="38"/>
      <c r="L4" s="38"/>
    </row>
    <row r="5" spans="1:12" ht="12.75">
      <c r="A5" s="143"/>
      <c r="B5" s="143"/>
      <c r="J5" s="38"/>
      <c r="K5" s="38"/>
      <c r="L5" s="38"/>
    </row>
    <row r="6" spans="2:12" ht="24.75" customHeight="1">
      <c r="B6" s="8" t="s">
        <v>2</v>
      </c>
      <c r="C6" s="27"/>
      <c r="D6" s="27"/>
      <c r="E6" s="27"/>
      <c r="F6" s="27" t="s">
        <v>309</v>
      </c>
      <c r="G6" s="27"/>
      <c r="J6" s="38"/>
      <c r="K6" s="38"/>
      <c r="L6" s="38"/>
    </row>
    <row r="7" spans="1:12" ht="13.5" customHeight="1">
      <c r="A7" s="24"/>
      <c r="B7" s="78"/>
      <c r="C7" s="24"/>
      <c r="D7" s="24"/>
      <c r="E7" s="24"/>
      <c r="F7" s="65"/>
      <c r="G7" s="65"/>
      <c r="H7" s="65"/>
      <c r="I7" s="65"/>
      <c r="J7" s="65"/>
      <c r="K7" s="65"/>
      <c r="L7" s="65"/>
    </row>
    <row r="8" spans="1:236" s="38" customFormat="1" ht="54" customHeight="1">
      <c r="A8" s="89" t="s">
        <v>4</v>
      </c>
      <c r="B8" s="96" t="s">
        <v>5</v>
      </c>
      <c r="C8" s="89" t="s">
        <v>6</v>
      </c>
      <c r="D8" s="77" t="s">
        <v>310</v>
      </c>
      <c r="E8" s="77" t="s">
        <v>311</v>
      </c>
      <c r="F8" s="77" t="s">
        <v>7</v>
      </c>
      <c r="G8" s="77" t="s">
        <v>312</v>
      </c>
      <c r="H8" s="26" t="s">
        <v>8</v>
      </c>
      <c r="I8" s="37" t="s">
        <v>313</v>
      </c>
      <c r="J8" s="16" t="s">
        <v>9</v>
      </c>
      <c r="K8" s="16" t="s">
        <v>10</v>
      </c>
      <c r="L8" s="16" t="s">
        <v>11</v>
      </c>
      <c r="M8" s="116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</row>
    <row r="9" spans="1:236" s="38" customFormat="1" ht="12.75">
      <c r="A9" s="66"/>
      <c r="B9" s="72"/>
      <c r="C9" s="4" t="s">
        <v>314</v>
      </c>
      <c r="D9" s="4"/>
      <c r="E9" s="4"/>
      <c r="F9" s="33"/>
      <c r="G9" s="33"/>
      <c r="H9" s="33"/>
      <c r="I9" s="33"/>
      <c r="J9" s="80"/>
      <c r="K9" s="80"/>
      <c r="L9" s="68"/>
      <c r="M9" s="116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</row>
    <row r="10" spans="1:15" ht="25.5" customHeight="1">
      <c r="A10" s="35">
        <v>1</v>
      </c>
      <c r="B10" s="88" t="s">
        <v>315</v>
      </c>
      <c r="C10" s="117" t="s">
        <v>316</v>
      </c>
      <c r="D10" s="83" t="s">
        <v>317</v>
      </c>
      <c r="E10" s="83" t="s">
        <v>317</v>
      </c>
      <c r="F10" s="53">
        <v>3900</v>
      </c>
      <c r="G10" s="53">
        <v>24</v>
      </c>
      <c r="H10" s="7">
        <v>0.79</v>
      </c>
      <c r="I10" s="100"/>
      <c r="J10" s="53">
        <v>180</v>
      </c>
      <c r="K10" s="53">
        <v>180</v>
      </c>
      <c r="L10" s="105">
        <v>80</v>
      </c>
      <c r="M10" s="5"/>
      <c r="O10" s="76"/>
    </row>
    <row r="11" spans="1:15" ht="25.5" customHeight="1">
      <c r="A11" s="35"/>
      <c r="B11" s="88" t="s">
        <v>318</v>
      </c>
      <c r="C11" s="117" t="s">
        <v>319</v>
      </c>
      <c r="D11" s="83" t="s">
        <v>317</v>
      </c>
      <c r="E11" s="83" t="s">
        <v>317</v>
      </c>
      <c r="F11" s="53">
        <v>4500</v>
      </c>
      <c r="G11" s="53">
        <v>24</v>
      </c>
      <c r="H11" s="7">
        <v>0.79</v>
      </c>
      <c r="I11" s="100"/>
      <c r="J11" s="53"/>
      <c r="K11" s="53"/>
      <c r="L11" s="105"/>
      <c r="M11" s="5"/>
      <c r="O11" s="76"/>
    </row>
    <row r="12" spans="1:15" ht="25.5" customHeight="1">
      <c r="A12" s="35"/>
      <c r="B12" s="88" t="s">
        <v>320</v>
      </c>
      <c r="C12" s="117" t="s">
        <v>316</v>
      </c>
      <c r="D12" s="83" t="s">
        <v>321</v>
      </c>
      <c r="E12" s="83" t="s">
        <v>321</v>
      </c>
      <c r="F12" s="53">
        <v>6900</v>
      </c>
      <c r="G12" s="53">
        <v>12</v>
      </c>
      <c r="H12" s="7">
        <v>1.33</v>
      </c>
      <c r="I12" s="100"/>
      <c r="J12" s="53">
        <v>190</v>
      </c>
      <c r="K12" s="53">
        <v>190</v>
      </c>
      <c r="L12" s="105">
        <v>90</v>
      </c>
      <c r="M12" s="5"/>
      <c r="O12" s="76"/>
    </row>
    <row r="13" spans="1:15" ht="25.5" customHeight="1">
      <c r="A13" s="35"/>
      <c r="B13" s="88" t="s">
        <v>322</v>
      </c>
      <c r="C13" s="117" t="s">
        <v>319</v>
      </c>
      <c r="D13" s="83" t="s">
        <v>321</v>
      </c>
      <c r="E13" s="83" t="s">
        <v>321</v>
      </c>
      <c r="F13" s="53">
        <v>7400</v>
      </c>
      <c r="G13" s="53">
        <v>12</v>
      </c>
      <c r="H13" s="7">
        <v>1.33</v>
      </c>
      <c r="I13" s="100"/>
      <c r="J13" s="53">
        <v>190</v>
      </c>
      <c r="K13" s="53">
        <v>190</v>
      </c>
      <c r="L13" s="105">
        <v>90</v>
      </c>
      <c r="M13" s="5"/>
      <c r="O13" s="76"/>
    </row>
    <row r="14" spans="1:15" ht="25.5" customHeight="1">
      <c r="A14" s="35"/>
      <c r="B14" s="88" t="s">
        <v>323</v>
      </c>
      <c r="C14" s="117" t="s">
        <v>319</v>
      </c>
      <c r="D14" s="83" t="s">
        <v>324</v>
      </c>
      <c r="E14" s="83" t="s">
        <v>321</v>
      </c>
      <c r="F14" s="53">
        <v>9500</v>
      </c>
      <c r="G14" s="53">
        <v>6</v>
      </c>
      <c r="H14" s="7">
        <v>3</v>
      </c>
      <c r="I14" s="100"/>
      <c r="J14" s="53"/>
      <c r="K14" s="53"/>
      <c r="L14" s="105"/>
      <c r="M14" s="5"/>
      <c r="O14" s="76"/>
    </row>
    <row r="15" spans="1:15" ht="26.25" customHeight="1">
      <c r="A15" s="35"/>
      <c r="B15" s="88" t="s">
        <v>325</v>
      </c>
      <c r="C15" s="117" t="s">
        <v>316</v>
      </c>
      <c r="D15" s="83" t="s">
        <v>326</v>
      </c>
      <c r="E15" s="83" t="s">
        <v>321</v>
      </c>
      <c r="F15" s="53">
        <v>10900</v>
      </c>
      <c r="G15" s="53">
        <v>6</v>
      </c>
      <c r="H15" s="7">
        <v>3</v>
      </c>
      <c r="I15" s="100"/>
      <c r="J15" s="53"/>
      <c r="K15" s="53"/>
      <c r="L15" s="105"/>
      <c r="M15" s="5"/>
      <c r="O15" s="76"/>
    </row>
    <row r="16" spans="1:236" s="38" customFormat="1" ht="12.75">
      <c r="A16" s="22"/>
      <c r="B16" s="39"/>
      <c r="C16" s="109" t="s">
        <v>327</v>
      </c>
      <c r="D16" s="109"/>
      <c r="E16" s="109"/>
      <c r="F16" s="51"/>
      <c r="G16" s="51"/>
      <c r="H16" s="51"/>
      <c r="I16" s="51"/>
      <c r="J16" s="32"/>
      <c r="K16" s="32"/>
      <c r="L16" s="73"/>
      <c r="M16" s="116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</row>
    <row r="17" spans="1:15" ht="25.5" customHeight="1">
      <c r="A17" s="35"/>
      <c r="B17" s="88" t="s">
        <v>328</v>
      </c>
      <c r="C17" s="117" t="s">
        <v>329</v>
      </c>
      <c r="D17" s="83" t="s">
        <v>317</v>
      </c>
      <c r="E17" s="83" t="s">
        <v>317</v>
      </c>
      <c r="F17" s="53">
        <v>2500</v>
      </c>
      <c r="G17" s="53">
        <v>50</v>
      </c>
      <c r="H17" s="7">
        <v>0.3</v>
      </c>
      <c r="I17" s="100"/>
      <c r="J17" s="53">
        <v>150</v>
      </c>
      <c r="K17" s="53">
        <v>150</v>
      </c>
      <c r="L17" s="105">
        <v>50</v>
      </c>
      <c r="M17" s="116"/>
      <c r="O17" s="76"/>
    </row>
    <row r="18" spans="1:15" ht="26.25" customHeight="1">
      <c r="A18" s="35"/>
      <c r="B18" s="88" t="s">
        <v>330</v>
      </c>
      <c r="C18" s="117" t="s">
        <v>329</v>
      </c>
      <c r="D18" s="83" t="s">
        <v>317</v>
      </c>
      <c r="E18" s="83" t="s">
        <v>317</v>
      </c>
      <c r="F18" s="53">
        <v>1400</v>
      </c>
      <c r="G18" s="53">
        <v>50</v>
      </c>
      <c r="H18" s="7">
        <v>0.23</v>
      </c>
      <c r="I18" s="100"/>
      <c r="J18" s="53">
        <v>150</v>
      </c>
      <c r="K18" s="53">
        <v>150</v>
      </c>
      <c r="L18" s="105">
        <v>40</v>
      </c>
      <c r="M18" s="116"/>
      <c r="O18" s="76"/>
    </row>
    <row r="19" spans="1:236" s="38" customFormat="1" ht="12.75">
      <c r="A19" s="22"/>
      <c r="B19" s="39"/>
      <c r="C19" s="109" t="s">
        <v>331</v>
      </c>
      <c r="D19" s="109"/>
      <c r="E19" s="109"/>
      <c r="F19" s="51"/>
      <c r="G19" s="51"/>
      <c r="H19" s="51"/>
      <c r="I19" s="51"/>
      <c r="J19" s="32"/>
      <c r="K19" s="32"/>
      <c r="L19" s="73"/>
      <c r="M19" s="116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</row>
    <row r="20" spans="1:15" ht="25.5" customHeight="1">
      <c r="A20" s="35"/>
      <c r="B20" s="88" t="s">
        <v>332</v>
      </c>
      <c r="C20" s="117" t="s">
        <v>333</v>
      </c>
      <c r="D20" s="117"/>
      <c r="E20" s="117"/>
      <c r="F20" s="53">
        <v>1700</v>
      </c>
      <c r="G20" s="53">
        <v>18</v>
      </c>
      <c r="H20" s="7">
        <v>0.66</v>
      </c>
      <c r="I20" s="100"/>
      <c r="J20" s="53">
        <v>240</v>
      </c>
      <c r="K20" s="53">
        <v>240</v>
      </c>
      <c r="L20" s="105">
        <v>50</v>
      </c>
      <c r="M20" s="116"/>
      <c r="O20" s="76"/>
    </row>
    <row r="21" spans="1:15" ht="12.75">
      <c r="A21" s="35"/>
      <c r="B21" s="88"/>
      <c r="C21" s="117"/>
      <c r="D21" s="117"/>
      <c r="E21" s="117"/>
      <c r="F21" s="53"/>
      <c r="G21" s="53"/>
      <c r="H21" s="7"/>
      <c r="I21" s="100"/>
      <c r="J21" s="53"/>
      <c r="K21" s="53"/>
      <c r="L21" s="105"/>
      <c r="M21" s="116"/>
      <c r="O21" s="76"/>
    </row>
    <row r="22" spans="1:15" ht="12.75">
      <c r="A22" s="35"/>
      <c r="B22" s="88"/>
      <c r="C22" s="117"/>
      <c r="D22" s="117"/>
      <c r="E22" s="117"/>
      <c r="F22" s="53"/>
      <c r="G22" s="53"/>
      <c r="H22" s="7"/>
      <c r="I22" s="100"/>
      <c r="J22" s="53"/>
      <c r="K22" s="53"/>
      <c r="L22" s="105"/>
      <c r="M22" s="116"/>
      <c r="O22" s="76"/>
    </row>
    <row r="23" spans="1:15" ht="12.75">
      <c r="A23" s="35"/>
      <c r="B23" s="88"/>
      <c r="C23" s="117"/>
      <c r="D23" s="117"/>
      <c r="E23" s="117"/>
      <c r="F23" s="53"/>
      <c r="G23" s="53"/>
      <c r="H23" s="7"/>
      <c r="I23" s="100"/>
      <c r="J23" s="53"/>
      <c r="K23" s="53"/>
      <c r="L23" s="105"/>
      <c r="M23" s="116"/>
      <c r="O23" s="76"/>
    </row>
    <row r="24" spans="1:15" ht="12.75">
      <c r="A24" s="35"/>
      <c r="B24" s="88"/>
      <c r="C24" s="117"/>
      <c r="D24" s="117"/>
      <c r="E24" s="117"/>
      <c r="F24" s="53"/>
      <c r="G24" s="53"/>
      <c r="H24" s="7"/>
      <c r="I24" s="100"/>
      <c r="J24" s="53"/>
      <c r="K24" s="53"/>
      <c r="L24" s="105"/>
      <c r="M24" s="116"/>
      <c r="O24" s="76"/>
    </row>
    <row r="25" spans="1:15" ht="12.75">
      <c r="A25" s="35"/>
      <c r="B25" s="88"/>
      <c r="C25" s="117"/>
      <c r="D25" s="117"/>
      <c r="E25" s="117"/>
      <c r="F25" s="53"/>
      <c r="G25" s="53"/>
      <c r="H25" s="7"/>
      <c r="I25" s="100"/>
      <c r="J25" s="53"/>
      <c r="K25" s="53"/>
      <c r="L25" s="105"/>
      <c r="M25" s="116"/>
      <c r="O25" s="76"/>
    </row>
    <row r="26" spans="1:15" ht="12.75">
      <c r="A26" s="35"/>
      <c r="B26" s="88"/>
      <c r="C26" s="117"/>
      <c r="D26" s="117"/>
      <c r="E26" s="117"/>
      <c r="F26" s="53"/>
      <c r="G26" s="53"/>
      <c r="H26" s="7"/>
      <c r="I26" s="100"/>
      <c r="J26" s="53"/>
      <c r="K26" s="53"/>
      <c r="L26" s="105"/>
      <c r="M26" s="116"/>
      <c r="O26" s="76"/>
    </row>
  </sheetData>
  <sheetProtection/>
  <mergeCells count="1">
    <mergeCell ref="A5:B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5" sqref="A5:B5"/>
    </sheetView>
  </sheetViews>
  <sheetFormatPr defaultColWidth="8.00390625" defaultRowHeight="12.75" customHeight="1"/>
  <cols>
    <col min="1" max="2" width="8.00390625" style="0" customWidth="1"/>
    <col min="3" max="3" width="72.8515625" style="0" customWidth="1"/>
  </cols>
  <sheetData>
    <row r="1" spans="1:9" ht="12.75">
      <c r="A1" s="104"/>
      <c r="B1" s="102"/>
      <c r="C1" s="104"/>
      <c r="D1" s="38"/>
      <c r="E1" s="38"/>
      <c r="F1" s="45"/>
      <c r="G1" s="45"/>
      <c r="H1" s="45"/>
      <c r="I1" s="38"/>
    </row>
    <row r="2" spans="1:9" ht="12.75">
      <c r="A2" s="104"/>
      <c r="B2" s="102"/>
      <c r="C2" s="104"/>
      <c r="D2" s="38"/>
      <c r="E2" s="38"/>
      <c r="F2" s="45"/>
      <c r="G2" s="45"/>
      <c r="H2" s="45"/>
      <c r="I2" s="38"/>
    </row>
    <row r="3" spans="1:9" ht="3" customHeight="1">
      <c r="A3" s="104"/>
      <c r="B3" s="102"/>
      <c r="C3" s="104"/>
      <c r="D3" s="38"/>
      <c r="E3" s="38"/>
      <c r="F3" s="45"/>
      <c r="G3" s="45"/>
      <c r="H3" s="45"/>
      <c r="I3" s="38"/>
    </row>
    <row r="4" spans="1:9" ht="20.25" customHeight="1">
      <c r="A4" s="104"/>
      <c r="B4" s="102"/>
      <c r="C4" s="43" t="s">
        <v>1</v>
      </c>
      <c r="D4" s="38"/>
      <c r="E4" s="38"/>
      <c r="F4" s="45"/>
      <c r="G4" s="45"/>
      <c r="H4" s="45"/>
      <c r="I4" s="38"/>
    </row>
    <row r="5" spans="1:9" ht="20.25" customHeight="1">
      <c r="A5" s="143"/>
      <c r="B5" s="143"/>
      <c r="C5" s="43"/>
      <c r="D5" s="38"/>
      <c r="E5" s="38"/>
      <c r="F5" s="45"/>
      <c r="G5" s="45"/>
      <c r="H5" s="45"/>
      <c r="I5" s="38"/>
    </row>
    <row r="6" spans="1:9" ht="12.75">
      <c r="A6" s="104" t="s">
        <v>2</v>
      </c>
      <c r="B6" s="27"/>
      <c r="C6" s="27"/>
      <c r="D6" s="27" t="s">
        <v>309</v>
      </c>
      <c r="E6" s="104"/>
      <c r="F6" s="104"/>
      <c r="G6" s="104"/>
      <c r="H6" s="104"/>
      <c r="I6" s="104"/>
    </row>
    <row r="7" spans="1:9" ht="13.5" customHeight="1">
      <c r="A7" s="24"/>
      <c r="B7" s="24"/>
      <c r="C7" s="24"/>
      <c r="D7" s="24"/>
      <c r="E7" s="24"/>
      <c r="F7" s="24"/>
      <c r="G7" s="24"/>
      <c r="H7" s="24"/>
      <c r="I7" s="104"/>
    </row>
    <row r="8" spans="1:9" s="38" customFormat="1" ht="102" customHeight="1">
      <c r="A8" s="56" t="s">
        <v>4</v>
      </c>
      <c r="B8" s="64" t="s">
        <v>5</v>
      </c>
      <c r="C8" s="56" t="s">
        <v>6</v>
      </c>
      <c r="D8" s="103" t="s">
        <v>250</v>
      </c>
      <c r="E8" s="74" t="s">
        <v>8</v>
      </c>
      <c r="F8" s="19" t="s">
        <v>9</v>
      </c>
      <c r="G8" s="19" t="s">
        <v>10</v>
      </c>
      <c r="H8" s="19" t="s">
        <v>11</v>
      </c>
      <c r="I8" s="116"/>
    </row>
    <row r="9" spans="1:9" s="58" customFormat="1" ht="12.75">
      <c r="A9" s="22"/>
      <c r="B9" s="39"/>
      <c r="C9" s="109" t="s">
        <v>251</v>
      </c>
      <c r="D9" s="32"/>
      <c r="E9" s="52"/>
      <c r="F9" s="32"/>
      <c r="G9" s="32"/>
      <c r="H9" s="73"/>
      <c r="I9" s="82"/>
    </row>
    <row r="10" spans="1:9" ht="25.5" customHeight="1">
      <c r="A10" s="54"/>
      <c r="B10" s="49" t="s">
        <v>334</v>
      </c>
      <c r="C10" s="17" t="s">
        <v>335</v>
      </c>
      <c r="D10" s="2">
        <v>6200</v>
      </c>
      <c r="E10" s="113"/>
      <c r="F10" s="113"/>
      <c r="G10" s="113"/>
      <c r="H10" s="113"/>
      <c r="I10" s="110"/>
    </row>
    <row r="11" spans="1:9" ht="25.5" customHeight="1">
      <c r="A11" s="113"/>
      <c r="B11" s="49" t="s">
        <v>336</v>
      </c>
      <c r="C11" s="17" t="s">
        <v>337</v>
      </c>
      <c r="D11" s="2">
        <v>11900</v>
      </c>
      <c r="E11" s="113"/>
      <c r="F11" s="113"/>
      <c r="G11" s="113"/>
      <c r="H11" s="113"/>
      <c r="I11" s="110"/>
    </row>
    <row r="12" spans="1:9" ht="25.5" customHeight="1">
      <c r="A12" s="113"/>
      <c r="B12" s="49" t="s">
        <v>338</v>
      </c>
      <c r="C12" s="17" t="s">
        <v>339</v>
      </c>
      <c r="D12" s="2">
        <v>13900</v>
      </c>
      <c r="E12" s="113"/>
      <c r="F12" s="113"/>
      <c r="G12" s="113"/>
      <c r="H12" s="113"/>
      <c r="I12" s="110"/>
    </row>
    <row r="13" spans="1:9" ht="25.5" customHeight="1">
      <c r="A13" s="113"/>
      <c r="B13" s="49" t="s">
        <v>340</v>
      </c>
      <c r="C13" s="17" t="s">
        <v>341</v>
      </c>
      <c r="D13" s="2">
        <v>20500</v>
      </c>
      <c r="E13" s="113"/>
      <c r="F13" s="113"/>
      <c r="G13" s="113"/>
      <c r="H13" s="113"/>
      <c r="I13" s="110"/>
    </row>
    <row r="14" spans="1:9" ht="25.5" customHeight="1">
      <c r="A14" s="113"/>
      <c r="B14" s="49" t="s">
        <v>342</v>
      </c>
      <c r="C14" s="17" t="s">
        <v>343</v>
      </c>
      <c r="D14" s="2">
        <v>26500</v>
      </c>
      <c r="E14" s="113"/>
      <c r="F14" s="113"/>
      <c r="G14" s="113"/>
      <c r="H14" s="113"/>
      <c r="I14" s="110"/>
    </row>
    <row r="15" spans="1:9" ht="26.25">
      <c r="A15" s="113"/>
      <c r="B15" s="49" t="s">
        <v>344</v>
      </c>
      <c r="C15" s="17" t="s">
        <v>345</v>
      </c>
      <c r="D15" s="2">
        <v>39500</v>
      </c>
      <c r="E15" s="113"/>
      <c r="F15" s="113"/>
      <c r="G15" s="113"/>
      <c r="H15" s="113"/>
      <c r="I15" s="110"/>
    </row>
    <row r="16" spans="1:9" ht="38.25" customHeight="1">
      <c r="A16" s="113"/>
      <c r="B16" s="17" t="s">
        <v>346</v>
      </c>
      <c r="C16" s="17" t="s">
        <v>347</v>
      </c>
      <c r="D16" s="2">
        <v>51000</v>
      </c>
      <c r="E16" s="113"/>
      <c r="F16" s="113"/>
      <c r="G16" s="113"/>
      <c r="H16" s="113"/>
      <c r="I16" s="110"/>
    </row>
    <row r="17" spans="1:9" ht="12.75">
      <c r="A17" s="113"/>
      <c r="B17" s="49" t="s">
        <v>348</v>
      </c>
      <c r="C17" s="17" t="s">
        <v>349</v>
      </c>
      <c r="D17" s="2">
        <v>3000</v>
      </c>
      <c r="E17" s="113"/>
      <c r="F17" s="113"/>
      <c r="G17" s="113"/>
      <c r="H17" s="113"/>
      <c r="I17" s="110"/>
    </row>
    <row r="18" spans="1:9" ht="12.75">
      <c r="A18" s="113"/>
      <c r="B18" s="49" t="s">
        <v>350</v>
      </c>
      <c r="C18" s="17" t="s">
        <v>351</v>
      </c>
      <c r="D18" s="2">
        <v>1500</v>
      </c>
      <c r="E18" s="113"/>
      <c r="F18" s="113"/>
      <c r="G18" s="113"/>
      <c r="H18" s="113"/>
      <c r="I18" s="110"/>
    </row>
    <row r="19" spans="1:9" ht="27" customHeight="1">
      <c r="A19" s="113"/>
      <c r="B19" s="49" t="s">
        <v>352</v>
      </c>
      <c r="C19" s="17" t="s">
        <v>353</v>
      </c>
      <c r="D19" s="2">
        <v>3900</v>
      </c>
      <c r="E19" s="113"/>
      <c r="F19" s="113"/>
      <c r="G19" s="113"/>
      <c r="H19" s="113"/>
      <c r="I19" s="110"/>
    </row>
    <row r="20" spans="1:9" ht="27" customHeight="1">
      <c r="A20" s="113"/>
      <c r="B20" s="49" t="s">
        <v>354</v>
      </c>
      <c r="C20" s="17" t="s">
        <v>355</v>
      </c>
      <c r="D20" s="2">
        <v>3900</v>
      </c>
      <c r="E20" s="113"/>
      <c r="F20" s="113"/>
      <c r="G20" s="113"/>
      <c r="H20" s="113"/>
      <c r="I20" s="110"/>
    </row>
    <row r="21" spans="1:9" ht="26.25">
      <c r="A21" s="113"/>
      <c r="B21" s="17" t="s">
        <v>356</v>
      </c>
      <c r="C21" s="17" t="s">
        <v>357</v>
      </c>
      <c r="D21" s="2">
        <v>11500</v>
      </c>
      <c r="E21" s="113"/>
      <c r="F21" s="113"/>
      <c r="G21" s="113"/>
      <c r="H21" s="113"/>
      <c r="I21" s="110"/>
    </row>
    <row r="22" spans="1:9" ht="26.25">
      <c r="A22" s="113"/>
      <c r="B22" s="17" t="s">
        <v>358</v>
      </c>
      <c r="C22" s="17" t="s">
        <v>359</v>
      </c>
      <c r="D22" s="2">
        <v>16500</v>
      </c>
      <c r="E22" s="113"/>
      <c r="F22" s="113"/>
      <c r="G22" s="113"/>
      <c r="H22" s="113"/>
      <c r="I22" s="110"/>
    </row>
    <row r="23" spans="1:9" ht="26.25">
      <c r="A23" s="113"/>
      <c r="B23" s="17" t="s">
        <v>360</v>
      </c>
      <c r="C23" s="17" t="s">
        <v>361</v>
      </c>
      <c r="D23" s="2">
        <v>16500</v>
      </c>
      <c r="E23" s="113"/>
      <c r="F23" s="113"/>
      <c r="G23" s="113"/>
      <c r="H23" s="113"/>
      <c r="I23" s="110"/>
    </row>
    <row r="24" spans="1:9" ht="26.25">
      <c r="A24" s="113"/>
      <c r="B24" s="17" t="s">
        <v>362</v>
      </c>
      <c r="C24" s="17" t="s">
        <v>363</v>
      </c>
      <c r="D24" s="2">
        <v>22000</v>
      </c>
      <c r="E24" s="113"/>
      <c r="F24" s="113"/>
      <c r="G24" s="113"/>
      <c r="H24" s="113"/>
      <c r="I24" s="110"/>
    </row>
    <row r="25" spans="1:9" ht="12.75">
      <c r="A25" s="44"/>
      <c r="B25" s="44"/>
      <c r="C25" s="85"/>
      <c r="D25" s="44"/>
      <c r="E25" s="44"/>
      <c r="F25" s="44"/>
      <c r="G25" s="44"/>
      <c r="H25" s="44"/>
      <c r="I25" s="104"/>
    </row>
  </sheetData>
  <sheetProtection/>
  <mergeCells count="1">
    <mergeCell ref="A5:B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78"/>
  <sheetViews>
    <sheetView zoomScalePageLayoutView="0" workbookViewId="0" topLeftCell="A1">
      <selection activeCell="A1" sqref="A1:IV4"/>
    </sheetView>
  </sheetViews>
  <sheetFormatPr defaultColWidth="8.00390625" defaultRowHeight="12.75" customHeight="1"/>
  <cols>
    <col min="1" max="1" width="8.00390625" style="0" customWidth="1"/>
    <col min="2" max="2" width="20.8515625" style="0" customWidth="1"/>
    <col min="3" max="3" width="65.57421875" style="0" customWidth="1"/>
    <col min="4" max="4" width="11.140625" style="25" customWidth="1"/>
    <col min="5" max="5" width="13.7109375" style="25" customWidth="1"/>
    <col min="6" max="6" width="15.00390625" style="0" customWidth="1"/>
    <col min="7" max="7" width="11.57421875" style="0" customWidth="1"/>
    <col min="8" max="8" width="11.00390625" style="0" customWidth="1"/>
  </cols>
  <sheetData>
    <row r="1" spans="1:231" ht="12.75">
      <c r="A1" s="104"/>
      <c r="B1" s="104"/>
      <c r="C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</row>
    <row r="2" spans="1:231" ht="13.5" customHeight="1">
      <c r="A2" s="24"/>
      <c r="B2" s="24"/>
      <c r="C2" s="24"/>
      <c r="D2" s="92"/>
      <c r="E2" s="92"/>
      <c r="F2" s="24"/>
      <c r="G2" s="24"/>
      <c r="H2" s="2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</row>
    <row r="3" spans="1:9" s="38" customFormat="1" ht="54" customHeight="1">
      <c r="A3" s="56" t="s">
        <v>4</v>
      </c>
      <c r="B3" s="64" t="s">
        <v>5</v>
      </c>
      <c r="C3" s="56" t="s">
        <v>6</v>
      </c>
      <c r="D3" s="103" t="s">
        <v>364</v>
      </c>
      <c r="E3" s="103" t="s">
        <v>365</v>
      </c>
      <c r="F3" s="103" t="s">
        <v>7</v>
      </c>
      <c r="G3" s="103" t="s">
        <v>366</v>
      </c>
      <c r="H3" s="103" t="s">
        <v>367</v>
      </c>
      <c r="I3" s="84"/>
    </row>
    <row r="4" spans="1:9" s="38" customFormat="1" ht="12.75" hidden="1">
      <c r="A4" s="22"/>
      <c r="B4" s="39"/>
      <c r="C4" s="109" t="s">
        <v>368</v>
      </c>
      <c r="D4" s="3"/>
      <c r="E4" s="3"/>
      <c r="F4" s="32"/>
      <c r="G4" s="32"/>
      <c r="H4" s="32"/>
      <c r="I4" s="84"/>
    </row>
    <row r="5" spans="1:9" s="38" customFormat="1" ht="12.75" hidden="1">
      <c r="A5" s="35">
        <v>1</v>
      </c>
      <c r="B5" s="113" t="s">
        <v>369</v>
      </c>
      <c r="C5" s="113" t="s">
        <v>370</v>
      </c>
      <c r="D5" s="94" t="s">
        <v>371</v>
      </c>
      <c r="E5" s="94" t="s">
        <v>372</v>
      </c>
      <c r="F5" s="53"/>
      <c r="G5" s="53">
        <f aca="true" t="shared" si="0" ref="G5:G19">F5*0.8</f>
        <v>0</v>
      </c>
      <c r="H5" s="53">
        <v>1</v>
      </c>
      <c r="I5" s="84"/>
    </row>
    <row r="6" spans="1:9" s="38" customFormat="1" ht="12.75" hidden="1">
      <c r="A6" s="35">
        <f aca="true" t="shared" si="1" ref="A6:A19">A5+1</f>
        <v>2</v>
      </c>
      <c r="B6" s="113" t="s">
        <v>373</v>
      </c>
      <c r="C6" s="113" t="s">
        <v>374</v>
      </c>
      <c r="D6" s="94" t="s">
        <v>371</v>
      </c>
      <c r="E6" s="94" t="s">
        <v>372</v>
      </c>
      <c r="F6" s="53"/>
      <c r="G6" s="53">
        <f t="shared" si="0"/>
        <v>0</v>
      </c>
      <c r="H6" s="53">
        <v>1</v>
      </c>
      <c r="I6" s="84"/>
    </row>
    <row r="7" spans="1:9" s="38" customFormat="1" ht="12.75" hidden="1">
      <c r="A7" s="35">
        <f t="shared" si="1"/>
        <v>3</v>
      </c>
      <c r="B7" s="113" t="s">
        <v>375</v>
      </c>
      <c r="C7" s="113" t="s">
        <v>376</v>
      </c>
      <c r="D7" s="94" t="s">
        <v>371</v>
      </c>
      <c r="E7" s="94" t="s">
        <v>372</v>
      </c>
      <c r="F7" s="53"/>
      <c r="G7" s="53">
        <f t="shared" si="0"/>
        <v>0</v>
      </c>
      <c r="H7" s="53">
        <v>1</v>
      </c>
      <c r="I7" s="84"/>
    </row>
    <row r="8" spans="1:9" s="38" customFormat="1" ht="12.75" hidden="1">
      <c r="A8" s="35">
        <f t="shared" si="1"/>
        <v>4</v>
      </c>
      <c r="B8" s="113" t="s">
        <v>377</v>
      </c>
      <c r="C8" s="113" t="s">
        <v>378</v>
      </c>
      <c r="D8" s="94" t="s">
        <v>371</v>
      </c>
      <c r="E8" s="94" t="s">
        <v>372</v>
      </c>
      <c r="F8" s="53"/>
      <c r="G8" s="53">
        <f t="shared" si="0"/>
        <v>0</v>
      </c>
      <c r="H8" s="53">
        <v>1</v>
      </c>
      <c r="I8" s="84"/>
    </row>
    <row r="9" spans="1:9" s="38" customFormat="1" ht="12.75" hidden="1">
      <c r="A9" s="35">
        <f t="shared" si="1"/>
        <v>5</v>
      </c>
      <c r="B9" s="113" t="s">
        <v>379</v>
      </c>
      <c r="C9" s="113" t="s">
        <v>380</v>
      </c>
      <c r="D9" s="94" t="s">
        <v>371</v>
      </c>
      <c r="E9" s="94" t="s">
        <v>372</v>
      </c>
      <c r="F9" s="53"/>
      <c r="G9" s="53">
        <f t="shared" si="0"/>
        <v>0</v>
      </c>
      <c r="H9" s="53">
        <v>1</v>
      </c>
      <c r="I9" s="84"/>
    </row>
    <row r="10" spans="1:9" s="38" customFormat="1" ht="12.75" hidden="1">
      <c r="A10" s="35">
        <f t="shared" si="1"/>
        <v>6</v>
      </c>
      <c r="B10" s="113" t="s">
        <v>381</v>
      </c>
      <c r="C10" s="113" t="s">
        <v>382</v>
      </c>
      <c r="D10" s="94" t="s">
        <v>371</v>
      </c>
      <c r="E10" s="94" t="s">
        <v>383</v>
      </c>
      <c r="F10" s="53"/>
      <c r="G10" s="53">
        <f t="shared" si="0"/>
        <v>0</v>
      </c>
      <c r="H10" s="53">
        <v>1</v>
      </c>
      <c r="I10" s="84"/>
    </row>
    <row r="11" spans="1:9" s="38" customFormat="1" ht="12.75" hidden="1">
      <c r="A11" s="35">
        <f t="shared" si="1"/>
        <v>7</v>
      </c>
      <c r="B11" s="113" t="s">
        <v>384</v>
      </c>
      <c r="C11" s="113" t="s">
        <v>385</v>
      </c>
      <c r="D11" s="94" t="s">
        <v>371</v>
      </c>
      <c r="E11" s="94" t="s">
        <v>383</v>
      </c>
      <c r="F11" s="53"/>
      <c r="G11" s="53">
        <f t="shared" si="0"/>
        <v>0</v>
      </c>
      <c r="H11" s="53">
        <v>1</v>
      </c>
      <c r="I11" s="84"/>
    </row>
    <row r="12" spans="1:9" s="38" customFormat="1" ht="12.75" hidden="1">
      <c r="A12" s="35">
        <f t="shared" si="1"/>
        <v>8</v>
      </c>
      <c r="B12" s="113" t="s">
        <v>386</v>
      </c>
      <c r="C12" s="113" t="s">
        <v>387</v>
      </c>
      <c r="D12" s="94" t="s">
        <v>371</v>
      </c>
      <c r="E12" s="94" t="s">
        <v>383</v>
      </c>
      <c r="F12" s="53"/>
      <c r="G12" s="53">
        <f t="shared" si="0"/>
        <v>0</v>
      </c>
      <c r="H12" s="53">
        <v>1</v>
      </c>
      <c r="I12" s="84"/>
    </row>
    <row r="13" spans="1:9" s="38" customFormat="1" ht="12.75" hidden="1">
      <c r="A13" s="35">
        <f t="shared" si="1"/>
        <v>9</v>
      </c>
      <c r="B13" s="113" t="s">
        <v>388</v>
      </c>
      <c r="C13" s="113" t="s">
        <v>389</v>
      </c>
      <c r="D13" s="94" t="s">
        <v>371</v>
      </c>
      <c r="E13" s="94" t="s">
        <v>383</v>
      </c>
      <c r="F13" s="53"/>
      <c r="G13" s="53">
        <f t="shared" si="0"/>
        <v>0</v>
      </c>
      <c r="H13" s="53">
        <v>1</v>
      </c>
      <c r="I13" s="84"/>
    </row>
    <row r="14" spans="1:9" s="38" customFormat="1" ht="12.75" hidden="1">
      <c r="A14" s="35">
        <f t="shared" si="1"/>
        <v>10</v>
      </c>
      <c r="B14" s="113" t="s">
        <v>390</v>
      </c>
      <c r="C14" s="113" t="s">
        <v>391</v>
      </c>
      <c r="D14" s="94" t="s">
        <v>371</v>
      </c>
      <c r="E14" s="94" t="s">
        <v>383</v>
      </c>
      <c r="F14" s="53"/>
      <c r="G14" s="53">
        <f t="shared" si="0"/>
        <v>0</v>
      </c>
      <c r="H14" s="53">
        <v>1</v>
      </c>
      <c r="I14" s="84"/>
    </row>
    <row r="15" spans="1:9" s="38" customFormat="1" ht="12.75" hidden="1">
      <c r="A15" s="35">
        <f t="shared" si="1"/>
        <v>11</v>
      </c>
      <c r="B15" s="113" t="s">
        <v>392</v>
      </c>
      <c r="C15" s="113" t="s">
        <v>393</v>
      </c>
      <c r="D15" s="94" t="s">
        <v>371</v>
      </c>
      <c r="E15" s="94" t="s">
        <v>383</v>
      </c>
      <c r="F15" s="53"/>
      <c r="G15" s="53">
        <f t="shared" si="0"/>
        <v>0</v>
      </c>
      <c r="H15" s="53">
        <v>1</v>
      </c>
      <c r="I15" s="84"/>
    </row>
    <row r="16" spans="1:9" s="38" customFormat="1" ht="12.75" hidden="1">
      <c r="A16" s="35">
        <f t="shared" si="1"/>
        <v>12</v>
      </c>
      <c r="B16" s="113" t="s">
        <v>394</v>
      </c>
      <c r="C16" s="113" t="s">
        <v>395</v>
      </c>
      <c r="D16" s="94" t="s">
        <v>371</v>
      </c>
      <c r="E16" s="94" t="s">
        <v>383</v>
      </c>
      <c r="F16" s="53"/>
      <c r="G16" s="53">
        <f t="shared" si="0"/>
        <v>0</v>
      </c>
      <c r="H16" s="53">
        <v>1</v>
      </c>
      <c r="I16" s="84"/>
    </row>
    <row r="17" spans="1:9" s="38" customFormat="1" ht="12.75" hidden="1">
      <c r="A17" s="35">
        <f t="shared" si="1"/>
        <v>13</v>
      </c>
      <c r="B17" s="113" t="s">
        <v>396</v>
      </c>
      <c r="C17" s="113" t="s">
        <v>397</v>
      </c>
      <c r="D17" s="94" t="s">
        <v>371</v>
      </c>
      <c r="E17" s="94" t="s">
        <v>383</v>
      </c>
      <c r="F17" s="53"/>
      <c r="G17" s="53">
        <f t="shared" si="0"/>
        <v>0</v>
      </c>
      <c r="H17" s="53">
        <v>1</v>
      </c>
      <c r="I17" s="84"/>
    </row>
    <row r="18" spans="1:9" s="38" customFormat="1" ht="12.75" hidden="1">
      <c r="A18" s="35">
        <f t="shared" si="1"/>
        <v>14</v>
      </c>
      <c r="B18" s="113" t="s">
        <v>398</v>
      </c>
      <c r="C18" s="113" t="s">
        <v>399</v>
      </c>
      <c r="D18" s="94" t="s">
        <v>371</v>
      </c>
      <c r="E18" s="94" t="s">
        <v>383</v>
      </c>
      <c r="F18" s="53"/>
      <c r="G18" s="53">
        <f t="shared" si="0"/>
        <v>0</v>
      </c>
      <c r="H18" s="53">
        <v>1</v>
      </c>
      <c r="I18" s="84"/>
    </row>
    <row r="19" spans="1:9" s="38" customFormat="1" ht="12.75" hidden="1">
      <c r="A19" s="35">
        <f t="shared" si="1"/>
        <v>15</v>
      </c>
      <c r="B19" s="113" t="s">
        <v>400</v>
      </c>
      <c r="C19" s="113" t="s">
        <v>401</v>
      </c>
      <c r="D19" s="94" t="s">
        <v>371</v>
      </c>
      <c r="E19" s="94" t="s">
        <v>383</v>
      </c>
      <c r="F19" s="53"/>
      <c r="G19" s="53">
        <f t="shared" si="0"/>
        <v>0</v>
      </c>
      <c r="H19" s="53">
        <v>1</v>
      </c>
      <c r="I19" s="84"/>
    </row>
    <row r="20" spans="1:9" s="38" customFormat="1" ht="12.75">
      <c r="A20" s="22"/>
      <c r="B20" s="39"/>
      <c r="C20" s="109" t="s">
        <v>402</v>
      </c>
      <c r="D20" s="3"/>
      <c r="E20" s="3"/>
      <c r="F20" s="32"/>
      <c r="G20" s="32"/>
      <c r="H20" s="32"/>
      <c r="I20" s="84"/>
    </row>
    <row r="21" spans="1:9" s="38" customFormat="1" ht="12.75">
      <c r="A21" s="35">
        <v>16</v>
      </c>
      <c r="B21" s="113" t="s">
        <v>403</v>
      </c>
      <c r="C21" s="113" t="s">
        <v>404</v>
      </c>
      <c r="D21" s="94" t="s">
        <v>371</v>
      </c>
      <c r="E21" s="94" t="s">
        <v>405</v>
      </c>
      <c r="F21" s="53">
        <v>515</v>
      </c>
      <c r="G21" s="53">
        <f aca="true" t="shared" si="2" ref="G21:G48">F21*0.75</f>
        <v>386.25</v>
      </c>
      <c r="H21" s="53">
        <v>12</v>
      </c>
      <c r="I21" s="84"/>
    </row>
    <row r="22" spans="1:9" s="38" customFormat="1" ht="12.75">
      <c r="A22" s="35">
        <f aca="true" t="shared" si="3" ref="A22:A48">A21+1</f>
        <v>17</v>
      </c>
      <c r="B22" s="113" t="s">
        <v>406</v>
      </c>
      <c r="C22" s="113" t="s">
        <v>407</v>
      </c>
      <c r="D22" s="94" t="s">
        <v>371</v>
      </c>
      <c r="E22" s="94" t="s">
        <v>405</v>
      </c>
      <c r="F22" s="53">
        <v>515</v>
      </c>
      <c r="G22" s="53">
        <f t="shared" si="2"/>
        <v>386.25</v>
      </c>
      <c r="H22" s="53">
        <v>12</v>
      </c>
      <c r="I22" s="84"/>
    </row>
    <row r="23" spans="1:9" s="38" customFormat="1" ht="12.75">
      <c r="A23" s="35">
        <f t="shared" si="3"/>
        <v>18</v>
      </c>
      <c r="B23" s="113" t="s">
        <v>408</v>
      </c>
      <c r="C23" s="113" t="s">
        <v>409</v>
      </c>
      <c r="D23" s="94" t="s">
        <v>371</v>
      </c>
      <c r="E23" s="94" t="s">
        <v>405</v>
      </c>
      <c r="F23" s="53">
        <v>515</v>
      </c>
      <c r="G23" s="53">
        <f t="shared" si="2"/>
        <v>386.25</v>
      </c>
      <c r="H23" s="53">
        <v>12</v>
      </c>
      <c r="I23" s="84"/>
    </row>
    <row r="24" spans="1:9" s="38" customFormat="1" ht="12.75">
      <c r="A24" s="35">
        <f t="shared" si="3"/>
        <v>19</v>
      </c>
      <c r="B24" s="113" t="s">
        <v>410</v>
      </c>
      <c r="C24" s="113" t="s">
        <v>411</v>
      </c>
      <c r="D24" s="94" t="s">
        <v>371</v>
      </c>
      <c r="E24" s="94" t="s">
        <v>405</v>
      </c>
      <c r="F24" s="53">
        <v>515</v>
      </c>
      <c r="G24" s="53">
        <f t="shared" si="2"/>
        <v>386.25</v>
      </c>
      <c r="H24" s="53">
        <v>12</v>
      </c>
      <c r="I24" s="84"/>
    </row>
    <row r="25" spans="1:9" s="38" customFormat="1" ht="12.75">
      <c r="A25" s="35">
        <f t="shared" si="3"/>
        <v>20</v>
      </c>
      <c r="B25" s="113" t="s">
        <v>412</v>
      </c>
      <c r="C25" s="113" t="s">
        <v>413</v>
      </c>
      <c r="D25" s="94" t="s">
        <v>371</v>
      </c>
      <c r="E25" s="94" t="s">
        <v>405</v>
      </c>
      <c r="F25" s="53">
        <v>515</v>
      </c>
      <c r="G25" s="53">
        <f t="shared" si="2"/>
        <v>386.25</v>
      </c>
      <c r="H25" s="53">
        <v>12</v>
      </c>
      <c r="I25" s="84"/>
    </row>
    <row r="26" spans="1:9" s="38" customFormat="1" ht="12.75">
      <c r="A26" s="35">
        <f t="shared" si="3"/>
        <v>21</v>
      </c>
      <c r="B26" s="113" t="s">
        <v>414</v>
      </c>
      <c r="C26" s="113" t="s">
        <v>415</v>
      </c>
      <c r="D26" s="94" t="s">
        <v>371</v>
      </c>
      <c r="E26" s="94" t="s">
        <v>405</v>
      </c>
      <c r="F26" s="53">
        <v>350</v>
      </c>
      <c r="G26" s="53">
        <f t="shared" si="2"/>
        <v>262.5</v>
      </c>
      <c r="H26" s="53">
        <v>12</v>
      </c>
      <c r="I26" s="84"/>
    </row>
    <row r="27" spans="1:9" s="38" customFormat="1" ht="12.75">
      <c r="A27" s="35">
        <f t="shared" si="3"/>
        <v>22</v>
      </c>
      <c r="B27" s="113" t="s">
        <v>416</v>
      </c>
      <c r="C27" s="113" t="s">
        <v>417</v>
      </c>
      <c r="D27" s="94" t="s">
        <v>371</v>
      </c>
      <c r="E27" s="94" t="s">
        <v>405</v>
      </c>
      <c r="F27" s="53">
        <v>350</v>
      </c>
      <c r="G27" s="53">
        <f t="shared" si="2"/>
        <v>262.5</v>
      </c>
      <c r="H27" s="53">
        <v>12</v>
      </c>
      <c r="I27" s="84"/>
    </row>
    <row r="28" spans="1:9" s="38" customFormat="1" ht="12.75">
      <c r="A28" s="35">
        <f t="shared" si="3"/>
        <v>23</v>
      </c>
      <c r="B28" s="113" t="s">
        <v>418</v>
      </c>
      <c r="C28" s="113" t="s">
        <v>419</v>
      </c>
      <c r="D28" s="94" t="s">
        <v>371</v>
      </c>
      <c r="E28" s="94" t="s">
        <v>405</v>
      </c>
      <c r="F28" s="53">
        <v>350</v>
      </c>
      <c r="G28" s="53">
        <f t="shared" si="2"/>
        <v>262.5</v>
      </c>
      <c r="H28" s="53">
        <v>12</v>
      </c>
      <c r="I28" s="84"/>
    </row>
    <row r="29" spans="1:9" s="38" customFormat="1" ht="12.75">
      <c r="A29" s="35">
        <f t="shared" si="3"/>
        <v>24</v>
      </c>
      <c r="B29" s="113" t="s">
        <v>420</v>
      </c>
      <c r="C29" s="113" t="s">
        <v>421</v>
      </c>
      <c r="D29" s="94" t="s">
        <v>371</v>
      </c>
      <c r="E29" s="94" t="s">
        <v>405</v>
      </c>
      <c r="F29" s="53">
        <v>350</v>
      </c>
      <c r="G29" s="53">
        <f t="shared" si="2"/>
        <v>262.5</v>
      </c>
      <c r="H29" s="53">
        <v>12</v>
      </c>
      <c r="I29" s="84"/>
    </row>
    <row r="30" spans="1:9" s="38" customFormat="1" ht="12.75">
      <c r="A30" s="35">
        <f t="shared" si="3"/>
        <v>25</v>
      </c>
      <c r="B30" s="113" t="s">
        <v>422</v>
      </c>
      <c r="C30" s="113" t="s">
        <v>423</v>
      </c>
      <c r="D30" s="94" t="s">
        <v>371</v>
      </c>
      <c r="E30" s="94" t="s">
        <v>405</v>
      </c>
      <c r="F30" s="53">
        <v>350</v>
      </c>
      <c r="G30" s="53">
        <f t="shared" si="2"/>
        <v>262.5</v>
      </c>
      <c r="H30" s="53">
        <v>12</v>
      </c>
      <c r="I30" s="84"/>
    </row>
    <row r="31" spans="1:9" s="38" customFormat="1" ht="12.75">
      <c r="A31" s="35">
        <f t="shared" si="3"/>
        <v>26</v>
      </c>
      <c r="B31" s="113" t="s">
        <v>424</v>
      </c>
      <c r="C31" s="113" t="s">
        <v>425</v>
      </c>
      <c r="D31" s="94" t="s">
        <v>371</v>
      </c>
      <c r="E31" s="94" t="s">
        <v>405</v>
      </c>
      <c r="F31" s="53">
        <v>390</v>
      </c>
      <c r="G31" s="53">
        <f t="shared" si="2"/>
        <v>292.5</v>
      </c>
      <c r="H31" s="53">
        <v>12</v>
      </c>
      <c r="I31" s="84"/>
    </row>
    <row r="32" spans="1:9" s="38" customFormat="1" ht="12.75">
      <c r="A32" s="35">
        <f t="shared" si="3"/>
        <v>27</v>
      </c>
      <c r="B32" s="113" t="s">
        <v>426</v>
      </c>
      <c r="C32" s="113" t="s">
        <v>427</v>
      </c>
      <c r="D32" s="94" t="s">
        <v>371</v>
      </c>
      <c r="E32" s="94" t="s">
        <v>405</v>
      </c>
      <c r="F32" s="53">
        <v>515</v>
      </c>
      <c r="G32" s="53">
        <f t="shared" si="2"/>
        <v>386.25</v>
      </c>
      <c r="H32" s="53">
        <v>12</v>
      </c>
      <c r="I32" s="84"/>
    </row>
    <row r="33" spans="1:9" s="38" customFormat="1" ht="12.75">
      <c r="A33" s="35">
        <f t="shared" si="3"/>
        <v>28</v>
      </c>
      <c r="B33" s="113" t="s">
        <v>428</v>
      </c>
      <c r="C33" s="113" t="s">
        <v>429</v>
      </c>
      <c r="D33" s="94" t="s">
        <v>371</v>
      </c>
      <c r="E33" s="94" t="s">
        <v>405</v>
      </c>
      <c r="F33" s="53">
        <v>515</v>
      </c>
      <c r="G33" s="53">
        <f t="shared" si="2"/>
        <v>386.25</v>
      </c>
      <c r="H33" s="53">
        <v>12</v>
      </c>
      <c r="I33" s="84"/>
    </row>
    <row r="34" spans="1:9" s="38" customFormat="1" ht="12.75">
      <c r="A34" s="35">
        <f t="shared" si="3"/>
        <v>29</v>
      </c>
      <c r="B34" s="113" t="s">
        <v>430</v>
      </c>
      <c r="C34" s="113" t="s">
        <v>431</v>
      </c>
      <c r="D34" s="94" t="s">
        <v>371</v>
      </c>
      <c r="E34" s="94" t="s">
        <v>405</v>
      </c>
      <c r="F34" s="53">
        <v>515</v>
      </c>
      <c r="G34" s="53">
        <f t="shared" si="2"/>
        <v>386.25</v>
      </c>
      <c r="H34" s="53">
        <v>12</v>
      </c>
      <c r="I34" s="84"/>
    </row>
    <row r="35" spans="1:9" s="38" customFormat="1" ht="12.75">
      <c r="A35" s="35">
        <f t="shared" si="3"/>
        <v>30</v>
      </c>
      <c r="B35" s="113" t="s">
        <v>432</v>
      </c>
      <c r="C35" s="113" t="s">
        <v>433</v>
      </c>
      <c r="D35" s="94" t="s">
        <v>371</v>
      </c>
      <c r="E35" s="94" t="s">
        <v>434</v>
      </c>
      <c r="F35" s="53">
        <v>998</v>
      </c>
      <c r="G35" s="53">
        <f t="shared" si="2"/>
        <v>748.5</v>
      </c>
      <c r="H35" s="53">
        <v>6</v>
      </c>
      <c r="I35" s="84"/>
    </row>
    <row r="36" spans="1:9" s="38" customFormat="1" ht="12.75">
      <c r="A36" s="35">
        <f t="shared" si="3"/>
        <v>31</v>
      </c>
      <c r="B36" s="113" t="s">
        <v>435</v>
      </c>
      <c r="C36" s="113" t="s">
        <v>436</v>
      </c>
      <c r="D36" s="94" t="s">
        <v>371</v>
      </c>
      <c r="E36" s="94" t="s">
        <v>434</v>
      </c>
      <c r="F36" s="53">
        <v>998</v>
      </c>
      <c r="G36" s="53">
        <f t="shared" si="2"/>
        <v>748.5</v>
      </c>
      <c r="H36" s="53">
        <v>6</v>
      </c>
      <c r="I36" s="84"/>
    </row>
    <row r="37" spans="1:9" s="38" customFormat="1" ht="12.75">
      <c r="A37" s="35">
        <f t="shared" si="3"/>
        <v>32</v>
      </c>
      <c r="B37" s="113" t="s">
        <v>437</v>
      </c>
      <c r="C37" s="113" t="s">
        <v>438</v>
      </c>
      <c r="D37" s="94" t="s">
        <v>371</v>
      </c>
      <c r="E37" s="94" t="s">
        <v>434</v>
      </c>
      <c r="F37" s="53">
        <v>998</v>
      </c>
      <c r="G37" s="53">
        <f t="shared" si="2"/>
        <v>748.5</v>
      </c>
      <c r="H37" s="53">
        <v>6</v>
      </c>
      <c r="I37" s="84"/>
    </row>
    <row r="38" spans="1:9" s="38" customFormat="1" ht="12.75">
      <c r="A38" s="35">
        <f t="shared" si="3"/>
        <v>33</v>
      </c>
      <c r="B38" s="113" t="s">
        <v>439</v>
      </c>
      <c r="C38" s="113" t="s">
        <v>440</v>
      </c>
      <c r="D38" s="94" t="s">
        <v>371</v>
      </c>
      <c r="E38" s="94" t="s">
        <v>434</v>
      </c>
      <c r="F38" s="53">
        <v>998</v>
      </c>
      <c r="G38" s="53">
        <f t="shared" si="2"/>
        <v>748.5</v>
      </c>
      <c r="H38" s="53">
        <v>6</v>
      </c>
      <c r="I38" s="84"/>
    </row>
    <row r="39" spans="1:9" s="38" customFormat="1" ht="12.75">
      <c r="A39" s="35">
        <f t="shared" si="3"/>
        <v>34</v>
      </c>
      <c r="B39" s="113" t="s">
        <v>441</v>
      </c>
      <c r="C39" s="113" t="s">
        <v>442</v>
      </c>
      <c r="D39" s="94" t="s">
        <v>371</v>
      </c>
      <c r="E39" s="94" t="s">
        <v>434</v>
      </c>
      <c r="F39" s="53">
        <v>998</v>
      </c>
      <c r="G39" s="53">
        <f t="shared" si="2"/>
        <v>748.5</v>
      </c>
      <c r="H39" s="53">
        <v>6</v>
      </c>
      <c r="I39" s="84"/>
    </row>
    <row r="40" spans="1:9" s="38" customFormat="1" ht="12.75">
      <c r="A40" s="35">
        <f t="shared" si="3"/>
        <v>35</v>
      </c>
      <c r="B40" s="113" t="s">
        <v>443</v>
      </c>
      <c r="C40" s="113" t="s">
        <v>444</v>
      </c>
      <c r="D40" s="94" t="s">
        <v>371</v>
      </c>
      <c r="E40" s="94" t="s">
        <v>434</v>
      </c>
      <c r="F40" s="53">
        <v>690</v>
      </c>
      <c r="G40" s="53">
        <f t="shared" si="2"/>
        <v>517.5</v>
      </c>
      <c r="H40" s="53">
        <v>6</v>
      </c>
      <c r="I40" s="84"/>
    </row>
    <row r="41" spans="1:9" s="38" customFormat="1" ht="12.75">
      <c r="A41" s="35">
        <f t="shared" si="3"/>
        <v>36</v>
      </c>
      <c r="B41" s="113" t="s">
        <v>445</v>
      </c>
      <c r="C41" s="113" t="s">
        <v>446</v>
      </c>
      <c r="D41" s="94" t="s">
        <v>371</v>
      </c>
      <c r="E41" s="94" t="s">
        <v>434</v>
      </c>
      <c r="F41" s="53">
        <v>690</v>
      </c>
      <c r="G41" s="53">
        <f t="shared" si="2"/>
        <v>517.5</v>
      </c>
      <c r="H41" s="53">
        <v>6</v>
      </c>
      <c r="I41" s="84"/>
    </row>
    <row r="42" spans="1:9" s="38" customFormat="1" ht="12.75">
      <c r="A42" s="35">
        <f t="shared" si="3"/>
        <v>37</v>
      </c>
      <c r="B42" s="113" t="s">
        <v>447</v>
      </c>
      <c r="C42" s="113" t="s">
        <v>448</v>
      </c>
      <c r="D42" s="94" t="s">
        <v>371</v>
      </c>
      <c r="E42" s="94" t="s">
        <v>434</v>
      </c>
      <c r="F42" s="53">
        <v>690</v>
      </c>
      <c r="G42" s="53">
        <f t="shared" si="2"/>
        <v>517.5</v>
      </c>
      <c r="H42" s="53">
        <v>6</v>
      </c>
      <c r="I42" s="84"/>
    </row>
    <row r="43" spans="1:9" s="38" customFormat="1" ht="12.75">
      <c r="A43" s="35">
        <f t="shared" si="3"/>
        <v>38</v>
      </c>
      <c r="B43" s="113" t="s">
        <v>449</v>
      </c>
      <c r="C43" s="113" t="s">
        <v>450</v>
      </c>
      <c r="D43" s="94" t="s">
        <v>371</v>
      </c>
      <c r="E43" s="94" t="s">
        <v>434</v>
      </c>
      <c r="F43" s="53">
        <v>690</v>
      </c>
      <c r="G43" s="53">
        <f t="shared" si="2"/>
        <v>517.5</v>
      </c>
      <c r="H43" s="53">
        <v>6</v>
      </c>
      <c r="I43" s="84"/>
    </row>
    <row r="44" spans="1:9" s="38" customFormat="1" ht="12.75">
      <c r="A44" s="35">
        <f t="shared" si="3"/>
        <v>39</v>
      </c>
      <c r="B44" s="113" t="s">
        <v>451</v>
      </c>
      <c r="C44" s="113" t="s">
        <v>452</v>
      </c>
      <c r="D44" s="94" t="s">
        <v>371</v>
      </c>
      <c r="E44" s="94" t="s">
        <v>434</v>
      </c>
      <c r="F44" s="53">
        <v>690</v>
      </c>
      <c r="G44" s="53">
        <f t="shared" si="2"/>
        <v>517.5</v>
      </c>
      <c r="H44" s="53">
        <v>6</v>
      </c>
      <c r="I44" s="84"/>
    </row>
    <row r="45" spans="1:9" s="38" customFormat="1" ht="12.75">
      <c r="A45" s="35">
        <f t="shared" si="3"/>
        <v>40</v>
      </c>
      <c r="B45" s="113" t="s">
        <v>453</v>
      </c>
      <c r="C45" s="113" t="s">
        <v>454</v>
      </c>
      <c r="D45" s="94" t="s">
        <v>371</v>
      </c>
      <c r="E45" s="94" t="s">
        <v>434</v>
      </c>
      <c r="F45" s="53">
        <v>750</v>
      </c>
      <c r="G45" s="53">
        <f t="shared" si="2"/>
        <v>562.5</v>
      </c>
      <c r="H45" s="53">
        <v>6</v>
      </c>
      <c r="I45" s="84"/>
    </row>
    <row r="46" spans="1:9" s="38" customFormat="1" ht="12.75">
      <c r="A46" s="35">
        <f t="shared" si="3"/>
        <v>41</v>
      </c>
      <c r="B46" s="113" t="s">
        <v>455</v>
      </c>
      <c r="C46" s="113" t="s">
        <v>456</v>
      </c>
      <c r="D46" s="94" t="s">
        <v>371</v>
      </c>
      <c r="E46" s="94" t="s">
        <v>434</v>
      </c>
      <c r="F46" s="53">
        <v>998</v>
      </c>
      <c r="G46" s="53">
        <f t="shared" si="2"/>
        <v>748.5</v>
      </c>
      <c r="H46" s="53">
        <v>6</v>
      </c>
      <c r="I46" s="84"/>
    </row>
    <row r="47" spans="1:9" s="38" customFormat="1" ht="12.75">
      <c r="A47" s="35">
        <f t="shared" si="3"/>
        <v>42</v>
      </c>
      <c r="B47" s="113" t="s">
        <v>457</v>
      </c>
      <c r="C47" s="113" t="s">
        <v>458</v>
      </c>
      <c r="D47" s="94" t="s">
        <v>371</v>
      </c>
      <c r="E47" s="94" t="s">
        <v>434</v>
      </c>
      <c r="F47" s="53">
        <v>998</v>
      </c>
      <c r="G47" s="53">
        <f t="shared" si="2"/>
        <v>748.5</v>
      </c>
      <c r="H47" s="53">
        <v>6</v>
      </c>
      <c r="I47" s="84"/>
    </row>
    <row r="48" spans="1:9" s="38" customFormat="1" ht="12.75">
      <c r="A48" s="35">
        <f t="shared" si="3"/>
        <v>43</v>
      </c>
      <c r="B48" s="113" t="s">
        <v>459</v>
      </c>
      <c r="C48" s="113" t="s">
        <v>460</v>
      </c>
      <c r="D48" s="94" t="s">
        <v>371</v>
      </c>
      <c r="E48" s="94" t="s">
        <v>434</v>
      </c>
      <c r="F48" s="53">
        <v>998</v>
      </c>
      <c r="G48" s="53">
        <f t="shared" si="2"/>
        <v>748.5</v>
      </c>
      <c r="H48" s="53">
        <v>6</v>
      </c>
      <c r="I48" s="84"/>
    </row>
    <row r="49" spans="1:9" s="38" customFormat="1" ht="12.75">
      <c r="A49" s="22"/>
      <c r="B49" s="39"/>
      <c r="C49" s="109" t="s">
        <v>461</v>
      </c>
      <c r="D49" s="3"/>
      <c r="E49" s="3"/>
      <c r="F49" s="32"/>
      <c r="G49" s="32"/>
      <c r="H49" s="32"/>
      <c r="I49" s="84"/>
    </row>
    <row r="50" spans="1:231" ht="12.75">
      <c r="A50" s="35">
        <v>44</v>
      </c>
      <c r="B50" s="113" t="s">
        <v>120</v>
      </c>
      <c r="C50" s="113" t="s">
        <v>121</v>
      </c>
      <c r="D50" s="94" t="s">
        <v>462</v>
      </c>
      <c r="E50" s="94" t="s">
        <v>463</v>
      </c>
      <c r="F50" s="53">
        <f>VLOOKUP(B50,OUTBACKPOWER!$B$14:$G$277,3,0)</f>
        <v>1600</v>
      </c>
      <c r="G50" s="53">
        <f>VLOOKUP(B50,OUTBACKPOWER!$B$14:$G$224,6,0)</f>
        <v>0</v>
      </c>
      <c r="H50" s="53">
        <v>36</v>
      </c>
      <c r="I50" s="110"/>
      <c r="J50" s="104"/>
      <c r="K50" s="104"/>
      <c r="L50" s="76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</row>
    <row r="51" spans="1:231" ht="12.75">
      <c r="A51" s="35">
        <f aca="true" t="shared" si="4" ref="A51:A63">A50+1</f>
        <v>45</v>
      </c>
      <c r="B51" s="113" t="s">
        <v>122</v>
      </c>
      <c r="C51" s="113" t="s">
        <v>123</v>
      </c>
      <c r="D51" s="94" t="s">
        <v>462</v>
      </c>
      <c r="E51" s="94" t="s">
        <v>463</v>
      </c>
      <c r="F51" s="53">
        <f>VLOOKUP(B51,OUTBACKPOWER!$B$14:$G$277,3,0)</f>
        <v>1600</v>
      </c>
      <c r="G51" s="53">
        <f>VLOOKUP(B51,OUTBACKPOWER!$B$14:$G$224,6,0)</f>
        <v>0</v>
      </c>
      <c r="H51" s="53">
        <v>36</v>
      </c>
      <c r="I51" s="110"/>
      <c r="J51" s="104"/>
      <c r="K51" s="104"/>
      <c r="L51" s="76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</row>
    <row r="52" spans="1:231" ht="12.75">
      <c r="A52" s="35">
        <f t="shared" si="4"/>
        <v>46</v>
      </c>
      <c r="B52" s="113" t="s">
        <v>124</v>
      </c>
      <c r="C52" s="113" t="s">
        <v>125</v>
      </c>
      <c r="D52" s="94" t="s">
        <v>462</v>
      </c>
      <c r="E52" s="94" t="s">
        <v>463</v>
      </c>
      <c r="F52" s="53">
        <f>VLOOKUP(B52,OUTBACKPOWER!$B$14:$G$277,3,0)</f>
        <v>1600</v>
      </c>
      <c r="G52" s="53">
        <f>VLOOKUP(B52,OUTBACKPOWER!$B$14:$G$224,6,0)</f>
        <v>0</v>
      </c>
      <c r="H52" s="53">
        <v>36</v>
      </c>
      <c r="I52" s="110"/>
      <c r="J52" s="104"/>
      <c r="K52" s="104"/>
      <c r="L52" s="76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</row>
    <row r="53" spans="1:231" ht="12.75">
      <c r="A53" s="35">
        <f t="shared" si="4"/>
        <v>47</v>
      </c>
      <c r="B53" s="113" t="s">
        <v>126</v>
      </c>
      <c r="C53" s="113" t="s">
        <v>127</v>
      </c>
      <c r="D53" s="94" t="s">
        <v>462</v>
      </c>
      <c r="E53" s="94" t="s">
        <v>463</v>
      </c>
      <c r="F53" s="53">
        <f>VLOOKUP(B53,OUTBACKPOWER!$B$14:$G$277,3,0)</f>
        <v>1600</v>
      </c>
      <c r="G53" s="53">
        <f>VLOOKUP(B53,OUTBACKPOWER!$B$14:$G$224,6,0)</f>
        <v>0</v>
      </c>
      <c r="H53" s="53">
        <v>36</v>
      </c>
      <c r="I53" s="110"/>
      <c r="J53" s="104"/>
      <c r="K53" s="104"/>
      <c r="L53" s="76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</row>
    <row r="54" spans="1:231" ht="12.75">
      <c r="A54" s="35">
        <f t="shared" si="4"/>
        <v>48</v>
      </c>
      <c r="B54" s="113" t="s">
        <v>128</v>
      </c>
      <c r="C54" s="113" t="s">
        <v>129</v>
      </c>
      <c r="D54" s="94" t="s">
        <v>462</v>
      </c>
      <c r="E54" s="94" t="s">
        <v>463</v>
      </c>
      <c r="F54" s="53">
        <f>VLOOKUP(B54,OUTBACKPOWER!$B$14:$G$277,3,0)</f>
        <v>1600</v>
      </c>
      <c r="G54" s="53">
        <f>VLOOKUP(B54,OUTBACKPOWER!$B$14:$G$224,6,0)</f>
        <v>0</v>
      </c>
      <c r="H54" s="53">
        <v>36</v>
      </c>
      <c r="I54" s="110"/>
      <c r="J54" s="104"/>
      <c r="K54" s="104"/>
      <c r="L54" s="76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</row>
    <row r="55" spans="1:231" ht="12.75">
      <c r="A55" s="35">
        <f t="shared" si="4"/>
        <v>49</v>
      </c>
      <c r="B55" s="113" t="s">
        <v>130</v>
      </c>
      <c r="C55" s="113" t="s">
        <v>131</v>
      </c>
      <c r="D55" s="94" t="s">
        <v>462</v>
      </c>
      <c r="E55" s="94" t="s">
        <v>463</v>
      </c>
      <c r="F55" s="53">
        <f>VLOOKUP(B55,OUTBACKPOWER!$B$14:$G$277,3,0)</f>
        <v>1600</v>
      </c>
      <c r="G55" s="53">
        <f>VLOOKUP(B55,OUTBACKPOWER!$B$14:$G$224,6,0)</f>
        <v>0</v>
      </c>
      <c r="H55" s="53">
        <v>36</v>
      </c>
      <c r="I55" s="110"/>
      <c r="J55" s="104"/>
      <c r="K55" s="104"/>
      <c r="L55" s="76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</row>
    <row r="56" spans="1:231" ht="12.75">
      <c r="A56" s="35">
        <f t="shared" si="4"/>
        <v>50</v>
      </c>
      <c r="B56" s="113" t="s">
        <v>132</v>
      </c>
      <c r="C56" s="113" t="s">
        <v>133</v>
      </c>
      <c r="D56" s="94" t="s">
        <v>462</v>
      </c>
      <c r="E56" s="94" t="s">
        <v>463</v>
      </c>
      <c r="F56" s="53">
        <f>VLOOKUP(B56,OUTBACKPOWER!$B$14:$G$277,3,0)</f>
        <v>1600</v>
      </c>
      <c r="G56" s="53">
        <f>VLOOKUP(B56,OUTBACKPOWER!$B$14:$G$224,6,0)</f>
        <v>0</v>
      </c>
      <c r="H56" s="53">
        <v>36</v>
      </c>
      <c r="I56" s="110"/>
      <c r="J56" s="104"/>
      <c r="K56" s="104"/>
      <c r="L56" s="76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  <c r="HU56" s="104"/>
      <c r="HV56" s="104"/>
      <c r="HW56" s="104"/>
    </row>
    <row r="57" spans="1:231" ht="12.75">
      <c r="A57" s="35">
        <f t="shared" si="4"/>
        <v>51</v>
      </c>
      <c r="B57" s="113" t="s">
        <v>134</v>
      </c>
      <c r="C57" s="113" t="s">
        <v>135</v>
      </c>
      <c r="D57" s="94" t="s">
        <v>462</v>
      </c>
      <c r="E57" s="94" t="s">
        <v>463</v>
      </c>
      <c r="F57" s="53">
        <f>VLOOKUP(B57,OUTBACKPOWER!$B$14:$G$277,3,0)</f>
        <v>1600</v>
      </c>
      <c r="G57" s="53">
        <f>VLOOKUP(B57,OUTBACKPOWER!$B$14:$G$224,6,0)</f>
        <v>0</v>
      </c>
      <c r="H57" s="53">
        <v>36</v>
      </c>
      <c r="I57" s="110"/>
      <c r="J57" s="104"/>
      <c r="K57" s="104"/>
      <c r="L57" s="76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</row>
    <row r="58" spans="1:231" ht="12.75">
      <c r="A58" s="35">
        <f t="shared" si="4"/>
        <v>52</v>
      </c>
      <c r="B58" s="113" t="s">
        <v>136</v>
      </c>
      <c r="C58" s="113" t="s">
        <v>137</v>
      </c>
      <c r="D58" s="94" t="s">
        <v>462</v>
      </c>
      <c r="E58" s="94" t="s">
        <v>463</v>
      </c>
      <c r="F58" s="53">
        <f>VLOOKUP(B58,OUTBACKPOWER!$B$14:$G$277,3,0)</f>
        <v>1600</v>
      </c>
      <c r="G58" s="53">
        <f>VLOOKUP(B58,OUTBACKPOWER!$B$14:$G$224,6,0)</f>
        <v>0</v>
      </c>
      <c r="H58" s="53">
        <v>36</v>
      </c>
      <c r="I58" s="110"/>
      <c r="J58" s="104"/>
      <c r="K58" s="104"/>
      <c r="L58" s="76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</row>
    <row r="59" spans="1:231" ht="12.75">
      <c r="A59" s="35">
        <f t="shared" si="4"/>
        <v>53</v>
      </c>
      <c r="B59" s="113" t="s">
        <v>138</v>
      </c>
      <c r="C59" s="117" t="s">
        <v>139</v>
      </c>
      <c r="D59" s="94" t="s">
        <v>462</v>
      </c>
      <c r="E59" s="94" t="s">
        <v>463</v>
      </c>
      <c r="F59" s="53">
        <f>VLOOKUP(B59,OUTBACKPOWER!$B$14:$G$277,3,0)</f>
        <v>1600</v>
      </c>
      <c r="G59" s="53">
        <f>VLOOKUP(B59,OUTBACKPOWER!$B$14:$G$224,6,0)</f>
        <v>0</v>
      </c>
      <c r="H59" s="53">
        <v>36</v>
      </c>
      <c r="I59" s="110"/>
      <c r="J59" s="104"/>
      <c r="K59" s="104"/>
      <c r="L59" s="76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</row>
    <row r="60" spans="1:231" ht="12.75">
      <c r="A60" s="35">
        <f t="shared" si="4"/>
        <v>54</v>
      </c>
      <c r="B60" s="113" t="s">
        <v>140</v>
      </c>
      <c r="C60" s="117" t="s">
        <v>464</v>
      </c>
      <c r="D60" s="94" t="s">
        <v>462</v>
      </c>
      <c r="E60" s="94" t="s">
        <v>463</v>
      </c>
      <c r="F60" s="53">
        <f>VLOOKUP(B60,OUTBACKPOWER!$B$14:$G$277,3,0)</f>
        <v>3168</v>
      </c>
      <c r="G60" s="53">
        <f>VLOOKUP(B60,OUTBACKPOWER!$B$14:$G$224,6,0)</f>
        <v>0</v>
      </c>
      <c r="H60" s="53">
        <v>36</v>
      </c>
      <c r="I60" s="110"/>
      <c r="J60" s="104"/>
      <c r="K60" s="104"/>
      <c r="L60" s="76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</row>
    <row r="61" spans="1:231" ht="12.75">
      <c r="A61" s="35">
        <f t="shared" si="4"/>
        <v>55</v>
      </c>
      <c r="B61" s="113" t="s">
        <v>142</v>
      </c>
      <c r="C61" s="117" t="s">
        <v>465</v>
      </c>
      <c r="D61" s="94" t="s">
        <v>462</v>
      </c>
      <c r="E61" s="94" t="s">
        <v>463</v>
      </c>
      <c r="F61" s="53">
        <f>VLOOKUP(B61,OUTBACKPOWER!$B$14:$G$277,3,0)</f>
        <v>3168</v>
      </c>
      <c r="G61" s="53">
        <f>VLOOKUP(B61,OUTBACKPOWER!$B$14:$G$224,6,0)</f>
        <v>0</v>
      </c>
      <c r="H61" s="53">
        <v>36</v>
      </c>
      <c r="I61" s="110"/>
      <c r="J61" s="104"/>
      <c r="K61" s="104"/>
      <c r="L61" s="76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</row>
    <row r="62" spans="1:231" ht="12.75">
      <c r="A62" s="35">
        <f t="shared" si="4"/>
        <v>56</v>
      </c>
      <c r="B62" s="113" t="s">
        <v>144</v>
      </c>
      <c r="C62" s="117" t="s">
        <v>466</v>
      </c>
      <c r="D62" s="94" t="s">
        <v>462</v>
      </c>
      <c r="E62" s="94" t="s">
        <v>463</v>
      </c>
      <c r="F62" s="53">
        <f>VLOOKUP(B62,OUTBACKPOWER!$B$14:$G$277,3,0)</f>
        <v>8320</v>
      </c>
      <c r="G62" s="53">
        <f>VLOOKUP(B62,OUTBACKPOWER!$B$14:$G$224,6,0)</f>
        <v>0</v>
      </c>
      <c r="H62" s="53">
        <v>36</v>
      </c>
      <c r="I62" s="110"/>
      <c r="J62" s="104"/>
      <c r="K62" s="104"/>
      <c r="L62" s="76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</row>
    <row r="63" spans="1:231" ht="12.75">
      <c r="A63" s="35">
        <f t="shared" si="4"/>
        <v>57</v>
      </c>
      <c r="B63" s="113" t="s">
        <v>146</v>
      </c>
      <c r="C63" s="117" t="s">
        <v>467</v>
      </c>
      <c r="D63" s="94" t="s">
        <v>462</v>
      </c>
      <c r="E63" s="94" t="s">
        <v>463</v>
      </c>
      <c r="F63" s="53">
        <f>VLOOKUP(B63,OUTBACKPOWER!$B$14:$G$277,3,0)</f>
        <v>8320</v>
      </c>
      <c r="G63" s="53">
        <f>VLOOKUP(B63,OUTBACKPOWER!$B$14:$G$224,6,0)</f>
        <v>0</v>
      </c>
      <c r="H63" s="53">
        <v>36</v>
      </c>
      <c r="I63" s="110"/>
      <c r="J63" s="104"/>
      <c r="K63" s="104"/>
      <c r="L63" s="76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</row>
    <row r="64" spans="1:9" s="38" customFormat="1" ht="12.75">
      <c r="A64" s="22"/>
      <c r="B64" s="39"/>
      <c r="C64" s="15" t="s">
        <v>468</v>
      </c>
      <c r="D64" s="3"/>
      <c r="E64" s="3"/>
      <c r="F64" s="32"/>
      <c r="G64" s="32"/>
      <c r="H64" s="32"/>
      <c r="I64" s="84"/>
    </row>
    <row r="65" spans="1:231" ht="12.75">
      <c r="A65" s="35">
        <f>A63+1</f>
        <v>58</v>
      </c>
      <c r="B65" s="113" t="s">
        <v>149</v>
      </c>
      <c r="C65" s="113" t="s">
        <v>121</v>
      </c>
      <c r="D65" s="94" t="s">
        <v>371</v>
      </c>
      <c r="E65" s="94" t="s">
        <v>463</v>
      </c>
      <c r="F65" s="53">
        <f>VLOOKUP(B65,OUTBACKPOWER!$B$14:$G$277,3,0)</f>
        <v>960</v>
      </c>
      <c r="G65" s="53">
        <f>VLOOKUP(B65,OUTBACKPOWER!$B$14:$G$224,6,0)</f>
        <v>0</v>
      </c>
      <c r="H65" s="53"/>
      <c r="I65" s="110"/>
      <c r="J65" s="104"/>
      <c r="K65" s="104"/>
      <c r="L65" s="76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</row>
    <row r="66" spans="1:231" ht="12.75">
      <c r="A66" s="35">
        <f aca="true" t="shared" si="5" ref="A66:A78">A65+1</f>
        <v>59</v>
      </c>
      <c r="B66" s="113" t="s">
        <v>150</v>
      </c>
      <c r="C66" s="113" t="s">
        <v>151</v>
      </c>
      <c r="D66" s="94" t="s">
        <v>371</v>
      </c>
      <c r="E66" s="94" t="s">
        <v>463</v>
      </c>
      <c r="F66" s="53">
        <f>VLOOKUP(B66,OUTBACKPOWER!$B$14:$G$277,3,0)</f>
        <v>960</v>
      </c>
      <c r="G66" s="53">
        <f>VLOOKUP(B66,OUTBACKPOWER!$B$14:$G$224,6,0)</f>
        <v>0</v>
      </c>
      <c r="H66" s="53"/>
      <c r="I66" s="110"/>
      <c r="J66" s="104"/>
      <c r="K66" s="104"/>
      <c r="L66" s="76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</row>
    <row r="67" spans="1:231" ht="12.75">
      <c r="A67" s="35">
        <f t="shared" si="5"/>
        <v>60</v>
      </c>
      <c r="B67" s="113" t="s">
        <v>152</v>
      </c>
      <c r="C67" s="113" t="s">
        <v>153</v>
      </c>
      <c r="D67" s="94" t="s">
        <v>371</v>
      </c>
      <c r="E67" s="94" t="s">
        <v>463</v>
      </c>
      <c r="F67" s="53">
        <f>VLOOKUP(B67,OUTBACKPOWER!$B$14:$G$277,3,0)</f>
        <v>960</v>
      </c>
      <c r="G67" s="53">
        <f>VLOOKUP(B67,OUTBACKPOWER!$B$14:$G$224,6,0)</f>
        <v>0</v>
      </c>
      <c r="H67" s="53"/>
      <c r="I67" s="110"/>
      <c r="J67" s="104"/>
      <c r="K67" s="104"/>
      <c r="L67" s="76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</row>
    <row r="68" spans="1:231" ht="12.75">
      <c r="A68" s="35">
        <f t="shared" si="5"/>
        <v>61</v>
      </c>
      <c r="B68" s="113" t="s">
        <v>154</v>
      </c>
      <c r="C68" s="113" t="s">
        <v>155</v>
      </c>
      <c r="D68" s="94" t="s">
        <v>371</v>
      </c>
      <c r="E68" s="94" t="s">
        <v>463</v>
      </c>
      <c r="F68" s="53">
        <f>VLOOKUP(B68,OUTBACKPOWER!$B$14:$G$277,3,0)</f>
        <v>960</v>
      </c>
      <c r="G68" s="53">
        <f>VLOOKUP(B68,OUTBACKPOWER!$B$14:$G$224,6,0)</f>
        <v>0</v>
      </c>
      <c r="H68" s="53"/>
      <c r="I68" s="110"/>
      <c r="J68" s="104"/>
      <c r="K68" s="104"/>
      <c r="L68" s="76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</row>
    <row r="69" spans="1:231" ht="12.75">
      <c r="A69" s="35">
        <f t="shared" si="5"/>
        <v>62</v>
      </c>
      <c r="B69" s="113" t="s">
        <v>156</v>
      </c>
      <c r="C69" s="113" t="s">
        <v>123</v>
      </c>
      <c r="D69" s="94" t="s">
        <v>371</v>
      </c>
      <c r="E69" s="94" t="s">
        <v>463</v>
      </c>
      <c r="F69" s="53">
        <f>VLOOKUP(B69,OUTBACKPOWER!$B$14:$G$277,3,0)</f>
        <v>960</v>
      </c>
      <c r="G69" s="53">
        <f>VLOOKUP(B69,OUTBACKPOWER!$B$14:$G$224,6,0)</f>
        <v>0</v>
      </c>
      <c r="H69" s="53"/>
      <c r="I69" s="110"/>
      <c r="J69" s="104"/>
      <c r="K69" s="104"/>
      <c r="L69" s="76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</row>
    <row r="70" spans="1:231" ht="12.75">
      <c r="A70" s="35">
        <f t="shared" si="5"/>
        <v>63</v>
      </c>
      <c r="B70" s="113" t="s">
        <v>157</v>
      </c>
      <c r="C70" s="113" t="s">
        <v>158</v>
      </c>
      <c r="D70" s="94" t="s">
        <v>371</v>
      </c>
      <c r="E70" s="94" t="s">
        <v>463</v>
      </c>
      <c r="F70" s="53">
        <f>VLOOKUP(B70,OUTBACKPOWER!$B$14:$G$277,3,0)</f>
        <v>960</v>
      </c>
      <c r="G70" s="53">
        <f>VLOOKUP(B70,OUTBACKPOWER!$B$14:$G$224,6,0)</f>
        <v>0</v>
      </c>
      <c r="H70" s="53"/>
      <c r="I70" s="110"/>
      <c r="J70" s="104"/>
      <c r="K70" s="104"/>
      <c r="L70" s="76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</row>
    <row r="71" spans="1:231" ht="12.75">
      <c r="A71" s="35">
        <f t="shared" si="5"/>
        <v>64</v>
      </c>
      <c r="B71" s="113" t="s">
        <v>159</v>
      </c>
      <c r="C71" s="113" t="s">
        <v>160</v>
      </c>
      <c r="D71" s="94" t="s">
        <v>371</v>
      </c>
      <c r="E71" s="94" t="s">
        <v>463</v>
      </c>
      <c r="F71" s="53">
        <f>VLOOKUP(B71,OUTBACKPOWER!$B$14:$G$277,3,0)</f>
        <v>960</v>
      </c>
      <c r="G71" s="53">
        <f>VLOOKUP(B71,OUTBACKPOWER!$B$14:$G$224,6,0)</f>
        <v>0</v>
      </c>
      <c r="H71" s="53"/>
      <c r="I71" s="110"/>
      <c r="J71" s="104"/>
      <c r="K71" s="104"/>
      <c r="L71" s="76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</row>
    <row r="72" spans="1:231" ht="12.75">
      <c r="A72" s="35">
        <f t="shared" si="5"/>
        <v>65</v>
      </c>
      <c r="B72" s="113" t="s">
        <v>161</v>
      </c>
      <c r="C72" s="113" t="s">
        <v>162</v>
      </c>
      <c r="D72" s="94" t="s">
        <v>371</v>
      </c>
      <c r="E72" s="94" t="s">
        <v>463</v>
      </c>
      <c r="F72" s="53">
        <f>VLOOKUP(B72,OUTBACKPOWER!$B$14:$G$277,3,0)</f>
        <v>960</v>
      </c>
      <c r="G72" s="53">
        <f>VLOOKUP(B72,OUTBACKPOWER!$B$14:$G$224,6,0)</f>
        <v>0</v>
      </c>
      <c r="H72" s="53"/>
      <c r="I72" s="110"/>
      <c r="J72" s="104"/>
      <c r="K72" s="104"/>
      <c r="L72" s="76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</row>
    <row r="73" spans="1:231" ht="12.75">
      <c r="A73" s="35">
        <f t="shared" si="5"/>
        <v>66</v>
      </c>
      <c r="B73" s="113" t="s">
        <v>163</v>
      </c>
      <c r="C73" s="113" t="s">
        <v>125</v>
      </c>
      <c r="D73" s="94" t="s">
        <v>371</v>
      </c>
      <c r="E73" s="94" t="s">
        <v>463</v>
      </c>
      <c r="F73" s="53">
        <f>VLOOKUP(B73,OUTBACKPOWER!$B$14:$G$277,3,0)</f>
        <v>960</v>
      </c>
      <c r="G73" s="53">
        <f>VLOOKUP(B73,OUTBACKPOWER!$B$14:$G$224,6,0)</f>
        <v>0</v>
      </c>
      <c r="H73" s="53"/>
      <c r="I73" s="110"/>
      <c r="J73" s="104"/>
      <c r="K73" s="104"/>
      <c r="L73" s="76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</row>
    <row r="74" spans="1:231" ht="12.75">
      <c r="A74" s="35">
        <f t="shared" si="5"/>
        <v>67</v>
      </c>
      <c r="B74" s="113" t="s">
        <v>164</v>
      </c>
      <c r="C74" s="113" t="s">
        <v>127</v>
      </c>
      <c r="D74" s="94" t="s">
        <v>371</v>
      </c>
      <c r="E74" s="94" t="s">
        <v>463</v>
      </c>
      <c r="F74" s="53">
        <f>VLOOKUP(B74,OUTBACKPOWER!$B$14:$G$277,3,0)</f>
        <v>960</v>
      </c>
      <c r="G74" s="53">
        <f>VLOOKUP(B74,OUTBACKPOWER!$B$14:$G$224,6,0)</f>
        <v>0</v>
      </c>
      <c r="H74" s="53"/>
      <c r="I74" s="110"/>
      <c r="J74" s="104"/>
      <c r="K74" s="104"/>
      <c r="L74" s="76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</row>
    <row r="75" spans="1:231" ht="12.75">
      <c r="A75" s="35">
        <f t="shared" si="5"/>
        <v>68</v>
      </c>
      <c r="B75" s="113" t="s">
        <v>165</v>
      </c>
      <c r="C75" s="113" t="s">
        <v>129</v>
      </c>
      <c r="D75" s="94" t="s">
        <v>371</v>
      </c>
      <c r="E75" s="94" t="s">
        <v>463</v>
      </c>
      <c r="F75" s="53">
        <f>VLOOKUP(B75,OUTBACKPOWER!$B$14:$G$277,3,0)</f>
        <v>960</v>
      </c>
      <c r="G75" s="53">
        <f>VLOOKUP(B75,OUTBACKPOWER!$B$14:$G$224,6,0)</f>
        <v>0</v>
      </c>
      <c r="H75" s="53"/>
      <c r="I75" s="110"/>
      <c r="J75" s="104"/>
      <c r="K75" s="104"/>
      <c r="L75" s="76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</row>
    <row r="76" spans="1:231" ht="12.75">
      <c r="A76" s="35">
        <f t="shared" si="5"/>
        <v>69</v>
      </c>
      <c r="B76" s="113" t="s">
        <v>166</v>
      </c>
      <c r="C76" s="113" t="s">
        <v>131</v>
      </c>
      <c r="D76" s="94" t="s">
        <v>371</v>
      </c>
      <c r="E76" s="94" t="s">
        <v>463</v>
      </c>
      <c r="F76" s="53">
        <f>VLOOKUP(B76,OUTBACKPOWER!$B$14:$G$277,3,0)</f>
        <v>960</v>
      </c>
      <c r="G76" s="53">
        <f>VLOOKUP(B76,OUTBACKPOWER!$B$14:$G$224,6,0)</f>
        <v>0</v>
      </c>
      <c r="H76" s="53"/>
      <c r="I76" s="110"/>
      <c r="J76" s="104"/>
      <c r="K76" s="104"/>
      <c r="L76" s="76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</row>
    <row r="77" spans="1:231" ht="12.75">
      <c r="A77" s="35">
        <f t="shared" si="5"/>
        <v>70</v>
      </c>
      <c r="B77" s="113" t="s">
        <v>167</v>
      </c>
      <c r="C77" s="113" t="s">
        <v>135</v>
      </c>
      <c r="D77" s="94" t="s">
        <v>371</v>
      </c>
      <c r="E77" s="94" t="s">
        <v>463</v>
      </c>
      <c r="F77" s="53">
        <f>VLOOKUP(B77,OUTBACKPOWER!$B$14:$G$277,3,0)</f>
        <v>960</v>
      </c>
      <c r="G77" s="53">
        <f>VLOOKUP(B77,OUTBACKPOWER!$B$14:$G$224,6,0)</f>
        <v>0</v>
      </c>
      <c r="H77" s="53"/>
      <c r="I77" s="110"/>
      <c r="J77" s="104"/>
      <c r="K77" s="104"/>
      <c r="L77" s="76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</row>
    <row r="78" spans="1:231" ht="12.75">
      <c r="A78" s="35">
        <f t="shared" si="5"/>
        <v>71</v>
      </c>
      <c r="B78" s="113" t="s">
        <v>168</v>
      </c>
      <c r="C78" s="113" t="s">
        <v>137</v>
      </c>
      <c r="D78" s="94" t="s">
        <v>371</v>
      </c>
      <c r="E78" s="94" t="s">
        <v>463</v>
      </c>
      <c r="F78" s="53">
        <f>VLOOKUP(B78,OUTBACKPOWER!$B$14:$G$277,3,0)</f>
        <v>960</v>
      </c>
      <c r="G78" s="53">
        <f>VLOOKUP(B78,OUTBACKPOWER!$B$14:$G$224,6,0)</f>
        <v>0</v>
      </c>
      <c r="H78" s="53"/>
      <c r="I78" s="110"/>
      <c r="J78" s="104"/>
      <c r="K78" s="104"/>
      <c r="L78" s="76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S21"/>
  <sheetViews>
    <sheetView zoomScalePageLayoutView="0" workbookViewId="0" topLeftCell="A1">
      <selection activeCell="A1" sqref="A1:IV4"/>
    </sheetView>
  </sheetViews>
  <sheetFormatPr defaultColWidth="8.00390625" defaultRowHeight="12.75" customHeight="1"/>
  <cols>
    <col min="1" max="1" width="6.00390625" style="104" customWidth="1"/>
    <col min="2" max="2" width="23.8515625" style="102" customWidth="1"/>
    <col min="3" max="3" width="54.57421875" style="104" customWidth="1"/>
    <col min="4" max="4" width="17.140625" style="38" customWidth="1"/>
    <col min="5" max="5" width="12.8515625" style="104" customWidth="1"/>
    <col min="6" max="6" width="10.140625" style="104" customWidth="1"/>
    <col min="7" max="7" width="9.28125" style="104" customWidth="1"/>
    <col min="8" max="8" width="10.00390625" style="104" customWidth="1"/>
    <col min="9" max="227" width="9.140625" style="104" customWidth="1"/>
  </cols>
  <sheetData>
    <row r="1" ht="12.75">
      <c r="B1" s="8"/>
    </row>
    <row r="2" ht="12.75">
      <c r="B2" s="8"/>
    </row>
    <row r="3" ht="3" customHeight="1">
      <c r="B3" s="8"/>
    </row>
    <row r="4" spans="2:3" ht="20.25" customHeight="1">
      <c r="B4" s="8"/>
      <c r="C4" s="43" t="s">
        <v>1</v>
      </c>
    </row>
    <row r="5" spans="1:2" ht="12.75">
      <c r="A5" s="143" t="s">
        <v>308</v>
      </c>
      <c r="B5" s="143"/>
    </row>
    <row r="6" spans="2:3" ht="24.75" customHeight="1">
      <c r="B6" s="8" t="s">
        <v>469</v>
      </c>
      <c r="C6" s="27"/>
    </row>
    <row r="7" spans="1:4" ht="13.5" customHeight="1">
      <c r="A7" s="24"/>
      <c r="B7" s="78"/>
      <c r="C7" s="24"/>
      <c r="D7" s="65"/>
    </row>
    <row r="8" spans="1:227" s="38" customFormat="1" ht="54" customHeight="1">
      <c r="A8" s="89" t="s">
        <v>4</v>
      </c>
      <c r="B8" s="96" t="s">
        <v>5</v>
      </c>
      <c r="C8" s="89" t="s">
        <v>6</v>
      </c>
      <c r="D8" s="77" t="s">
        <v>7</v>
      </c>
      <c r="E8" s="110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</row>
    <row r="9" spans="1:227" s="38" customFormat="1" ht="12.75">
      <c r="A9" s="66"/>
      <c r="B9" s="72"/>
      <c r="C9" s="4"/>
      <c r="D9" s="33"/>
      <c r="E9" s="110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</row>
    <row r="10" spans="1:6" ht="12.75">
      <c r="A10" s="35">
        <v>1</v>
      </c>
      <c r="B10" s="88" t="s">
        <v>470</v>
      </c>
      <c r="C10" s="117" t="s">
        <v>471</v>
      </c>
      <c r="D10" s="53">
        <v>4500</v>
      </c>
      <c r="E10" s="110"/>
      <c r="F10" s="76"/>
    </row>
    <row r="11" spans="1:6" ht="12.75">
      <c r="A11" s="35">
        <v>2</v>
      </c>
      <c r="B11" s="88" t="s">
        <v>472</v>
      </c>
      <c r="C11" s="117" t="s">
        <v>473</v>
      </c>
      <c r="D11" s="53">
        <v>7900</v>
      </c>
      <c r="E11" s="110"/>
      <c r="F11" s="76"/>
    </row>
    <row r="12" spans="1:6" ht="12.75">
      <c r="A12" s="35">
        <v>3</v>
      </c>
      <c r="B12" s="88" t="s">
        <v>474</v>
      </c>
      <c r="C12" s="117" t="s">
        <v>475</v>
      </c>
      <c r="D12" s="53">
        <v>4900</v>
      </c>
      <c r="E12" s="110"/>
      <c r="F12" s="76"/>
    </row>
    <row r="13" spans="1:6" ht="12.75">
      <c r="A13" s="35">
        <v>4</v>
      </c>
      <c r="B13" s="88" t="s">
        <v>476</v>
      </c>
      <c r="C13" s="117" t="s">
        <v>477</v>
      </c>
      <c r="D13" s="53">
        <v>600</v>
      </c>
      <c r="E13" s="110"/>
      <c r="F13" s="76"/>
    </row>
    <row r="14" spans="1:6" ht="12.75">
      <c r="A14" s="35">
        <v>5</v>
      </c>
      <c r="B14" s="88" t="s">
        <v>478</v>
      </c>
      <c r="C14" s="117" t="s">
        <v>479</v>
      </c>
      <c r="D14" s="53">
        <v>4550</v>
      </c>
      <c r="E14" s="110"/>
      <c r="F14" s="76"/>
    </row>
    <row r="15" spans="1:6" ht="12.75">
      <c r="A15" s="35">
        <v>6</v>
      </c>
      <c r="B15" s="88" t="s">
        <v>480</v>
      </c>
      <c r="C15" s="117" t="s">
        <v>481</v>
      </c>
      <c r="D15" s="53">
        <v>800</v>
      </c>
      <c r="E15" s="110"/>
      <c r="F15" s="76"/>
    </row>
    <row r="16" spans="1:6" ht="12.75">
      <c r="A16" s="35">
        <v>7</v>
      </c>
      <c r="B16" s="88" t="s">
        <v>482</v>
      </c>
      <c r="C16" s="117" t="s">
        <v>483</v>
      </c>
      <c r="D16" s="53">
        <v>140</v>
      </c>
      <c r="E16" s="110"/>
      <c r="F16" s="76"/>
    </row>
    <row r="17" spans="1:6" ht="12.75">
      <c r="A17" s="35">
        <v>8</v>
      </c>
      <c r="B17" s="88" t="s">
        <v>484</v>
      </c>
      <c r="C17" s="117" t="s">
        <v>485</v>
      </c>
      <c r="D17" s="53">
        <v>450</v>
      </c>
      <c r="E17" s="110"/>
      <c r="F17" s="76"/>
    </row>
    <row r="18" spans="1:6" ht="12.75">
      <c r="A18" s="35">
        <v>9</v>
      </c>
      <c r="B18" s="88" t="s">
        <v>486</v>
      </c>
      <c r="C18" s="117" t="s">
        <v>487</v>
      </c>
      <c r="D18" s="53">
        <v>300</v>
      </c>
      <c r="E18" s="110"/>
      <c r="F18" s="76"/>
    </row>
    <row r="19" spans="1:6" ht="12.75">
      <c r="A19" s="35">
        <v>10</v>
      </c>
      <c r="B19" s="88" t="s">
        <v>488</v>
      </c>
      <c r="C19" s="117" t="s">
        <v>489</v>
      </c>
      <c r="D19" s="53">
        <v>85</v>
      </c>
      <c r="E19" s="110"/>
      <c r="F19" s="76"/>
    </row>
    <row r="20" spans="1:6" ht="12.75">
      <c r="A20" s="35">
        <v>11</v>
      </c>
      <c r="B20" s="88" t="s">
        <v>490</v>
      </c>
      <c r="C20" s="117" t="s">
        <v>491</v>
      </c>
      <c r="D20" s="53">
        <v>99</v>
      </c>
      <c r="E20" s="110"/>
      <c r="F20" s="76"/>
    </row>
    <row r="21" spans="1:4" ht="12.75">
      <c r="A21" s="44"/>
      <c r="B21" s="12"/>
      <c r="C21" s="44"/>
      <c r="D21" s="67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mergeCells count="1">
    <mergeCell ref="A5:B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X15"/>
  <sheetViews>
    <sheetView zoomScalePageLayoutView="0" workbookViewId="0" topLeftCell="A1">
      <selection activeCell="A4" sqref="A4:B4"/>
    </sheetView>
  </sheetViews>
  <sheetFormatPr defaultColWidth="8.00390625" defaultRowHeight="12.75" customHeight="1"/>
  <cols>
    <col min="1" max="1" width="8.00390625" style="0" customWidth="1"/>
    <col min="2" max="2" width="18.8515625" style="0" customWidth="1"/>
    <col min="3" max="3" width="72.28125" style="0" customWidth="1"/>
    <col min="4" max="4" width="17.28125" style="0" customWidth="1"/>
  </cols>
  <sheetData>
    <row r="1" spans="1:232" ht="12.75">
      <c r="A1" s="104"/>
      <c r="B1" s="102"/>
      <c r="C1" s="104"/>
      <c r="D1" s="38"/>
      <c r="E1" s="38"/>
      <c r="F1" s="45"/>
      <c r="G1" s="45"/>
      <c r="H1" s="45"/>
      <c r="I1" s="38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</row>
    <row r="2" spans="1:232" ht="3" customHeight="1">
      <c r="A2" s="104"/>
      <c r="B2" s="102"/>
      <c r="C2" s="104"/>
      <c r="D2" s="38"/>
      <c r="E2" s="38"/>
      <c r="F2" s="45"/>
      <c r="G2" s="45"/>
      <c r="H2" s="45"/>
      <c r="I2" s="38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</row>
    <row r="3" spans="1:232" ht="20.25" customHeight="1">
      <c r="A3" s="104"/>
      <c r="B3" s="102"/>
      <c r="C3" s="43" t="s">
        <v>1</v>
      </c>
      <c r="D3" s="38"/>
      <c r="E3" s="38"/>
      <c r="F3" s="45"/>
      <c r="G3" s="45"/>
      <c r="H3" s="45"/>
      <c r="I3" s="38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</row>
    <row r="4" spans="1:232" ht="12.75">
      <c r="A4" s="143"/>
      <c r="B4" s="143"/>
      <c r="C4" s="104"/>
      <c r="D4" s="38"/>
      <c r="E4" s="38"/>
      <c r="F4" s="45"/>
      <c r="G4" s="45"/>
      <c r="H4" s="45"/>
      <c r="I4" s="38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</row>
    <row r="5" spans="1:232" ht="24.75" customHeight="1">
      <c r="A5" s="104"/>
      <c r="B5" s="104"/>
      <c r="C5" s="27"/>
      <c r="D5" s="27"/>
      <c r="E5" s="38"/>
      <c r="F5" s="104"/>
      <c r="G5" s="104"/>
      <c r="H5" s="104"/>
      <c r="I5" s="38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</row>
    <row r="6" spans="1:232" ht="13.5" customHeight="1">
      <c r="A6" s="24"/>
      <c r="B6" s="114"/>
      <c r="C6" s="24"/>
      <c r="D6" s="65"/>
      <c r="E6" s="65"/>
      <c r="F6" s="55"/>
      <c r="G6" s="55"/>
      <c r="H6" s="55"/>
      <c r="I6" s="38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</row>
    <row r="7" spans="1:9" s="38" customFormat="1" ht="54" customHeight="1">
      <c r="A7" s="56" t="s">
        <v>4</v>
      </c>
      <c r="B7" s="64" t="s">
        <v>5</v>
      </c>
      <c r="C7" s="56" t="s">
        <v>6</v>
      </c>
      <c r="D7" s="103" t="s">
        <v>7</v>
      </c>
      <c r="E7" s="74" t="s">
        <v>8</v>
      </c>
      <c r="F7" s="19" t="s">
        <v>9</v>
      </c>
      <c r="G7" s="19" t="s">
        <v>10</v>
      </c>
      <c r="H7" s="19" t="s">
        <v>11</v>
      </c>
      <c r="I7" s="116"/>
    </row>
    <row r="8" spans="1:9" s="38" customFormat="1" ht="12.75">
      <c r="A8" s="22"/>
      <c r="B8" s="39"/>
      <c r="C8" s="3" t="s">
        <v>239</v>
      </c>
      <c r="D8" s="32"/>
      <c r="E8" s="52"/>
      <c r="F8" s="32"/>
      <c r="G8" s="32"/>
      <c r="H8" s="73"/>
      <c r="I8" s="116"/>
    </row>
    <row r="9" spans="1:232" ht="25.5" customHeight="1">
      <c r="A9" s="119">
        <v>1</v>
      </c>
      <c r="B9" s="88" t="s">
        <v>240</v>
      </c>
      <c r="C9" s="117" t="s">
        <v>241</v>
      </c>
      <c r="D9" s="31">
        <v>12000</v>
      </c>
      <c r="E9" s="100">
        <v>25</v>
      </c>
      <c r="F9" s="53"/>
      <c r="G9" s="53"/>
      <c r="H9" s="105"/>
      <c r="I9" s="116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</row>
    <row r="10" spans="1:232" ht="12.75">
      <c r="A10" s="119">
        <v>2</v>
      </c>
      <c r="B10" s="20" t="s">
        <v>242</v>
      </c>
      <c r="C10" s="117" t="s">
        <v>243</v>
      </c>
      <c r="D10" s="31">
        <v>5950</v>
      </c>
      <c r="E10" s="100">
        <v>21</v>
      </c>
      <c r="F10" s="53"/>
      <c r="G10" s="53"/>
      <c r="H10" s="105"/>
      <c r="I10" s="116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</row>
    <row r="11" spans="1:232" ht="12.75">
      <c r="A11" s="119">
        <v>3</v>
      </c>
      <c r="B11" s="20" t="s">
        <v>244</v>
      </c>
      <c r="C11" s="117" t="s">
        <v>245</v>
      </c>
      <c r="D11" s="31">
        <v>12000</v>
      </c>
      <c r="E11" s="100">
        <v>32.5</v>
      </c>
      <c r="F11" s="53"/>
      <c r="G11" s="53"/>
      <c r="H11" s="105"/>
      <c r="I11" s="116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</row>
    <row r="12" spans="1:232" ht="12.75">
      <c r="A12" s="119">
        <v>4</v>
      </c>
      <c r="B12" s="20" t="s">
        <v>246</v>
      </c>
      <c r="C12" s="117" t="s">
        <v>247</v>
      </c>
      <c r="D12" s="31">
        <v>13500</v>
      </c>
      <c r="E12" s="100">
        <v>49</v>
      </c>
      <c r="F12" s="53"/>
      <c r="G12" s="53"/>
      <c r="H12" s="105"/>
      <c r="I12" s="116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</row>
    <row r="13" spans="1:232" ht="12.75">
      <c r="A13" s="119">
        <v>5</v>
      </c>
      <c r="B13" s="20" t="s">
        <v>248</v>
      </c>
      <c r="C13" s="117" t="s">
        <v>249</v>
      </c>
      <c r="D13" s="31">
        <v>10000</v>
      </c>
      <c r="E13" s="100">
        <v>30</v>
      </c>
      <c r="F13" s="53"/>
      <c r="G13" s="53"/>
      <c r="H13" s="105"/>
      <c r="I13" s="116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</row>
    <row r="14" spans="1:232" ht="12.75">
      <c r="A14" s="44"/>
      <c r="B14" s="44"/>
      <c r="C14" s="44"/>
      <c r="D14" s="44"/>
      <c r="E14" s="44"/>
      <c r="F14" s="44"/>
      <c r="G14" s="44"/>
      <c r="H14" s="4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</row>
    <row r="15" spans="1:232" ht="12.7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SoleMio</dc:creator>
  <cp:keywords/>
  <dc:description/>
  <cp:lastModifiedBy>SoleMio</cp:lastModifiedBy>
  <dcterms:created xsi:type="dcterms:W3CDTF">2013-11-03T06:49:37Z</dcterms:created>
  <dcterms:modified xsi:type="dcterms:W3CDTF">2013-11-30T13:02:50Z</dcterms:modified>
  <cp:category/>
  <cp:version/>
  <cp:contentType/>
  <cp:contentStatus/>
</cp:coreProperties>
</file>